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cb.intra\users\B\SCBBEJO\Mina Dokument\Utsläp_Energi (H)\Utsläppsår 2024\Kvartal 4\Publicering\Efter revidering (2025-06-xx)\"/>
    </mc:Choice>
  </mc:AlternateContent>
  <xr:revisionPtr revIDLastSave="0" documentId="13_ncr:1_{7F982921-4930-47CD-94BA-8A623A4F7497}" xr6:coauthVersionLast="47" xr6:coauthVersionMax="47" xr10:uidLastSave="{00000000-0000-0000-0000-000000000000}"/>
  <bookViews>
    <workbookView xWindow="-110" yWindow="-110" windowWidth="38620" windowHeight="21100" tabRatio="633" xr2:uid="{00000000-000D-0000-FFFF-FFFF00000000}"/>
  </bookViews>
  <sheets>
    <sheet name="Innehåll - Contents" sheetId="58" r:id="rId1"/>
    <sheet name="1 Utsläpp" sheetId="28" r:id="rId2"/>
    <sheet name="2 Diagram" sheetId="35" r:id="rId3"/>
    <sheet name="3 Prel. årssiffor" sheetId="61" r:id="rId4"/>
    <sheet name="4 Utsläpp per FV" sheetId="31" r:id="rId5"/>
    <sheet name="5 Utsläpp per syss." sheetId="32" r:id="rId6"/>
    <sheet name="6 FV" sheetId="29" r:id="rId7"/>
    <sheet name="7 Syss" sheetId="30" r:id="rId8"/>
    <sheet name="8 Mobila utsläpp" sheetId="63" r:id="rId9"/>
    <sheet name="intern pivot" sheetId="67" state="hidden" r:id="rId10"/>
    <sheet name="intern" sheetId="66" state="hidden" r:id="rId11"/>
  </sheets>
  <definedNames>
    <definedName name="_xlnm._FilterDatabase" localSheetId="1" hidden="1">'1 Utsläpp'!$A$5:$BA$42</definedName>
    <definedName name="_xlnm._FilterDatabase" localSheetId="4" hidden="1">'4 Utsläpp per FV'!$A$4:$AG$40</definedName>
    <definedName name="_xlnm._FilterDatabase" localSheetId="5" hidden="1">'5 Utsläpp per syss.'!$A$4:$AG$40</definedName>
    <definedName name="_xlnm._FilterDatabase" localSheetId="6" hidden="1">'6 FV'!$C$47:$BA$56</definedName>
    <definedName name="_xlnm._FilterDatabase" localSheetId="7" hidden="1">'7 Syss'!$A$5:$AG$41</definedName>
    <definedName name="AR2015K2">#REF!</definedName>
    <definedName name="AR2015K3">#REF!</definedName>
    <definedName name="AR2015K4">#REF!</definedName>
    <definedName name="AR2019K2_20191021">#REF!</definedName>
    <definedName name="CO22008_2009" localSheetId="4">#REF!</definedName>
    <definedName name="CO22008_2009" localSheetId="5">#REF!</definedName>
    <definedName name="CO22008_2009" localSheetId="6">#REF!</definedName>
    <definedName name="CO22008_2009" localSheetId="7">#REF!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6" i="30" l="1"/>
  <c r="D55" i="30"/>
  <c r="AQ66" i="35"/>
  <c r="AQ67" i="35"/>
  <c r="AQ68" i="35"/>
  <c r="AQ69" i="35"/>
  <c r="AQ70" i="35"/>
  <c r="AQ71" i="35"/>
  <c r="AQ72" i="35"/>
  <c r="AQ65" i="35"/>
  <c r="AS65" i="35"/>
  <c r="AT65" i="35"/>
  <c r="AU65" i="35"/>
  <c r="AW65" i="35"/>
  <c r="AX65" i="35"/>
  <c r="BF65" i="35"/>
  <c r="BG65" i="35"/>
  <c r="BH65" i="35"/>
  <c r="BI65" i="35"/>
  <c r="BK65" i="35"/>
  <c r="AS66" i="35"/>
  <c r="AZ66" i="35"/>
  <c r="BB66" i="35"/>
  <c r="BC66" i="35"/>
  <c r="BG66" i="35"/>
  <c r="AV67" i="35"/>
  <c r="AW67" i="35"/>
  <c r="AX67" i="35"/>
  <c r="AY67" i="35"/>
  <c r="BA67" i="35"/>
  <c r="BB67" i="35"/>
  <c r="BJ67" i="35"/>
  <c r="BK67" i="35"/>
  <c r="AS68" i="35"/>
  <c r="AW68" i="35"/>
  <c r="BD68" i="35"/>
  <c r="BF68" i="35"/>
  <c r="BG68" i="35"/>
  <c r="BH68" i="35"/>
  <c r="BK68" i="35"/>
  <c r="AZ69" i="35"/>
  <c r="BA69" i="35"/>
  <c r="BB69" i="35"/>
  <c r="BC69" i="35"/>
  <c r="BE69" i="35"/>
  <c r="BF69" i="35"/>
  <c r="AT70" i="35"/>
  <c r="AV70" i="35"/>
  <c r="AW70" i="35"/>
  <c r="AX70" i="35"/>
  <c r="BA70" i="35"/>
  <c r="BH70" i="35"/>
  <c r="BJ70" i="35"/>
  <c r="BK70" i="35"/>
  <c r="AS71" i="35"/>
  <c r="AU71" i="35"/>
  <c r="AV71" i="35"/>
  <c r="BD71" i="35"/>
  <c r="BE71" i="35"/>
  <c r="BF71" i="35"/>
  <c r="BG71" i="35"/>
  <c r="BI71" i="35"/>
  <c r="BJ71" i="35"/>
  <c r="AX72" i="35"/>
  <c r="AZ72" i="35"/>
  <c r="BA72" i="35"/>
  <c r="BB72" i="35"/>
  <c r="BE72" i="35"/>
  <c r="AR68" i="35"/>
  <c r="AR69" i="35"/>
  <c r="AR70" i="35"/>
  <c r="AR72" i="35"/>
  <c r="AR65" i="35"/>
  <c r="AQ97" i="35"/>
  <c r="AQ98" i="35"/>
  <c r="AQ99" i="35"/>
  <c r="AQ100" i="35"/>
  <c r="AQ101" i="35"/>
  <c r="AQ102" i="35"/>
  <c r="AQ103" i="35"/>
  <c r="AQ96" i="35"/>
  <c r="C33" i="63"/>
  <c r="B33" i="63"/>
  <c r="C32" i="63"/>
  <c r="B32" i="63"/>
  <c r="C31" i="63"/>
  <c r="B31" i="63"/>
  <c r="C28" i="63"/>
  <c r="B28" i="63"/>
  <c r="C25" i="63"/>
  <c r="B25" i="63"/>
  <c r="BS17" i="63"/>
  <c r="BR17" i="63"/>
  <c r="BQ17" i="63"/>
  <c r="BP17" i="63"/>
  <c r="BO17" i="63"/>
  <c r="BN17" i="63"/>
  <c r="BM17" i="63"/>
  <c r="BL17" i="63"/>
  <c r="BK17" i="63"/>
  <c r="BJ17" i="63"/>
  <c r="BI17" i="63"/>
  <c r="BH17" i="63"/>
  <c r="BG17" i="63"/>
  <c r="BF17" i="63"/>
  <c r="BE17" i="63"/>
  <c r="BD17" i="63"/>
  <c r="BC17" i="63"/>
  <c r="BB17" i="63"/>
  <c r="BA17" i="63"/>
  <c r="AZ17" i="63"/>
  <c r="AY17" i="63"/>
  <c r="AX17" i="63"/>
  <c r="AW17" i="63"/>
  <c r="AV17" i="63"/>
  <c r="AU17" i="63"/>
  <c r="AT17" i="63"/>
  <c r="AS17" i="63"/>
  <c r="AR17" i="63"/>
  <c r="AQ17" i="63"/>
  <c r="AP17" i="63"/>
  <c r="AO17"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N17" i="63"/>
  <c r="M17" i="63"/>
  <c r="L17" i="63"/>
  <c r="K17" i="63"/>
  <c r="J17" i="63"/>
  <c r="I17" i="63"/>
  <c r="H17" i="63"/>
  <c r="G17" i="63"/>
  <c r="F17" i="63"/>
  <c r="E17" i="63"/>
  <c r="D17" i="63"/>
  <c r="BS16" i="63"/>
  <c r="BR16" i="63"/>
  <c r="BQ16" i="63"/>
  <c r="BP16" i="63"/>
  <c r="BO16" i="63"/>
  <c r="BN16" i="63"/>
  <c r="BM16" i="63"/>
  <c r="BL16" i="63"/>
  <c r="BK16" i="63"/>
  <c r="BJ16" i="63"/>
  <c r="BI16" i="63"/>
  <c r="BH16" i="63"/>
  <c r="BG16" i="63"/>
  <c r="BF16" i="63"/>
  <c r="BE16" i="63"/>
  <c r="BD16" i="63"/>
  <c r="BC16" i="63"/>
  <c r="BB16" i="63"/>
  <c r="BA16" i="63"/>
  <c r="AZ16" i="63"/>
  <c r="AY16" i="63"/>
  <c r="AX16" i="63"/>
  <c r="AW16" i="63"/>
  <c r="AV16" i="63"/>
  <c r="AU16" i="63"/>
  <c r="AT16" i="63"/>
  <c r="AS16" i="63"/>
  <c r="AR16" i="63"/>
  <c r="AQ16" i="63"/>
  <c r="AP16" i="63"/>
  <c r="AO16" i="63"/>
  <c r="AN16" i="63"/>
  <c r="AM16" i="63"/>
  <c r="AL16" i="63"/>
  <c r="AK16" i="63"/>
  <c r="AJ16" i="63"/>
  <c r="AI16" i="63"/>
  <c r="AH16" i="63"/>
  <c r="AG16" i="63"/>
  <c r="AF16" i="63"/>
  <c r="AE16" i="63"/>
  <c r="AD16" i="63"/>
  <c r="AC16" i="63"/>
  <c r="AB16" i="63"/>
  <c r="AA16" i="63"/>
  <c r="Z16" i="63"/>
  <c r="Y16" i="63"/>
  <c r="X16" i="63"/>
  <c r="W16" i="63"/>
  <c r="V16" i="63"/>
  <c r="U16" i="63"/>
  <c r="T16" i="63"/>
  <c r="S16" i="63"/>
  <c r="R16" i="63"/>
  <c r="Q16" i="63"/>
  <c r="P16" i="63"/>
  <c r="O16" i="63"/>
  <c r="N16" i="63"/>
  <c r="M16" i="63"/>
  <c r="L16" i="63"/>
  <c r="K16" i="63"/>
  <c r="J16" i="63"/>
  <c r="I16" i="63"/>
  <c r="H16" i="63"/>
  <c r="G16" i="63"/>
  <c r="F16" i="63"/>
  <c r="E16" i="63"/>
  <c r="D16" i="63"/>
  <c r="BS15" i="63"/>
  <c r="BR15" i="63"/>
  <c r="BQ15" i="63"/>
  <c r="BP15" i="63"/>
  <c r="BO15" i="63"/>
  <c r="BN15" i="63"/>
  <c r="BM15" i="63"/>
  <c r="BL15" i="63"/>
  <c r="BK15" i="63"/>
  <c r="BJ15" i="63"/>
  <c r="BI15" i="63"/>
  <c r="BH15" i="63"/>
  <c r="BG15" i="63"/>
  <c r="BF15" i="63"/>
  <c r="BE15" i="63"/>
  <c r="BD15" i="63"/>
  <c r="BC15" i="63"/>
  <c r="BB15" i="63"/>
  <c r="BA15" i="63"/>
  <c r="AZ15" i="63"/>
  <c r="AY15" i="63"/>
  <c r="AX15" i="63"/>
  <c r="AW15" i="63"/>
  <c r="AV15" i="63"/>
  <c r="AU15" i="63"/>
  <c r="AT15" i="63"/>
  <c r="AS15" i="63"/>
  <c r="AR15" i="63"/>
  <c r="AQ15" i="63"/>
  <c r="AP15" i="63"/>
  <c r="AO15" i="63"/>
  <c r="AN15" i="63"/>
  <c r="AM15" i="63"/>
  <c r="AL15" i="63"/>
  <c r="AK15" i="63"/>
  <c r="AJ15" i="63"/>
  <c r="AI15" i="63"/>
  <c r="AH15" i="63"/>
  <c r="AG15" i="63"/>
  <c r="AF15" i="63"/>
  <c r="AE15" i="63"/>
  <c r="AD15" i="63"/>
  <c r="AC15" i="63"/>
  <c r="AB15" i="63"/>
  <c r="AA15" i="63"/>
  <c r="Z15" i="63"/>
  <c r="Y15" i="63"/>
  <c r="X15" i="63"/>
  <c r="W15" i="63"/>
  <c r="V15" i="63"/>
  <c r="U15" i="63"/>
  <c r="T15" i="63"/>
  <c r="S15" i="63"/>
  <c r="R15" i="63"/>
  <c r="Q15" i="63"/>
  <c r="P15" i="63"/>
  <c r="O15" i="63"/>
  <c r="N15" i="63"/>
  <c r="M15" i="63"/>
  <c r="L15" i="63"/>
  <c r="K15" i="63"/>
  <c r="J15" i="63"/>
  <c r="I15" i="63"/>
  <c r="H15" i="63"/>
  <c r="G15" i="63"/>
  <c r="F15" i="63"/>
  <c r="E15" i="63"/>
  <c r="D15" i="63"/>
  <c r="BS14" i="63"/>
  <c r="BR14" i="63"/>
  <c r="BQ14" i="63"/>
  <c r="BP14" i="63"/>
  <c r="BO14" i="63"/>
  <c r="BN14" i="63"/>
  <c r="BM14" i="63"/>
  <c r="BL14" i="63"/>
  <c r="BK14" i="63"/>
  <c r="BJ14" i="63"/>
  <c r="BI14" i="63"/>
  <c r="BH14" i="63"/>
  <c r="BG14" i="63"/>
  <c r="BF14" i="63"/>
  <c r="BE14" i="63"/>
  <c r="BD14" i="63"/>
  <c r="BC14" i="63"/>
  <c r="BB14" i="63"/>
  <c r="BA14" i="63"/>
  <c r="AZ14" i="63"/>
  <c r="AY14" i="63"/>
  <c r="AX14" i="63"/>
  <c r="AW14" i="63"/>
  <c r="AV14" i="63"/>
  <c r="AU14" i="63"/>
  <c r="AT14" i="63"/>
  <c r="AS14" i="63"/>
  <c r="AR14" i="63"/>
  <c r="AQ14" i="63"/>
  <c r="AP14" i="63"/>
  <c r="AO14" i="63"/>
  <c r="AN14" i="63"/>
  <c r="AM14" i="63"/>
  <c r="AL14" i="63"/>
  <c r="AK14" i="63"/>
  <c r="AJ14" i="63"/>
  <c r="AI14" i="63"/>
  <c r="AH14" i="63"/>
  <c r="AG14" i="63"/>
  <c r="AF14" i="63"/>
  <c r="AE14"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D14" i="63"/>
  <c r="BX9" i="63"/>
  <c r="CD9" i="63" s="1"/>
  <c r="BW9" i="63"/>
  <c r="CC9" i="63" s="1"/>
  <c r="BV9" i="63"/>
  <c r="CB9" i="63" s="1"/>
  <c r="BU9" i="63"/>
  <c r="CA9" i="63" s="1"/>
  <c r="BX8" i="63"/>
  <c r="CD8" i="63" s="1"/>
  <c r="BW8" i="63"/>
  <c r="CC8" i="63" s="1"/>
  <c r="BV8" i="63"/>
  <c r="CB8" i="63" s="1"/>
  <c r="BU8" i="63"/>
  <c r="CA8" i="63" s="1"/>
  <c r="BX7" i="63"/>
  <c r="CD7" i="63" s="1"/>
  <c r="BW7" i="63"/>
  <c r="CC7" i="63" s="1"/>
  <c r="BV7" i="63"/>
  <c r="CB7" i="63" s="1"/>
  <c r="BU7" i="63"/>
  <c r="CA7" i="63" s="1"/>
  <c r="CD6" i="63"/>
  <c r="CA6" i="63"/>
  <c r="BX6" i="63"/>
  <c r="BW6" i="63"/>
  <c r="CC6" i="63" s="1"/>
  <c r="BV6" i="63"/>
  <c r="CB6" i="63" s="1"/>
  <c r="BU6" i="63"/>
  <c r="BS57" i="30"/>
  <c r="BR57" i="30"/>
  <c r="BQ57" i="30"/>
  <c r="BP57" i="30"/>
  <c r="BO57" i="30"/>
  <c r="BN57" i="30"/>
  <c r="BM57" i="30"/>
  <c r="BL57" i="30"/>
  <c r="BK57" i="30"/>
  <c r="BJ57" i="30"/>
  <c r="BI57" i="30"/>
  <c r="BH57"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E57" i="30"/>
  <c r="D57" i="30"/>
  <c r="BS56" i="30"/>
  <c r="BR56" i="30"/>
  <c r="BQ56" i="30"/>
  <c r="BP56" i="30"/>
  <c r="BO56" i="30"/>
  <c r="BN56" i="30"/>
  <c r="BM56" i="30"/>
  <c r="BL56" i="30"/>
  <c r="BK56" i="30"/>
  <c r="BJ56" i="30"/>
  <c r="BI56" i="30"/>
  <c r="BH56"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BS55" i="30"/>
  <c r="BR55" i="30"/>
  <c r="BR53" i="32" s="1"/>
  <c r="BJ103" i="35" s="1"/>
  <c r="BQ55" i="30"/>
  <c r="BQ53" i="32" s="1"/>
  <c r="BI103" i="35" s="1"/>
  <c r="BP55" i="30"/>
  <c r="BO55" i="30"/>
  <c r="BN55" i="30"/>
  <c r="BM55" i="30"/>
  <c r="BL55" i="30"/>
  <c r="BL53" i="32" s="1"/>
  <c r="BD103" i="35" s="1"/>
  <c r="BK55" i="30"/>
  <c r="BK53" i="32" s="1"/>
  <c r="BC103" i="35" s="1"/>
  <c r="BJ55" i="30"/>
  <c r="BJ53" i="32" s="1"/>
  <c r="BB103" i="35" s="1"/>
  <c r="BI55" i="30"/>
  <c r="BH55" i="30"/>
  <c r="BG55" i="30"/>
  <c r="BF55" i="30"/>
  <c r="BE55" i="30"/>
  <c r="BD55" i="30"/>
  <c r="BD53" i="32" s="1"/>
  <c r="BC55" i="30"/>
  <c r="BC53" i="32" s="1"/>
  <c r="AU103" i="35" s="1"/>
  <c r="BB55" i="30"/>
  <c r="BA55" i="30"/>
  <c r="AZ55" i="30"/>
  <c r="AZ53" i="32" s="1"/>
  <c r="AR103" i="35" s="1"/>
  <c r="AY55" i="30"/>
  <c r="AY53" i="32" s="1"/>
  <c r="AX55" i="30"/>
  <c r="AX53" i="32" s="1"/>
  <c r="AW55" i="30"/>
  <c r="AW53" i="32" s="1"/>
  <c r="AV55" i="30"/>
  <c r="AV53" i="32" s="1"/>
  <c r="AU55" i="30"/>
  <c r="AU53" i="32" s="1"/>
  <c r="AT55" i="30"/>
  <c r="AT53" i="32" s="1"/>
  <c r="AS55" i="30"/>
  <c r="AS53" i="32" s="1"/>
  <c r="AR55" i="30"/>
  <c r="AR53" i="32" s="1"/>
  <c r="AQ55" i="30"/>
  <c r="AP55" i="30"/>
  <c r="AP53" i="32" s="1"/>
  <c r="AO55" i="30"/>
  <c r="AO53" i="32" s="1"/>
  <c r="AN55" i="30"/>
  <c r="AM55" i="30"/>
  <c r="AL55" i="30"/>
  <c r="AK55" i="30"/>
  <c r="AK53" i="32" s="1"/>
  <c r="AJ55" i="30"/>
  <c r="AJ53" i="32" s="1"/>
  <c r="AI55" i="30"/>
  <c r="AI53" i="32" s="1"/>
  <c r="AH55" i="30"/>
  <c r="AH53" i="32" s="1"/>
  <c r="AG55" i="30"/>
  <c r="AG53" i="32" s="1"/>
  <c r="AF55" i="30"/>
  <c r="AF53" i="32" s="1"/>
  <c r="AE55" i="30"/>
  <c r="AD55" i="30"/>
  <c r="AC55" i="30"/>
  <c r="AB55" i="30"/>
  <c r="AB53" i="32" s="1"/>
  <c r="AA55" i="30"/>
  <c r="AA53" i="32" s="1"/>
  <c r="Z55" i="30"/>
  <c r="Y55" i="30"/>
  <c r="X55" i="30"/>
  <c r="X53" i="32" s="1"/>
  <c r="W55" i="30"/>
  <c r="W53" i="32" s="1"/>
  <c r="V55" i="30"/>
  <c r="V53" i="32" s="1"/>
  <c r="U55" i="30"/>
  <c r="U53" i="32" s="1"/>
  <c r="T55" i="30"/>
  <c r="T53" i="32" s="1"/>
  <c r="S55" i="30"/>
  <c r="S53" i="32" s="1"/>
  <c r="R55" i="30"/>
  <c r="R53" i="32" s="1"/>
  <c r="Q55" i="30"/>
  <c r="Q53" i="32" s="1"/>
  <c r="P55" i="30"/>
  <c r="P53" i="32" s="1"/>
  <c r="O55" i="30"/>
  <c r="N55" i="30"/>
  <c r="N53" i="32" s="1"/>
  <c r="M55" i="30"/>
  <c r="M53" i="32" s="1"/>
  <c r="L55" i="30"/>
  <c r="K55" i="30"/>
  <c r="J55" i="30"/>
  <c r="I55" i="30"/>
  <c r="I53" i="32" s="1"/>
  <c r="H55" i="30"/>
  <c r="H53" i="32" s="1"/>
  <c r="G55" i="30"/>
  <c r="G53" i="32" s="1"/>
  <c r="F55" i="30"/>
  <c r="F53" i="32" s="1"/>
  <c r="E55" i="30"/>
  <c r="E53" i="32" s="1"/>
  <c r="BS54" i="30"/>
  <c r="BS52" i="32" s="1"/>
  <c r="BK102" i="35" s="1"/>
  <c r="BR54" i="30"/>
  <c r="BR52" i="32" s="1"/>
  <c r="BJ102" i="35" s="1"/>
  <c r="BQ54" i="30"/>
  <c r="BP54" i="30"/>
  <c r="BP52" i="32" s="1"/>
  <c r="BH102" i="35" s="1"/>
  <c r="BO54" i="30"/>
  <c r="BO52" i="32" s="1"/>
  <c r="BG102" i="35" s="1"/>
  <c r="BN54" i="30"/>
  <c r="BM54" i="30"/>
  <c r="BL54" i="30"/>
  <c r="BK54" i="30"/>
  <c r="BJ54" i="30"/>
  <c r="BJ52" i="32" s="1"/>
  <c r="BB102" i="35" s="1"/>
  <c r="BI54" i="30"/>
  <c r="BI52" i="32" s="1"/>
  <c r="BA102" i="35" s="1"/>
  <c r="BH54" i="30"/>
  <c r="BH52" i="32" s="1"/>
  <c r="AZ102" i="35" s="1"/>
  <c r="BG54" i="30"/>
  <c r="BG52" i="32" s="1"/>
  <c r="AY102" i="35" s="1"/>
  <c r="BF54" i="30"/>
  <c r="BE54" i="30"/>
  <c r="BD54" i="30"/>
  <c r="BC54" i="30"/>
  <c r="BB54" i="30"/>
  <c r="BB52" i="32" s="1"/>
  <c r="AT102" i="35" s="1"/>
  <c r="BA54" i="30"/>
  <c r="BA52" i="32" s="1"/>
  <c r="AS102" i="35" s="1"/>
  <c r="AZ54" i="30"/>
  <c r="AY54" i="30"/>
  <c r="AX54" i="30"/>
  <c r="AW54" i="30"/>
  <c r="AW52" i="32" s="1"/>
  <c r="AV54" i="30"/>
  <c r="AV52" i="32" s="1"/>
  <c r="AU54" i="30"/>
  <c r="AU52" i="32" s="1"/>
  <c r="AT54" i="30"/>
  <c r="AT52" i="32" s="1"/>
  <c r="AS54" i="30"/>
  <c r="AS52" i="32" s="1"/>
  <c r="AR54" i="30"/>
  <c r="AR52" i="32" s="1"/>
  <c r="AQ54" i="30"/>
  <c r="AQ52" i="32" s="1"/>
  <c r="AP54" i="30"/>
  <c r="AP52" i="32" s="1"/>
  <c r="AO54" i="30"/>
  <c r="AN54" i="30"/>
  <c r="AM54" i="30"/>
  <c r="AM52" i="32" s="1"/>
  <c r="AL54" i="30"/>
  <c r="AK54" i="30"/>
  <c r="AJ54" i="30"/>
  <c r="AI54" i="30"/>
  <c r="AH54" i="30"/>
  <c r="AH52" i="32" s="1"/>
  <c r="AG54" i="30"/>
  <c r="AG52" i="32" s="1"/>
  <c r="AF54" i="30"/>
  <c r="AF52" i="32" s="1"/>
  <c r="AE54" i="30"/>
  <c r="AE52" i="32" s="1"/>
  <c r="AD54" i="30"/>
  <c r="AD52" i="32" s="1"/>
  <c r="AC54" i="30"/>
  <c r="AB54" i="30"/>
  <c r="AB52" i="32" s="1"/>
  <c r="AA54" i="30"/>
  <c r="Z54" i="30"/>
  <c r="Z52" i="32" s="1"/>
  <c r="Y54" i="30"/>
  <c r="Y52" i="32" s="1"/>
  <c r="X54" i="30"/>
  <c r="W54" i="30"/>
  <c r="V54" i="30"/>
  <c r="U54" i="30"/>
  <c r="U52" i="32" s="1"/>
  <c r="T54" i="30"/>
  <c r="T52" i="32" s="1"/>
  <c r="S54" i="30"/>
  <c r="S52" i="32" s="1"/>
  <c r="R54" i="30"/>
  <c r="R52" i="32" s="1"/>
  <c r="Q54" i="30"/>
  <c r="Q52" i="32" s="1"/>
  <c r="P54" i="30"/>
  <c r="P52" i="32" s="1"/>
  <c r="O54" i="30"/>
  <c r="O52" i="32" s="1"/>
  <c r="N54" i="30"/>
  <c r="N52" i="32" s="1"/>
  <c r="M54" i="30"/>
  <c r="L54" i="30"/>
  <c r="L52" i="32" s="1"/>
  <c r="K54" i="30"/>
  <c r="K52" i="32" s="1"/>
  <c r="J54" i="30"/>
  <c r="I54" i="30"/>
  <c r="H54" i="30"/>
  <c r="G54" i="30"/>
  <c r="F54" i="30"/>
  <c r="F52" i="32" s="1"/>
  <c r="E54" i="30"/>
  <c r="E52" i="32" s="1"/>
  <c r="D54" i="30"/>
  <c r="D52" i="32" s="1"/>
  <c r="BS53" i="30"/>
  <c r="BS51" i="32" s="1"/>
  <c r="BK101" i="35" s="1"/>
  <c r="BR53" i="30"/>
  <c r="BR51" i="32" s="1"/>
  <c r="BJ101" i="35" s="1"/>
  <c r="BQ53" i="30"/>
  <c r="BP53" i="30"/>
  <c r="BO53" i="30"/>
  <c r="BN53" i="30"/>
  <c r="BN51" i="32" s="1"/>
  <c r="BF101" i="35" s="1"/>
  <c r="BM53" i="30"/>
  <c r="BM51" i="32" s="1"/>
  <c r="BE101" i="35" s="1"/>
  <c r="BL53" i="30"/>
  <c r="BK53" i="30"/>
  <c r="BJ53" i="30"/>
  <c r="BI53" i="30"/>
  <c r="BI51" i="32" s="1"/>
  <c r="BH53" i="30"/>
  <c r="BH51" i="32" s="1"/>
  <c r="AZ101" i="35" s="1"/>
  <c r="BG53" i="30"/>
  <c r="BG51" i="32" s="1"/>
  <c r="AY101" i="35" s="1"/>
  <c r="BF53" i="30"/>
  <c r="BF51" i="32" s="1"/>
  <c r="AX101" i="35" s="1"/>
  <c r="BE53" i="30"/>
  <c r="BE51" i="32" s="1"/>
  <c r="AW101" i="35" s="1"/>
  <c r="BD53" i="30"/>
  <c r="BC53" i="30"/>
  <c r="BB53" i="30"/>
  <c r="BB51" i="32" s="1"/>
  <c r="AT101" i="35" s="1"/>
  <c r="BA53" i="30"/>
  <c r="AZ53" i="30"/>
  <c r="AY53" i="30"/>
  <c r="AY51" i="32" s="1"/>
  <c r="AX53" i="30"/>
  <c r="AW53" i="30"/>
  <c r="AV53" i="30"/>
  <c r="AU53" i="30"/>
  <c r="AU51" i="32" s="1"/>
  <c r="AT53" i="30"/>
  <c r="AT51" i="32" s="1"/>
  <c r="AS53" i="30"/>
  <c r="AS51" i="32" s="1"/>
  <c r="AR53" i="30"/>
  <c r="AR51" i="32" s="1"/>
  <c r="AQ53" i="30"/>
  <c r="AQ51" i="32" s="1"/>
  <c r="AP53" i="30"/>
  <c r="AP51" i="32" s="1"/>
  <c r="AO53" i="30"/>
  <c r="AO51" i="32" s="1"/>
  <c r="AN53" i="30"/>
  <c r="AN51" i="32" s="1"/>
  <c r="AM53" i="30"/>
  <c r="AL53" i="30"/>
  <c r="AL51" i="32" s="1"/>
  <c r="AK53" i="30"/>
  <c r="AK51" i="32" s="1"/>
  <c r="AJ53" i="30"/>
  <c r="AI53" i="30"/>
  <c r="AH53" i="30"/>
  <c r="AG53" i="30"/>
  <c r="AF53" i="30"/>
  <c r="AF51" i="32" s="1"/>
  <c r="AE53" i="30"/>
  <c r="AE51" i="32" s="1"/>
  <c r="AD53" i="30"/>
  <c r="AD51" i="32" s="1"/>
  <c r="AC53" i="30"/>
  <c r="AC51" i="32" s="1"/>
  <c r="AB53" i="30"/>
  <c r="AB51" i="32" s="1"/>
  <c r="AA53" i="30"/>
  <c r="Z53" i="30"/>
  <c r="Y53" i="30"/>
  <c r="X53" i="30"/>
  <c r="X51" i="32" s="1"/>
  <c r="W53" i="30"/>
  <c r="W51" i="32" s="1"/>
  <c r="V53" i="30"/>
  <c r="U53" i="30"/>
  <c r="T53" i="30"/>
  <c r="S53" i="30"/>
  <c r="S51" i="32" s="1"/>
  <c r="R53" i="30"/>
  <c r="R51" i="32" s="1"/>
  <c r="Q53" i="30"/>
  <c r="Q51" i="32" s="1"/>
  <c r="P53" i="30"/>
  <c r="P51" i="32" s="1"/>
  <c r="O53" i="30"/>
  <c r="O51" i="32" s="1"/>
  <c r="N53" i="30"/>
  <c r="N51" i="32" s="1"/>
  <c r="M53" i="30"/>
  <c r="M51" i="32" s="1"/>
  <c r="L53" i="30"/>
  <c r="L51" i="32" s="1"/>
  <c r="K53" i="30"/>
  <c r="J53" i="30"/>
  <c r="J51" i="32" s="1"/>
  <c r="I53" i="30"/>
  <c r="I51" i="32" s="1"/>
  <c r="H53" i="30"/>
  <c r="G53" i="30"/>
  <c r="F53" i="30"/>
  <c r="E53" i="30"/>
  <c r="D53" i="30"/>
  <c r="D51" i="32" s="1"/>
  <c r="BS52" i="30"/>
  <c r="BS50" i="32" s="1"/>
  <c r="BK100" i="35" s="1"/>
  <c r="BR52" i="30"/>
  <c r="BR50" i="32" s="1"/>
  <c r="BJ100" i="35" s="1"/>
  <c r="BQ52" i="30"/>
  <c r="BQ50" i="32" s="1"/>
  <c r="BI100" i="35" s="1"/>
  <c r="BP52" i="30"/>
  <c r="BO52" i="30"/>
  <c r="BN52" i="30"/>
  <c r="BN50" i="32" s="1"/>
  <c r="BF100" i="35" s="1"/>
  <c r="BM52" i="30"/>
  <c r="BL52" i="30"/>
  <c r="BL50" i="32" s="1"/>
  <c r="BD100" i="35" s="1"/>
  <c r="BK52" i="30"/>
  <c r="BK50" i="32" s="1"/>
  <c r="BC100" i="35" s="1"/>
  <c r="BJ52" i="30"/>
  <c r="BI52" i="30"/>
  <c r="BH52" i="30"/>
  <c r="BG52" i="30"/>
  <c r="BG50" i="32" s="1"/>
  <c r="AY100" i="35" s="1"/>
  <c r="BF52" i="30"/>
  <c r="BF50" i="32" s="1"/>
  <c r="AX100" i="35" s="1"/>
  <c r="BE52" i="30"/>
  <c r="BE50" i="32" s="1"/>
  <c r="AW100" i="35" s="1"/>
  <c r="BD52" i="30"/>
  <c r="BD50" i="32" s="1"/>
  <c r="AV100" i="35" s="1"/>
  <c r="BC52" i="30"/>
  <c r="BC50" i="32" s="1"/>
  <c r="AU100" i="35" s="1"/>
  <c r="BB52" i="30"/>
  <c r="BB50" i="32" s="1"/>
  <c r="AT100" i="35" s="1"/>
  <c r="BA52" i="30"/>
  <c r="BA50" i="32" s="1"/>
  <c r="AS100" i="35" s="1"/>
  <c r="AZ52" i="30"/>
  <c r="AZ50" i="32" s="1"/>
  <c r="AR100" i="35" s="1"/>
  <c r="AY52" i="30"/>
  <c r="AX52" i="30"/>
  <c r="AX50" i="32" s="1"/>
  <c r="AW52" i="30"/>
  <c r="AV52" i="30"/>
  <c r="AU52" i="30"/>
  <c r="AT52" i="30"/>
  <c r="AS52" i="30"/>
  <c r="AR52" i="30"/>
  <c r="AR50" i="32" s="1"/>
  <c r="AQ52" i="30"/>
  <c r="AQ50" i="32" s="1"/>
  <c r="AP52" i="30"/>
  <c r="AP50" i="32" s="1"/>
  <c r="AO52" i="30"/>
  <c r="AO50" i="32" s="1"/>
  <c r="AN52" i="30"/>
  <c r="AN50" i="32" s="1"/>
  <c r="AM52" i="30"/>
  <c r="AM50" i="32" s="1"/>
  <c r="AL52" i="30"/>
  <c r="AL50" i="32" s="1"/>
  <c r="AK52" i="30"/>
  <c r="AJ52" i="30"/>
  <c r="AJ50" i="32" s="1"/>
  <c r="AI52" i="30"/>
  <c r="AI50" i="32" s="1"/>
  <c r="AH52" i="30"/>
  <c r="AG52" i="30"/>
  <c r="AF52" i="30"/>
  <c r="AE52" i="30"/>
  <c r="AD52" i="30"/>
  <c r="AD50" i="32" s="1"/>
  <c r="AC52" i="30"/>
  <c r="AC50" i="32" s="1"/>
  <c r="AB52" i="30"/>
  <c r="AB50" i="32" s="1"/>
  <c r="AA52" i="30"/>
  <c r="AA50" i="32" s="1"/>
  <c r="Z52" i="30"/>
  <c r="Z50" i="32" s="1"/>
  <c r="Y52" i="30"/>
  <c r="X52" i="30"/>
  <c r="X50" i="32" s="1"/>
  <c r="W52" i="30"/>
  <c r="V52" i="30"/>
  <c r="V50" i="32" s="1"/>
  <c r="U52" i="30"/>
  <c r="U50" i="32" s="1"/>
  <c r="T52" i="30"/>
  <c r="S52" i="30"/>
  <c r="R52" i="30"/>
  <c r="Q52" i="30"/>
  <c r="P52" i="30"/>
  <c r="P50" i="32" s="1"/>
  <c r="O52" i="30"/>
  <c r="O50" i="32" s="1"/>
  <c r="N52" i="30"/>
  <c r="N50" i="32" s="1"/>
  <c r="M52" i="30"/>
  <c r="M50" i="32" s="1"/>
  <c r="L52" i="30"/>
  <c r="K52" i="30"/>
  <c r="K50" i="32" s="1"/>
  <c r="J52" i="30"/>
  <c r="J50" i="32" s="1"/>
  <c r="I52" i="30"/>
  <c r="H52" i="30"/>
  <c r="H50" i="32" s="1"/>
  <c r="G52" i="30"/>
  <c r="G50" i="32" s="1"/>
  <c r="F52" i="30"/>
  <c r="E52" i="30"/>
  <c r="D52" i="30"/>
  <c r="BS51" i="30"/>
  <c r="BR51" i="30"/>
  <c r="BR49" i="32" s="1"/>
  <c r="BJ99" i="35" s="1"/>
  <c r="BQ51" i="30"/>
  <c r="BQ49" i="32" s="1"/>
  <c r="BP51" i="30"/>
  <c r="BP49" i="32" s="1"/>
  <c r="BO51" i="30"/>
  <c r="BO49" i="32" s="1"/>
  <c r="BG99" i="35" s="1"/>
  <c r="BN51" i="30"/>
  <c r="BM51" i="30"/>
  <c r="BM49" i="32" s="1"/>
  <c r="BE99" i="35" s="1"/>
  <c r="BL51" i="30"/>
  <c r="BL49" i="32" s="1"/>
  <c r="BD99" i="35" s="1"/>
  <c r="BK51" i="30"/>
  <c r="BJ51" i="30"/>
  <c r="BI51" i="30"/>
  <c r="BI49" i="32" s="1"/>
  <c r="BA99" i="35" s="1"/>
  <c r="BH51" i="30"/>
  <c r="BG51" i="30"/>
  <c r="BF51" i="30"/>
  <c r="BE51" i="30"/>
  <c r="BE49" i="32" s="1"/>
  <c r="AW99" i="35" s="1"/>
  <c r="BD51" i="30"/>
  <c r="BD49" i="32" s="1"/>
  <c r="AV99" i="35" s="1"/>
  <c r="BC51" i="30"/>
  <c r="BC49" i="32" s="1"/>
  <c r="AU99" i="35" s="1"/>
  <c r="BB51" i="30"/>
  <c r="BB49" i="32" s="1"/>
  <c r="AT99" i="35" s="1"/>
  <c r="BA51" i="30"/>
  <c r="BA49" i="32" s="1"/>
  <c r="AS99" i="35" s="1"/>
  <c r="AZ51" i="30"/>
  <c r="AZ49" i="32" s="1"/>
  <c r="AR99" i="35" s="1"/>
  <c r="AY51" i="30"/>
  <c r="AY49" i="32" s="1"/>
  <c r="AX51" i="30"/>
  <c r="AX49" i="32" s="1"/>
  <c r="AW51" i="30"/>
  <c r="AV51" i="30"/>
  <c r="AU51" i="30"/>
  <c r="AU49" i="32" s="1"/>
  <c r="AT51" i="30"/>
  <c r="AS51" i="30"/>
  <c r="AR51" i="30"/>
  <c r="AQ51" i="30"/>
  <c r="AP51" i="30"/>
  <c r="AP49" i="32" s="1"/>
  <c r="AO51" i="30"/>
  <c r="AO49" i="32" s="1"/>
  <c r="AN51" i="30"/>
  <c r="AN49" i="32" s="1"/>
  <c r="AM51" i="30"/>
  <c r="AM49" i="32" s="1"/>
  <c r="AL51" i="30"/>
  <c r="AL49" i="32" s="1"/>
  <c r="AK51" i="30"/>
  <c r="AJ51" i="30"/>
  <c r="AJ49" i="32" s="1"/>
  <c r="AI51" i="30"/>
  <c r="AH51" i="30"/>
  <c r="AH49" i="32" s="1"/>
  <c r="AG51" i="30"/>
  <c r="AG49" i="32" s="1"/>
  <c r="AF51" i="30"/>
  <c r="AE51" i="30"/>
  <c r="AD51" i="30"/>
  <c r="AC51" i="30"/>
  <c r="AC49" i="32" s="1"/>
  <c r="AB51" i="30"/>
  <c r="AB49" i="32" s="1"/>
  <c r="AA51" i="30"/>
  <c r="AA49" i="32" s="1"/>
  <c r="Z51" i="30"/>
  <c r="Z49" i="32" s="1"/>
  <c r="Y51" i="30"/>
  <c r="Y49" i="32" s="1"/>
  <c r="X51" i="30"/>
  <c r="X49" i="32" s="1"/>
  <c r="W51" i="30"/>
  <c r="V51" i="30"/>
  <c r="V49" i="32" s="1"/>
  <c r="U51" i="30"/>
  <c r="T51" i="30"/>
  <c r="T49" i="32" s="1"/>
  <c r="S51" i="30"/>
  <c r="S49" i="32" s="1"/>
  <c r="R51" i="30"/>
  <c r="Q51" i="30"/>
  <c r="P51" i="30"/>
  <c r="O51" i="30"/>
  <c r="N51" i="30"/>
  <c r="N49" i="32" s="1"/>
  <c r="M51" i="30"/>
  <c r="M49" i="32" s="1"/>
  <c r="L51" i="30"/>
  <c r="L49" i="32" s="1"/>
  <c r="K51" i="30"/>
  <c r="K49" i="32" s="1"/>
  <c r="J51" i="30"/>
  <c r="J49" i="32" s="1"/>
  <c r="I51" i="30"/>
  <c r="I49" i="32" s="1"/>
  <c r="H51" i="30"/>
  <c r="H49" i="32" s="1"/>
  <c r="G51" i="30"/>
  <c r="F51" i="30"/>
  <c r="F49" i="32" s="1"/>
  <c r="E51" i="30"/>
  <c r="E49" i="32" s="1"/>
  <c r="D51" i="30"/>
  <c r="BS50" i="30"/>
  <c r="BR50" i="30"/>
  <c r="BQ50" i="30"/>
  <c r="BP50" i="30"/>
  <c r="BP48" i="32" s="1"/>
  <c r="BH98" i="35" s="1"/>
  <c r="BO50" i="30"/>
  <c r="BO48" i="32" s="1"/>
  <c r="BG98" i="35" s="1"/>
  <c r="BN50" i="30"/>
  <c r="BN48" i="32" s="1"/>
  <c r="BF98" i="35" s="1"/>
  <c r="BM50" i="30"/>
  <c r="BM48" i="32" s="1"/>
  <c r="BE98" i="35" s="1"/>
  <c r="BL50" i="30"/>
  <c r="BK50" i="30"/>
  <c r="BJ50" i="30"/>
  <c r="BJ48" i="32" s="1"/>
  <c r="BB98" i="35" s="1"/>
  <c r="BI50" i="30"/>
  <c r="BH50" i="30"/>
  <c r="BG50" i="30"/>
  <c r="BG48" i="32" s="1"/>
  <c r="AY98" i="35" s="1"/>
  <c r="BF50" i="30"/>
  <c r="BE50" i="30"/>
  <c r="BD50" i="30"/>
  <c r="BC50" i="30"/>
  <c r="BC48" i="32" s="1"/>
  <c r="AU98" i="35" s="1"/>
  <c r="BB50" i="30"/>
  <c r="BB48" i="32" s="1"/>
  <c r="AT98" i="35" s="1"/>
  <c r="BA50" i="30"/>
  <c r="BA48" i="32" s="1"/>
  <c r="AS98" i="35" s="1"/>
  <c r="AZ50" i="30"/>
  <c r="AZ48" i="32" s="1"/>
  <c r="AR98" i="35" s="1"/>
  <c r="AY50" i="30"/>
  <c r="AY48" i="32" s="1"/>
  <c r="AX50" i="30"/>
  <c r="AX48" i="32" s="1"/>
  <c r="AW50" i="30"/>
  <c r="AW48" i="32" s="1"/>
  <c r="AV50" i="30"/>
  <c r="AV48" i="32" s="1"/>
  <c r="AU50" i="30"/>
  <c r="AT50" i="30"/>
  <c r="AT48" i="32" s="1"/>
  <c r="AS50" i="30"/>
  <c r="AR50" i="30"/>
  <c r="AQ50" i="30"/>
  <c r="AP50" i="30"/>
  <c r="AO50" i="30"/>
  <c r="AN50" i="30"/>
  <c r="AN48" i="32" s="1"/>
  <c r="AM50" i="30"/>
  <c r="AM48" i="32" s="1"/>
  <c r="AL50" i="30"/>
  <c r="AL48" i="32" s="1"/>
  <c r="AK50" i="30"/>
  <c r="AK48" i="32" s="1"/>
  <c r="AJ50" i="30"/>
  <c r="AJ48" i="32" s="1"/>
  <c r="AI50" i="30"/>
  <c r="AH50" i="30"/>
  <c r="AH48" i="32" s="1"/>
  <c r="AG50" i="30"/>
  <c r="AF50" i="30"/>
  <c r="AF48" i="32" s="1"/>
  <c r="AE50" i="30"/>
  <c r="AE48" i="32" s="1"/>
  <c r="AD50" i="30"/>
  <c r="AC50" i="30"/>
  <c r="AB50" i="30"/>
  <c r="AA50" i="30"/>
  <c r="AA48" i="32" s="1"/>
  <c r="Z50" i="30"/>
  <c r="Z48" i="32" s="1"/>
  <c r="Y50" i="30"/>
  <c r="Y48" i="32" s="1"/>
  <c r="X50" i="30"/>
  <c r="X48" i="32" s="1"/>
  <c r="W50" i="30"/>
  <c r="W48" i="32" s="1"/>
  <c r="V50" i="30"/>
  <c r="U50" i="30"/>
  <c r="T50" i="30"/>
  <c r="S50" i="30"/>
  <c r="R50" i="30"/>
  <c r="R48" i="32" s="1"/>
  <c r="Q50" i="30"/>
  <c r="Q48" i="32" s="1"/>
  <c r="P50" i="30"/>
  <c r="O50" i="30"/>
  <c r="N50" i="30"/>
  <c r="M50" i="30"/>
  <c r="M48" i="32" s="1"/>
  <c r="L50" i="30"/>
  <c r="L48" i="32" s="1"/>
  <c r="K50" i="30"/>
  <c r="K48" i="32" s="1"/>
  <c r="J50" i="30"/>
  <c r="J48" i="32" s="1"/>
  <c r="I50" i="30"/>
  <c r="I48" i="32" s="1"/>
  <c r="H50" i="30"/>
  <c r="G50" i="30"/>
  <c r="G48" i="32" s="1"/>
  <c r="F50" i="30"/>
  <c r="F48" i="32" s="1"/>
  <c r="E50" i="30"/>
  <c r="D50" i="30"/>
  <c r="D48" i="32" s="1"/>
  <c r="BS49" i="30"/>
  <c r="BS47" i="32" s="1"/>
  <c r="BR49" i="30"/>
  <c r="BQ49" i="30"/>
  <c r="BP49" i="30"/>
  <c r="BO49" i="30"/>
  <c r="BN49" i="30"/>
  <c r="BN47" i="32" s="1"/>
  <c r="BM49" i="30"/>
  <c r="BM47" i="32" s="1"/>
  <c r="BE97" i="35" s="1"/>
  <c r="BL49" i="30"/>
  <c r="BL47" i="32" s="1"/>
  <c r="BD97" i="35" s="1"/>
  <c r="BK49" i="30"/>
  <c r="BK47" i="32" s="1"/>
  <c r="BC97" i="35" s="1"/>
  <c r="BJ49" i="30"/>
  <c r="BJ47" i="32" s="1"/>
  <c r="BB97" i="35" s="1"/>
  <c r="BI49" i="30"/>
  <c r="BH49" i="30"/>
  <c r="BH47" i="32" s="1"/>
  <c r="BG49" i="30"/>
  <c r="BF49" i="30"/>
  <c r="BF47" i="32" s="1"/>
  <c r="AX97" i="35" s="1"/>
  <c r="BE49" i="30"/>
  <c r="BD49" i="30"/>
  <c r="BC49" i="30"/>
  <c r="BB49" i="30"/>
  <c r="BA49" i="30"/>
  <c r="BA47" i="32" s="1"/>
  <c r="AS97" i="35" s="1"/>
  <c r="AZ49" i="30"/>
  <c r="AZ47" i="32" s="1"/>
  <c r="AY49" i="30"/>
  <c r="AY47" i="32" s="1"/>
  <c r="AX49" i="30"/>
  <c r="AX47" i="32" s="1"/>
  <c r="AW49" i="30"/>
  <c r="AW47" i="32" s="1"/>
  <c r="AV49" i="30"/>
  <c r="AV47" i="32" s="1"/>
  <c r="AU49" i="30"/>
  <c r="AU47" i="32" s="1"/>
  <c r="AT49" i="30"/>
  <c r="AT47" i="32" s="1"/>
  <c r="AS49" i="30"/>
  <c r="AR49" i="30"/>
  <c r="AR47" i="32" s="1"/>
  <c r="AQ49" i="30"/>
  <c r="AQ47" i="32" s="1"/>
  <c r="AP49" i="30"/>
  <c r="AO49" i="30"/>
  <c r="AN49" i="30"/>
  <c r="AM49" i="30"/>
  <c r="AL49" i="30"/>
  <c r="AL47" i="32" s="1"/>
  <c r="AK49" i="30"/>
  <c r="AK47" i="32" s="1"/>
  <c r="AJ49" i="30"/>
  <c r="AJ47" i="32" s="1"/>
  <c r="AI49" i="30"/>
  <c r="AI47" i="32" s="1"/>
  <c r="AH49" i="30"/>
  <c r="AH47" i="32" s="1"/>
  <c r="AG49" i="30"/>
  <c r="AG47" i="32" s="1"/>
  <c r="AF49" i="30"/>
  <c r="AF47" i="32" s="1"/>
  <c r="AE49" i="30"/>
  <c r="AD49" i="30"/>
  <c r="AD47" i="32" s="1"/>
  <c r="AC49" i="30"/>
  <c r="AC47" i="32" s="1"/>
  <c r="AB49" i="30"/>
  <c r="AA49" i="30"/>
  <c r="Z49" i="30"/>
  <c r="Y49" i="30"/>
  <c r="Y47" i="32" s="1"/>
  <c r="X49" i="30"/>
  <c r="X47" i="32" s="1"/>
  <c r="W49" i="30"/>
  <c r="W47" i="32" s="1"/>
  <c r="V49" i="30"/>
  <c r="V47" i="32" s="1"/>
  <c r="U49" i="30"/>
  <c r="U47" i="32" s="1"/>
  <c r="T49" i="30"/>
  <c r="T47" i="32" s="1"/>
  <c r="S49" i="30"/>
  <c r="S47" i="32" s="1"/>
  <c r="R49" i="30"/>
  <c r="R47" i="32" s="1"/>
  <c r="Q49" i="30"/>
  <c r="P49" i="30"/>
  <c r="P47" i="32" s="1"/>
  <c r="O49" i="30"/>
  <c r="O47" i="32" s="1"/>
  <c r="N49" i="30"/>
  <c r="M49" i="30"/>
  <c r="L49" i="30"/>
  <c r="K49" i="30"/>
  <c r="J49" i="30"/>
  <c r="J47" i="32" s="1"/>
  <c r="I49" i="30"/>
  <c r="I47" i="32" s="1"/>
  <c r="H49" i="30"/>
  <c r="H47" i="32" s="1"/>
  <c r="G49" i="30"/>
  <c r="G47" i="32" s="1"/>
  <c r="F49" i="30"/>
  <c r="F47" i="32" s="1"/>
  <c r="E49" i="30"/>
  <c r="E47" i="32" s="1"/>
  <c r="D49" i="30"/>
  <c r="D47" i="32" s="1"/>
  <c r="BS48" i="30"/>
  <c r="BR48" i="30"/>
  <c r="BR46" i="32" s="1"/>
  <c r="BJ96" i="35" s="1"/>
  <c r="BQ48" i="30"/>
  <c r="BQ46" i="32" s="1"/>
  <c r="BP48" i="30"/>
  <c r="BO48" i="30"/>
  <c r="BN48" i="30"/>
  <c r="BM48" i="30"/>
  <c r="BL48" i="30"/>
  <c r="BL46" i="32" s="1"/>
  <c r="BD96" i="35" s="1"/>
  <c r="BK48" i="30"/>
  <c r="BK46" i="32" s="1"/>
  <c r="BC96" i="35" s="1"/>
  <c r="BJ48" i="30"/>
  <c r="BJ46" i="32" s="1"/>
  <c r="BB96" i="35" s="1"/>
  <c r="BI48" i="30"/>
  <c r="BI46" i="32" s="1"/>
  <c r="BA96" i="35" s="1"/>
  <c r="BH48" i="30"/>
  <c r="BH46" i="32" s="1"/>
  <c r="AZ96" i="35" s="1"/>
  <c r="BG48" i="30"/>
  <c r="BF48" i="30"/>
  <c r="BE48" i="30"/>
  <c r="BD48" i="30"/>
  <c r="BC48" i="30"/>
  <c r="BC46" i="32" s="1"/>
  <c r="AU96" i="35" s="1"/>
  <c r="BB48" i="30"/>
  <c r="BA48" i="30"/>
  <c r="AZ48" i="30"/>
  <c r="AY48" i="30"/>
  <c r="AY46" i="32" s="1"/>
  <c r="AX48" i="30"/>
  <c r="AX46" i="32" s="1"/>
  <c r="AW48" i="30"/>
  <c r="AW46" i="32" s="1"/>
  <c r="AV48" i="30"/>
  <c r="AV46" i="32" s="1"/>
  <c r="AU48" i="30"/>
  <c r="AU46" i="32" s="1"/>
  <c r="AT48" i="30"/>
  <c r="AT46" i="32" s="1"/>
  <c r="AS48" i="30"/>
  <c r="AS46" i="32" s="1"/>
  <c r="AR48" i="30"/>
  <c r="AR46" i="32" s="1"/>
  <c r="AQ48" i="30"/>
  <c r="AP48" i="30"/>
  <c r="AP46" i="32" s="1"/>
  <c r="AO48" i="30"/>
  <c r="AO46" i="32" s="1"/>
  <c r="AN48" i="30"/>
  <c r="AM48" i="30"/>
  <c r="AL48" i="30"/>
  <c r="AK48" i="30"/>
  <c r="AJ48" i="30"/>
  <c r="AJ46" i="32" s="1"/>
  <c r="AI48" i="30"/>
  <c r="AI46" i="32" s="1"/>
  <c r="AH48" i="30"/>
  <c r="AH46" i="32" s="1"/>
  <c r="AG48" i="30"/>
  <c r="AG46" i="32" s="1"/>
  <c r="AF48" i="30"/>
  <c r="AF46" i="32" s="1"/>
  <c r="AE48" i="30"/>
  <c r="AE46" i="32" s="1"/>
  <c r="AD48" i="30"/>
  <c r="AD46" i="32" s="1"/>
  <c r="AC48" i="30"/>
  <c r="AB48" i="30"/>
  <c r="AB46" i="32" s="1"/>
  <c r="AA48" i="30"/>
  <c r="AA46" i="32" s="1"/>
  <c r="Z48" i="30"/>
  <c r="Y48" i="30"/>
  <c r="X48" i="30"/>
  <c r="W48" i="30"/>
  <c r="W46" i="32" s="1"/>
  <c r="V48" i="30"/>
  <c r="V46" i="32" s="1"/>
  <c r="U48" i="30"/>
  <c r="U46" i="32" s="1"/>
  <c r="T48" i="30"/>
  <c r="T46" i="32" s="1"/>
  <c r="S48" i="30"/>
  <c r="S46" i="32" s="1"/>
  <c r="R48" i="30"/>
  <c r="R46" i="32" s="1"/>
  <c r="Q48" i="30"/>
  <c r="Q46" i="32" s="1"/>
  <c r="P48" i="30"/>
  <c r="P46" i="32" s="1"/>
  <c r="O48" i="30"/>
  <c r="N48" i="30"/>
  <c r="N46" i="32" s="1"/>
  <c r="M48" i="30"/>
  <c r="M46" i="32" s="1"/>
  <c r="L48" i="30"/>
  <c r="K48" i="30"/>
  <c r="J48" i="30"/>
  <c r="I48" i="30"/>
  <c r="I46" i="32" s="1"/>
  <c r="H48" i="30"/>
  <c r="H46" i="32" s="1"/>
  <c r="G48" i="30"/>
  <c r="G46" i="32" s="1"/>
  <c r="F48" i="30"/>
  <c r="F46" i="32" s="1"/>
  <c r="E48" i="30"/>
  <c r="E46" i="32" s="1"/>
  <c r="D48" i="30"/>
  <c r="BR57" i="29"/>
  <c r="BQ57" i="29"/>
  <c r="BP57" i="29"/>
  <c r="BO57" i="29"/>
  <c r="G16" i="35" s="1"/>
  <c r="H16" i="35" s="1"/>
  <c r="D22" i="35" s="1"/>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69" i="32"/>
  <c r="B69" i="32"/>
  <c r="C68" i="32"/>
  <c r="B68" i="32"/>
  <c r="C67" i="32"/>
  <c r="B67" i="32"/>
  <c r="C64" i="32"/>
  <c r="B64" i="32"/>
  <c r="C61" i="32"/>
  <c r="B61" i="32"/>
  <c r="BS53" i="32"/>
  <c r="BK103" i="35" s="1"/>
  <c r="BP53" i="32"/>
  <c r="BO53" i="32"/>
  <c r="BN53" i="32"/>
  <c r="BF103" i="35" s="1"/>
  <c r="BM53" i="32"/>
  <c r="BE103" i="35" s="1"/>
  <c r="BI53" i="32"/>
  <c r="BA103" i="35" s="1"/>
  <c r="BH53" i="32"/>
  <c r="AZ103" i="35" s="1"/>
  <c r="BG53" i="32"/>
  <c r="AY103" i="35" s="1"/>
  <c r="BF53" i="32"/>
  <c r="AX103" i="35" s="1"/>
  <c r="BE53" i="32"/>
  <c r="AW103" i="35" s="1"/>
  <c r="BB53" i="32"/>
  <c r="BA53" i="32"/>
  <c r="AQ53" i="32"/>
  <c r="AN53" i="32"/>
  <c r="AM53" i="32"/>
  <c r="AL53" i="32"/>
  <c r="AE53" i="32"/>
  <c r="AD53" i="32"/>
  <c r="AC53" i="32"/>
  <c r="Z53" i="32"/>
  <c r="Y53" i="32"/>
  <c r="O53" i="32"/>
  <c r="L53" i="32"/>
  <c r="K53" i="32"/>
  <c r="J53" i="32"/>
  <c r="D53" i="32"/>
  <c r="BQ52" i="32"/>
  <c r="BN52" i="32"/>
  <c r="BF102" i="35" s="1"/>
  <c r="BM52" i="32"/>
  <c r="BL52" i="32"/>
  <c r="BK52" i="32"/>
  <c r="BC102" i="35" s="1"/>
  <c r="BF52" i="32"/>
  <c r="AX102" i="35" s="1"/>
  <c r="BE52" i="32"/>
  <c r="AW102" i="35" s="1"/>
  <c r="BD52" i="32"/>
  <c r="AV102" i="35" s="1"/>
  <c r="BC52" i="32"/>
  <c r="AU102" i="35" s="1"/>
  <c r="AZ52" i="32"/>
  <c r="AR102" i="35" s="1"/>
  <c r="AY52" i="32"/>
  <c r="AX52" i="32"/>
  <c r="AO52" i="32"/>
  <c r="AN52" i="32"/>
  <c r="AL52" i="32"/>
  <c r="AK52" i="32"/>
  <c r="AJ52" i="32"/>
  <c r="AI52" i="32"/>
  <c r="AC52" i="32"/>
  <c r="AA52" i="32"/>
  <c r="X52" i="32"/>
  <c r="W52" i="32"/>
  <c r="V52" i="32"/>
  <c r="M52" i="32"/>
  <c r="J52" i="32"/>
  <c r="I52" i="32"/>
  <c r="H52" i="32"/>
  <c r="G52" i="32"/>
  <c r="BQ51" i="32"/>
  <c r="BP51" i="32"/>
  <c r="BH101" i="35" s="1"/>
  <c r="BO51" i="32"/>
  <c r="BL51" i="32"/>
  <c r="BK51" i="32"/>
  <c r="BJ51" i="32"/>
  <c r="BD51" i="32"/>
  <c r="AV101" i="35" s="1"/>
  <c r="BC51" i="32"/>
  <c r="AU101" i="35" s="1"/>
  <c r="BA51" i="32"/>
  <c r="AS101" i="35" s="1"/>
  <c r="AZ51" i="32"/>
  <c r="AR101" i="35" s="1"/>
  <c r="AX51" i="32"/>
  <c r="AW51" i="32"/>
  <c r="AV51" i="32"/>
  <c r="AM51" i="32"/>
  <c r="AJ51" i="32"/>
  <c r="AI51" i="32"/>
  <c r="AH51" i="32"/>
  <c r="AG51" i="32"/>
  <c r="AA51" i="32"/>
  <c r="Z51" i="32"/>
  <c r="Y51" i="32"/>
  <c r="V51" i="32"/>
  <c r="U51" i="32"/>
  <c r="T51" i="32"/>
  <c r="K51" i="32"/>
  <c r="H51" i="32"/>
  <c r="G51" i="32"/>
  <c r="F51" i="32"/>
  <c r="E51" i="32"/>
  <c r="BP50" i="32"/>
  <c r="BH100" i="35" s="1"/>
  <c r="BO50" i="32"/>
  <c r="BG100" i="35" s="1"/>
  <c r="BM50" i="32"/>
  <c r="BE100" i="35" s="1"/>
  <c r="BJ50" i="32"/>
  <c r="BI50" i="32"/>
  <c r="BA100" i="35" s="1"/>
  <c r="BH50" i="32"/>
  <c r="AY50" i="32"/>
  <c r="AW50" i="32"/>
  <c r="AV50" i="32"/>
  <c r="AU50" i="32"/>
  <c r="AT50" i="32"/>
  <c r="AS50" i="32"/>
  <c r="AK50" i="32"/>
  <c r="AH50" i="32"/>
  <c r="AG50" i="32"/>
  <c r="AF50" i="32"/>
  <c r="AE50" i="32"/>
  <c r="Y50" i="32"/>
  <c r="W50" i="32"/>
  <c r="T50" i="32"/>
  <c r="S50" i="32"/>
  <c r="R50" i="32"/>
  <c r="Q50" i="32"/>
  <c r="L50" i="32"/>
  <c r="I50" i="32"/>
  <c r="F50" i="32"/>
  <c r="E50" i="32"/>
  <c r="D50" i="32"/>
  <c r="BS49" i="32"/>
  <c r="BK99" i="35" s="1"/>
  <c r="BN49" i="32"/>
  <c r="BK49" i="32"/>
  <c r="BJ49" i="32"/>
  <c r="BH49" i="32"/>
  <c r="BG49" i="32"/>
  <c r="BF49" i="32"/>
  <c r="AX99" i="35" s="1"/>
  <c r="AW49" i="32"/>
  <c r="AV49" i="32"/>
  <c r="AT49" i="32"/>
  <c r="AS49" i="32"/>
  <c r="AR49" i="32"/>
  <c r="AQ49" i="32"/>
  <c r="AK49" i="32"/>
  <c r="AI49" i="32"/>
  <c r="AF49" i="32"/>
  <c r="AE49" i="32"/>
  <c r="AD49" i="32"/>
  <c r="W49" i="32"/>
  <c r="U49" i="32"/>
  <c r="R49" i="32"/>
  <c r="Q49" i="32"/>
  <c r="P49" i="32"/>
  <c r="O49" i="32"/>
  <c r="G49" i="32"/>
  <c r="D49" i="32"/>
  <c r="BS48" i="32"/>
  <c r="BR48" i="32"/>
  <c r="BJ98" i="35" s="1"/>
  <c r="BQ48" i="32"/>
  <c r="BI98" i="35" s="1"/>
  <c r="BL48" i="32"/>
  <c r="BD98" i="35" s="1"/>
  <c r="BK48" i="32"/>
  <c r="BI48" i="32"/>
  <c r="BA98" i="35" s="1"/>
  <c r="BH48" i="32"/>
  <c r="AZ98" i="35" s="1"/>
  <c r="BF48" i="32"/>
  <c r="BE48" i="32"/>
  <c r="BD48" i="32"/>
  <c r="AU48" i="32"/>
  <c r="AS48" i="32"/>
  <c r="AR48" i="32"/>
  <c r="AQ48" i="32"/>
  <c r="AP48" i="32"/>
  <c r="AO48" i="32"/>
  <c r="AI48" i="32"/>
  <c r="AG48" i="32"/>
  <c r="AD48" i="32"/>
  <c r="AC48" i="32"/>
  <c r="AB48" i="32"/>
  <c r="V48" i="32"/>
  <c r="U48" i="32"/>
  <c r="T48" i="32"/>
  <c r="S48" i="32"/>
  <c r="P48" i="32"/>
  <c r="O48" i="32"/>
  <c r="N48" i="32"/>
  <c r="H48" i="32"/>
  <c r="E48" i="32"/>
  <c r="BR47" i="32"/>
  <c r="BJ97" i="35" s="1"/>
  <c r="BQ47" i="32"/>
  <c r="BI97" i="35" s="1"/>
  <c r="BP47" i="32"/>
  <c r="BH97" i="35" s="1"/>
  <c r="BO47" i="32"/>
  <c r="BG97" i="35" s="1"/>
  <c r="BI47" i="32"/>
  <c r="BA97" i="35" s="1"/>
  <c r="BG47" i="32"/>
  <c r="AY97" i="35" s="1"/>
  <c r="BE47" i="32"/>
  <c r="AW97" i="35" s="1"/>
  <c r="BD47" i="32"/>
  <c r="AV97" i="35" s="1"/>
  <c r="BC47" i="32"/>
  <c r="AU97" i="35" s="1"/>
  <c r="BB47" i="32"/>
  <c r="AT97" i="35" s="1"/>
  <c r="AS47" i="32"/>
  <c r="AP47" i="32"/>
  <c r="AO47" i="32"/>
  <c r="AN47" i="32"/>
  <c r="AM47" i="32"/>
  <c r="AE47" i="32"/>
  <c r="AB47" i="32"/>
  <c r="AA47" i="32"/>
  <c r="Z47" i="32"/>
  <c r="Q47" i="32"/>
  <c r="N47" i="32"/>
  <c r="M47" i="32"/>
  <c r="L47" i="32"/>
  <c r="K47" i="32"/>
  <c r="BS46" i="32"/>
  <c r="BK96" i="35" s="1"/>
  <c r="BP46" i="32"/>
  <c r="BO46" i="32"/>
  <c r="BN46" i="32"/>
  <c r="BF96" i="35" s="1"/>
  <c r="BM46" i="32"/>
  <c r="BE96" i="35" s="1"/>
  <c r="BG46" i="32"/>
  <c r="AY96" i="35" s="1"/>
  <c r="BF46" i="32"/>
  <c r="AX96" i="35" s="1"/>
  <c r="BE46" i="32"/>
  <c r="AW96" i="35" s="1"/>
  <c r="BD46" i="32"/>
  <c r="AV96" i="35" s="1"/>
  <c r="BB46" i="32"/>
  <c r="AT96" i="35" s="1"/>
  <c r="BA46" i="32"/>
  <c r="AS96" i="35" s="1"/>
  <c r="AZ46" i="32"/>
  <c r="AQ46" i="32"/>
  <c r="AN46" i="32"/>
  <c r="AM46" i="32"/>
  <c r="AL46" i="32"/>
  <c r="AK46" i="32"/>
  <c r="AC46" i="32"/>
  <c r="Z46" i="32"/>
  <c r="Y46" i="32"/>
  <c r="X46" i="32"/>
  <c r="O46" i="32"/>
  <c r="L46" i="32"/>
  <c r="K46" i="32"/>
  <c r="J46" i="32"/>
  <c r="D46" i="32"/>
  <c r="BS41" i="32"/>
  <c r="BR41" i="32"/>
  <c r="BQ41" i="32"/>
  <c r="BP41" i="32"/>
  <c r="BO41" i="32"/>
  <c r="BN41" i="32"/>
  <c r="BM41" i="32"/>
  <c r="BL41" i="32"/>
  <c r="BK41" i="32"/>
  <c r="BJ41" i="32"/>
  <c r="BI41" i="32"/>
  <c r="BH41" i="32"/>
  <c r="BG41" i="32"/>
  <c r="BF41" i="32"/>
  <c r="BE41" i="32"/>
  <c r="BD41" i="32"/>
  <c r="BC41" i="32"/>
  <c r="BB41" i="32"/>
  <c r="BA41" i="32"/>
  <c r="AZ41" i="32"/>
  <c r="AY41" i="32"/>
  <c r="AX41" i="32"/>
  <c r="AW41" i="32"/>
  <c r="AV41" i="32"/>
  <c r="AU41" i="32"/>
  <c r="AT41" i="32"/>
  <c r="AS41" i="32"/>
  <c r="AR41" i="32"/>
  <c r="AQ41" i="32"/>
  <c r="AP41" i="32"/>
  <c r="AO41" i="32"/>
  <c r="AN41" i="32"/>
  <c r="AM41" i="32"/>
  <c r="AL41" i="32"/>
  <c r="AK41" i="32"/>
  <c r="AJ41" i="32"/>
  <c r="AI41" i="32"/>
  <c r="AH41" i="32"/>
  <c r="AG41" i="32"/>
  <c r="AF41" i="32"/>
  <c r="AE41" i="32"/>
  <c r="AD41" i="32"/>
  <c r="AC41" i="32"/>
  <c r="AB41" i="32"/>
  <c r="AA41" i="32"/>
  <c r="Z41" i="32"/>
  <c r="Y41" i="32"/>
  <c r="X41" i="32"/>
  <c r="W41" i="32"/>
  <c r="V41" i="32"/>
  <c r="U41" i="32"/>
  <c r="T41" i="32"/>
  <c r="S41" i="32"/>
  <c r="R41" i="32"/>
  <c r="Q41" i="32"/>
  <c r="P41" i="32"/>
  <c r="O41" i="32"/>
  <c r="N41" i="32"/>
  <c r="M41" i="32"/>
  <c r="L41" i="32"/>
  <c r="K41" i="32"/>
  <c r="J41" i="32"/>
  <c r="I41" i="32"/>
  <c r="H41" i="32"/>
  <c r="G41" i="32"/>
  <c r="F41" i="32"/>
  <c r="E41" i="32"/>
  <c r="D41" i="32"/>
  <c r="BS40" i="32"/>
  <c r="BR40" i="32"/>
  <c r="BQ40" i="32"/>
  <c r="BP40" i="32"/>
  <c r="BO40" i="32"/>
  <c r="BN40" i="32"/>
  <c r="BM40" i="32"/>
  <c r="BL40" i="32"/>
  <c r="BK40" i="32"/>
  <c r="BJ40" i="32"/>
  <c r="BI40" i="32"/>
  <c r="BH40"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AD40" i="32"/>
  <c r="AC40" i="32"/>
  <c r="AB40" i="32"/>
  <c r="AA40" i="32"/>
  <c r="Z40" i="32"/>
  <c r="Y40" i="32"/>
  <c r="X40" i="32"/>
  <c r="W40" i="32"/>
  <c r="V40" i="32"/>
  <c r="U40" i="32"/>
  <c r="T40" i="32"/>
  <c r="S40" i="32"/>
  <c r="R40" i="32"/>
  <c r="Q40" i="32"/>
  <c r="P40" i="32"/>
  <c r="O40" i="32"/>
  <c r="N40" i="32"/>
  <c r="M40" i="32"/>
  <c r="L40" i="32"/>
  <c r="K40" i="32"/>
  <c r="J40" i="32"/>
  <c r="I40" i="32"/>
  <c r="H40" i="32"/>
  <c r="G40" i="32"/>
  <c r="F40" i="32"/>
  <c r="E40" i="32"/>
  <c r="D40" i="32"/>
  <c r="BS39" i="32"/>
  <c r="BR39" i="32"/>
  <c r="BQ39" i="32"/>
  <c r="BP39" i="32"/>
  <c r="BO39" i="32"/>
  <c r="BN39" i="32"/>
  <c r="BM39" i="32"/>
  <c r="BL39" i="32"/>
  <c r="BK39" i="32"/>
  <c r="BJ39" i="32"/>
  <c r="BI39" i="32"/>
  <c r="BH39" i="32"/>
  <c r="BG39" i="32"/>
  <c r="BF39" i="32"/>
  <c r="BE39" i="32"/>
  <c r="BD39" i="32"/>
  <c r="BC39" i="32"/>
  <c r="BB39" i="32"/>
  <c r="BA39" i="32"/>
  <c r="AZ39" i="32"/>
  <c r="AY39" i="32"/>
  <c r="AX39" i="32"/>
  <c r="AW39" i="32"/>
  <c r="AV39" i="32"/>
  <c r="AU39" i="32"/>
  <c r="AT39" i="32"/>
  <c r="AS39" i="32"/>
  <c r="AR39" i="32"/>
  <c r="AQ39" i="32"/>
  <c r="AP39" i="32"/>
  <c r="AO39" i="32"/>
  <c r="AN39" i="32"/>
  <c r="AM39" i="32"/>
  <c r="AL39" i="32"/>
  <c r="AK39" i="32"/>
  <c r="AJ39" i="32"/>
  <c r="AI39" i="32"/>
  <c r="AH39" i="32"/>
  <c r="AG39" i="32"/>
  <c r="AF39" i="32"/>
  <c r="AE39" i="32"/>
  <c r="AD39" i="32"/>
  <c r="AC39" i="32"/>
  <c r="AB39" i="32"/>
  <c r="AA39" i="32"/>
  <c r="Z39" i="32"/>
  <c r="Y39" i="32"/>
  <c r="X39" i="32"/>
  <c r="W39" i="32"/>
  <c r="V39" i="32"/>
  <c r="U39" i="32"/>
  <c r="T39" i="32"/>
  <c r="S39" i="32"/>
  <c r="R39" i="32"/>
  <c r="Q39" i="32"/>
  <c r="P39" i="32"/>
  <c r="O39" i="32"/>
  <c r="N39" i="32"/>
  <c r="M39" i="32"/>
  <c r="L39" i="32"/>
  <c r="K39" i="32"/>
  <c r="J39" i="32"/>
  <c r="I39" i="32"/>
  <c r="H39" i="32"/>
  <c r="G39" i="32"/>
  <c r="F39" i="32"/>
  <c r="E39" i="32"/>
  <c r="D39" i="32"/>
  <c r="BS38" i="32"/>
  <c r="BR38" i="32"/>
  <c r="BQ38" i="32"/>
  <c r="BP38"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BS37" i="32"/>
  <c r="BR37" i="32"/>
  <c r="BQ37" i="32"/>
  <c r="BP37" i="32"/>
  <c r="BO37" i="32"/>
  <c r="BN37" i="32"/>
  <c r="BM37" i="32"/>
  <c r="BL37" i="32"/>
  <c r="BK37" i="32"/>
  <c r="BJ37" i="32"/>
  <c r="BI37" i="32"/>
  <c r="BH37" i="32"/>
  <c r="BG37" i="32"/>
  <c r="BF37" i="32"/>
  <c r="BE37" i="32"/>
  <c r="BD37" i="32"/>
  <c r="BC37" i="32"/>
  <c r="BB37" i="32"/>
  <c r="BA37" i="32"/>
  <c r="AZ37" i="32"/>
  <c r="AY37" i="32"/>
  <c r="AX37" i="32"/>
  <c r="AW37" i="32"/>
  <c r="AV37" i="32"/>
  <c r="AU37" i="32"/>
  <c r="AT37" i="32"/>
  <c r="AS37" i="32"/>
  <c r="AR37" i="32"/>
  <c r="AQ37" i="32"/>
  <c r="AP37" i="32"/>
  <c r="AO37" i="32"/>
  <c r="AN37" i="32"/>
  <c r="AM37" i="32"/>
  <c r="AL37" i="32"/>
  <c r="AK37" i="32"/>
  <c r="AJ37" i="32"/>
  <c r="AI37" i="32"/>
  <c r="AH37" i="32"/>
  <c r="AG37" i="32"/>
  <c r="AF37" i="32"/>
  <c r="AE37" i="32"/>
  <c r="AD37" i="32"/>
  <c r="AC37" i="32"/>
  <c r="AB37" i="32"/>
  <c r="AA37" i="32"/>
  <c r="Z37" i="32"/>
  <c r="Y37" i="32"/>
  <c r="X37" i="32"/>
  <c r="W37" i="32"/>
  <c r="V37" i="32"/>
  <c r="U37" i="32"/>
  <c r="T37" i="32"/>
  <c r="S37" i="32"/>
  <c r="R37" i="32"/>
  <c r="Q37" i="32"/>
  <c r="P37" i="32"/>
  <c r="O37" i="32"/>
  <c r="N37" i="32"/>
  <c r="M37" i="32"/>
  <c r="L37" i="32"/>
  <c r="K37" i="32"/>
  <c r="J37" i="32"/>
  <c r="I37" i="32"/>
  <c r="H37" i="32"/>
  <c r="G37" i="32"/>
  <c r="F37" i="32"/>
  <c r="E37" i="32"/>
  <c r="D37" i="32"/>
  <c r="BS36" i="32"/>
  <c r="BR36" i="32"/>
  <c r="BQ36" i="32"/>
  <c r="BP36" i="32"/>
  <c r="BO36" i="32"/>
  <c r="BN36" i="32"/>
  <c r="BM36" i="32"/>
  <c r="BL36" i="32"/>
  <c r="BK36" i="32"/>
  <c r="BJ36" i="32"/>
  <c r="BI36" i="32"/>
  <c r="BH36"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AJ36" i="32"/>
  <c r="AI36" i="32"/>
  <c r="AH36" i="32"/>
  <c r="AG36" i="32"/>
  <c r="AF36" i="32"/>
  <c r="AE36" i="32"/>
  <c r="AD36" i="32"/>
  <c r="AC36" i="32"/>
  <c r="AB36" i="32"/>
  <c r="AA36" i="32"/>
  <c r="Z36" i="32"/>
  <c r="Y36" i="32"/>
  <c r="X36" i="32"/>
  <c r="W36" i="32"/>
  <c r="V36" i="32"/>
  <c r="U36" i="32"/>
  <c r="T36" i="32"/>
  <c r="S36" i="32"/>
  <c r="R36" i="32"/>
  <c r="Q36" i="32"/>
  <c r="P36" i="32"/>
  <c r="O36" i="32"/>
  <c r="N36" i="32"/>
  <c r="M36" i="32"/>
  <c r="L36" i="32"/>
  <c r="K36" i="32"/>
  <c r="J36" i="32"/>
  <c r="I36" i="32"/>
  <c r="H36" i="32"/>
  <c r="G36" i="32"/>
  <c r="F36" i="32"/>
  <c r="E36" i="32"/>
  <c r="D36" i="32"/>
  <c r="BS35" i="32"/>
  <c r="BR35" i="32"/>
  <c r="BQ35" i="32"/>
  <c r="BP35" i="32"/>
  <c r="BO35" i="32"/>
  <c r="BN35" i="32"/>
  <c r="BM35" i="32"/>
  <c r="BL35" i="32"/>
  <c r="BK35" i="32"/>
  <c r="BJ35" i="32"/>
  <c r="BI35" i="32"/>
  <c r="BH35" i="32"/>
  <c r="BG35" i="32"/>
  <c r="BF35" i="32"/>
  <c r="BE35" i="32"/>
  <c r="BD35" i="32"/>
  <c r="BC35" i="32"/>
  <c r="BB35" i="32"/>
  <c r="BA35" i="32"/>
  <c r="AZ35" i="32"/>
  <c r="AY35" i="32"/>
  <c r="AX35" i="32"/>
  <c r="AW35" i="32"/>
  <c r="AV35" i="32"/>
  <c r="AU35" i="32"/>
  <c r="AT35" i="32"/>
  <c r="AS35" i="32"/>
  <c r="AR35" i="32"/>
  <c r="AQ35" i="32"/>
  <c r="AP35" i="32"/>
  <c r="AO35" i="32"/>
  <c r="AN35" i="32"/>
  <c r="AM35" i="32"/>
  <c r="AL35" i="32"/>
  <c r="AK35" i="32"/>
  <c r="AJ35" i="32"/>
  <c r="AI35" i="32"/>
  <c r="AH35" i="32"/>
  <c r="AG35" i="32"/>
  <c r="AF35" i="32"/>
  <c r="AE35" i="32"/>
  <c r="AD35" i="32"/>
  <c r="AC35" i="32"/>
  <c r="AB35" i="32"/>
  <c r="AA35" i="32"/>
  <c r="Z35" i="32"/>
  <c r="Y35" i="32"/>
  <c r="X35" i="32"/>
  <c r="W35" i="32"/>
  <c r="V35" i="32"/>
  <c r="U35" i="32"/>
  <c r="T35" i="32"/>
  <c r="S35" i="32"/>
  <c r="R35" i="32"/>
  <c r="Q35" i="32"/>
  <c r="P35" i="32"/>
  <c r="O35" i="32"/>
  <c r="N35" i="32"/>
  <c r="M35" i="32"/>
  <c r="L35" i="32"/>
  <c r="K35" i="32"/>
  <c r="J35" i="32"/>
  <c r="I35" i="32"/>
  <c r="H35" i="32"/>
  <c r="G35" i="32"/>
  <c r="F35" i="32"/>
  <c r="E35" i="32"/>
  <c r="D35"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N33" i="32"/>
  <c r="M33" i="32"/>
  <c r="L33" i="32"/>
  <c r="K33" i="32"/>
  <c r="J33" i="32"/>
  <c r="I33" i="32"/>
  <c r="H33" i="32"/>
  <c r="G33" i="32"/>
  <c r="F33" i="32"/>
  <c r="E33" i="32"/>
  <c r="D33"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L32" i="32"/>
  <c r="K32" i="32"/>
  <c r="J32" i="32"/>
  <c r="I32" i="32"/>
  <c r="H32" i="32"/>
  <c r="G32" i="32"/>
  <c r="F32" i="32"/>
  <c r="E32" i="32"/>
  <c r="D32" i="32"/>
  <c r="BS31" i="32"/>
  <c r="BR31" i="32"/>
  <c r="BQ31" i="32"/>
  <c r="BP31" i="32"/>
  <c r="BO31" i="32"/>
  <c r="BN31" i="32"/>
  <c r="BM31" i="32"/>
  <c r="BL31" i="32"/>
  <c r="BK31" i="32"/>
  <c r="BJ31" i="32"/>
  <c r="BI31" i="32"/>
  <c r="BH31" i="32"/>
  <c r="BG31" i="32"/>
  <c r="BF31" i="32"/>
  <c r="BE31" i="32"/>
  <c r="BD31" i="32"/>
  <c r="BC31" i="32"/>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AD31" i="32"/>
  <c r="AC31" i="32"/>
  <c r="AB31" i="32"/>
  <c r="AA31" i="32"/>
  <c r="Z31" i="32"/>
  <c r="Y31" i="32"/>
  <c r="X31" i="32"/>
  <c r="W31" i="32"/>
  <c r="V31" i="32"/>
  <c r="U31" i="32"/>
  <c r="T31" i="32"/>
  <c r="S31" i="32"/>
  <c r="R31" i="32"/>
  <c r="Q31" i="32"/>
  <c r="P31" i="32"/>
  <c r="O31" i="32"/>
  <c r="N31" i="32"/>
  <c r="M31" i="32"/>
  <c r="L31" i="32"/>
  <c r="K31" i="32"/>
  <c r="J31" i="32"/>
  <c r="I31" i="32"/>
  <c r="H31" i="32"/>
  <c r="G31" i="32"/>
  <c r="F31" i="32"/>
  <c r="E31" i="32"/>
  <c r="D31" i="32"/>
  <c r="BS30" i="32"/>
  <c r="BR30" i="32"/>
  <c r="BQ30" i="32"/>
  <c r="BP30" i="32"/>
  <c r="BO30" i="32"/>
  <c r="BN30" i="32"/>
  <c r="BM30" i="32"/>
  <c r="BL30" i="32"/>
  <c r="BK30" i="32"/>
  <c r="BJ30" i="32"/>
  <c r="BI30" i="32"/>
  <c r="BH30" i="32"/>
  <c r="BG30" i="32"/>
  <c r="BF30" i="32"/>
  <c r="BE30" i="32"/>
  <c r="BD30" i="32"/>
  <c r="BC30"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AD30" i="32"/>
  <c r="AC30" i="32"/>
  <c r="AB30" i="32"/>
  <c r="AA30" i="32"/>
  <c r="Z30" i="32"/>
  <c r="Y30" i="32"/>
  <c r="X30" i="32"/>
  <c r="W30" i="32"/>
  <c r="V30" i="32"/>
  <c r="U30" i="32"/>
  <c r="T30" i="32"/>
  <c r="S30" i="32"/>
  <c r="R30" i="32"/>
  <c r="Q30" i="32"/>
  <c r="P30" i="32"/>
  <c r="O30" i="32"/>
  <c r="N30" i="32"/>
  <c r="M30" i="32"/>
  <c r="L30" i="32"/>
  <c r="K30" i="32"/>
  <c r="J30" i="32"/>
  <c r="I30" i="32"/>
  <c r="H30" i="32"/>
  <c r="G30" i="32"/>
  <c r="F30" i="32"/>
  <c r="E30" i="32"/>
  <c r="D30"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BS28" i="32"/>
  <c r="BR28" i="32"/>
  <c r="BQ28" i="32"/>
  <c r="BP28" i="32"/>
  <c r="BO28" i="32"/>
  <c r="BN28" i="32"/>
  <c r="BM28" i="32"/>
  <c r="BL28" i="32"/>
  <c r="BK28" i="32"/>
  <c r="BJ28" i="32"/>
  <c r="BI28" i="32"/>
  <c r="BH28" i="32"/>
  <c r="BG28" i="32"/>
  <c r="BF28" i="32"/>
  <c r="BE28" i="32"/>
  <c r="BD28" i="32"/>
  <c r="BC28" i="32"/>
  <c r="BB28" i="32"/>
  <c r="BA28" i="32"/>
  <c r="AZ28" i="32"/>
  <c r="AY28" i="32"/>
  <c r="AX28" i="32"/>
  <c r="AW28" i="32"/>
  <c r="AV28" i="32"/>
  <c r="AU28" i="32"/>
  <c r="AT28" i="32"/>
  <c r="AS28" i="32"/>
  <c r="AR28" i="32"/>
  <c r="AQ28" i="32"/>
  <c r="AP28" i="32"/>
  <c r="AO28" i="32"/>
  <c r="AN28" i="32"/>
  <c r="AM28" i="32"/>
  <c r="AL28" i="32"/>
  <c r="AK28" i="32"/>
  <c r="AJ28" i="32"/>
  <c r="AI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D28" i="32"/>
  <c r="BS27" i="32"/>
  <c r="BR27" i="32"/>
  <c r="BQ27" i="32"/>
  <c r="BP27" i="32"/>
  <c r="BO27" i="32"/>
  <c r="BN27" i="32"/>
  <c r="BM27" i="32"/>
  <c r="BL27" i="32"/>
  <c r="BK27" i="32"/>
  <c r="BJ27" i="32"/>
  <c r="BI27" i="32"/>
  <c r="BH27" i="32"/>
  <c r="BG27" i="32"/>
  <c r="BF27" i="32"/>
  <c r="BE27" i="32"/>
  <c r="BD27" i="32"/>
  <c r="BC27" i="32"/>
  <c r="BB27" i="32"/>
  <c r="BA27" i="32"/>
  <c r="AZ27" i="32"/>
  <c r="AY27" i="32"/>
  <c r="AX27" i="32"/>
  <c r="AW27" i="32"/>
  <c r="AV27" i="32"/>
  <c r="AU27" i="32"/>
  <c r="AT27" i="32"/>
  <c r="AS27" i="32"/>
  <c r="AR27" i="32"/>
  <c r="AQ27" i="32"/>
  <c r="AP27" i="32"/>
  <c r="AO27" i="32"/>
  <c r="AN27" i="32"/>
  <c r="AM27" i="32"/>
  <c r="AL27" i="32"/>
  <c r="AK27" i="32"/>
  <c r="AJ27" i="32"/>
  <c r="AI27" i="32"/>
  <c r="AH27" i="32"/>
  <c r="AG27" i="32"/>
  <c r="AF27" i="32"/>
  <c r="AE27" i="32"/>
  <c r="AD27" i="32"/>
  <c r="AC27" i="32"/>
  <c r="AB27" i="32"/>
  <c r="AA27" i="32"/>
  <c r="Z27" i="32"/>
  <c r="Y27" i="32"/>
  <c r="X27" i="32"/>
  <c r="W27" i="32"/>
  <c r="V27" i="32"/>
  <c r="U27" i="32"/>
  <c r="T27" i="32"/>
  <c r="S27" i="32"/>
  <c r="R27" i="32"/>
  <c r="Q27" i="32"/>
  <c r="P27" i="32"/>
  <c r="O27" i="32"/>
  <c r="N27" i="32"/>
  <c r="M27" i="32"/>
  <c r="L27" i="32"/>
  <c r="K27" i="32"/>
  <c r="J27" i="32"/>
  <c r="I27" i="32"/>
  <c r="H27" i="32"/>
  <c r="G27" i="32"/>
  <c r="F27" i="32"/>
  <c r="E27" i="32"/>
  <c r="D27" i="32"/>
  <c r="BS26" i="32"/>
  <c r="BR26" i="32"/>
  <c r="BQ26" i="32"/>
  <c r="BP26" i="32"/>
  <c r="BO26" i="32"/>
  <c r="BN26" i="32"/>
  <c r="BM26" i="32"/>
  <c r="BL26" i="32"/>
  <c r="BK26" i="32"/>
  <c r="BJ26" i="32"/>
  <c r="BI26" i="32"/>
  <c r="BH26" i="32"/>
  <c r="BG26" i="32"/>
  <c r="BF26" i="32"/>
  <c r="BE26" i="32"/>
  <c r="BD26" i="32"/>
  <c r="BC26" i="32"/>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6" i="32"/>
  <c r="AC26" i="32"/>
  <c r="AB26" i="32"/>
  <c r="AA26" i="32"/>
  <c r="Z26" i="32"/>
  <c r="Y26" i="32"/>
  <c r="X26" i="32"/>
  <c r="W26" i="32"/>
  <c r="V26" i="32"/>
  <c r="U26" i="32"/>
  <c r="T26" i="32"/>
  <c r="S26" i="32"/>
  <c r="R26" i="32"/>
  <c r="Q26" i="32"/>
  <c r="P26" i="32"/>
  <c r="O26" i="32"/>
  <c r="N26" i="32"/>
  <c r="M26" i="32"/>
  <c r="L26" i="32"/>
  <c r="K26" i="32"/>
  <c r="J26" i="32"/>
  <c r="I26" i="32"/>
  <c r="H26" i="32"/>
  <c r="G26" i="32"/>
  <c r="F26" i="32"/>
  <c r="E26" i="32"/>
  <c r="D26" i="32"/>
  <c r="BS25" i="32"/>
  <c r="BR25" i="32"/>
  <c r="BQ25" i="32"/>
  <c r="BP25" i="32"/>
  <c r="BO25" i="32"/>
  <c r="BN25" i="32"/>
  <c r="BM25" i="32"/>
  <c r="BL25" i="32"/>
  <c r="BK25" i="32"/>
  <c r="BJ25" i="32"/>
  <c r="BI25" i="32"/>
  <c r="BH25" i="32"/>
  <c r="BG25" i="32"/>
  <c r="BF25" i="32"/>
  <c r="BE25" i="32"/>
  <c r="BD25" i="32"/>
  <c r="BC25" i="32"/>
  <c r="BB25" i="32"/>
  <c r="BA25" i="32"/>
  <c r="AZ25" i="32"/>
  <c r="AY25" i="32"/>
  <c r="AX25" i="32"/>
  <c r="AW25" i="32"/>
  <c r="AV25" i="32"/>
  <c r="AU25"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K25" i="32"/>
  <c r="J25" i="32"/>
  <c r="I25" i="32"/>
  <c r="H25" i="32"/>
  <c r="G25" i="32"/>
  <c r="F25" i="32"/>
  <c r="E25" i="32"/>
  <c r="D25" i="32"/>
  <c r="BS24" i="32"/>
  <c r="BR24" i="32"/>
  <c r="BQ24" i="32"/>
  <c r="BP24" i="32"/>
  <c r="BO24" i="32"/>
  <c r="BN24" i="32"/>
  <c r="BM24" i="32"/>
  <c r="BL24" i="32"/>
  <c r="BK24" i="32"/>
  <c r="BJ24" i="32"/>
  <c r="BI24" i="32"/>
  <c r="BH24" i="32"/>
  <c r="BG24" i="32"/>
  <c r="BF24" i="32"/>
  <c r="BE24" i="32"/>
  <c r="BD24" i="32"/>
  <c r="BC24" i="32"/>
  <c r="BB24" i="32"/>
  <c r="BA24" i="32"/>
  <c r="AZ24" i="32"/>
  <c r="AY24" i="32"/>
  <c r="AX24" i="32"/>
  <c r="AW24" i="32"/>
  <c r="AV24" i="32"/>
  <c r="AU24" i="32"/>
  <c r="AT24" i="32"/>
  <c r="AS24" i="32"/>
  <c r="AR24" i="32"/>
  <c r="AQ24" i="32"/>
  <c r="AP24" i="32"/>
  <c r="AO24" i="32"/>
  <c r="AN24" i="32"/>
  <c r="AM24" i="32"/>
  <c r="AL24" i="32"/>
  <c r="AK24" i="32"/>
  <c r="AJ24" i="32"/>
  <c r="AI24" i="32"/>
  <c r="AH24" i="32"/>
  <c r="AG24" i="32"/>
  <c r="AF24" i="32"/>
  <c r="AE24" i="32"/>
  <c r="AD24" i="32"/>
  <c r="AC24" i="32"/>
  <c r="AB24" i="32"/>
  <c r="AA24" i="32"/>
  <c r="Z24" i="32"/>
  <c r="Y24" i="32"/>
  <c r="X24" i="32"/>
  <c r="W24" i="32"/>
  <c r="V24" i="32"/>
  <c r="U24" i="32"/>
  <c r="T24" i="32"/>
  <c r="S24" i="32"/>
  <c r="R24" i="32"/>
  <c r="Q24" i="32"/>
  <c r="P24" i="32"/>
  <c r="O24" i="32"/>
  <c r="N24" i="32"/>
  <c r="M24" i="32"/>
  <c r="L24" i="32"/>
  <c r="K24" i="32"/>
  <c r="J24" i="32"/>
  <c r="I24" i="32"/>
  <c r="H24" i="32"/>
  <c r="G24" i="32"/>
  <c r="F24" i="32"/>
  <c r="E24" i="32"/>
  <c r="D24" i="32"/>
  <c r="BS23" i="32"/>
  <c r="BR23" i="32"/>
  <c r="BQ23" i="32"/>
  <c r="BP23" i="32"/>
  <c r="BO23" i="32"/>
  <c r="BN23" i="32"/>
  <c r="BM23" i="32"/>
  <c r="BL23" i="32"/>
  <c r="BK23" i="32"/>
  <c r="BJ23" i="32"/>
  <c r="BI23" i="32"/>
  <c r="BH23" i="32"/>
  <c r="BG23" i="32"/>
  <c r="BF23" i="32"/>
  <c r="BE23" i="32"/>
  <c r="BD23" i="32"/>
  <c r="BC23" i="32"/>
  <c r="BB23" i="32"/>
  <c r="BA23" i="32"/>
  <c r="AZ23" i="32"/>
  <c r="AY23" i="32"/>
  <c r="AX23" i="32"/>
  <c r="AW23" i="32"/>
  <c r="AV23" i="32"/>
  <c r="AU23"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N23" i="32"/>
  <c r="M23" i="32"/>
  <c r="L23" i="32"/>
  <c r="K23" i="32"/>
  <c r="J23" i="32"/>
  <c r="I23" i="32"/>
  <c r="H23" i="32"/>
  <c r="G23" i="32"/>
  <c r="F23" i="32"/>
  <c r="E23" i="32"/>
  <c r="D23" i="32"/>
  <c r="BS22" i="32"/>
  <c r="BR22" i="32"/>
  <c r="BQ22" i="32"/>
  <c r="BP22" i="32"/>
  <c r="BO22" i="32"/>
  <c r="BN22" i="32"/>
  <c r="BM22" i="32"/>
  <c r="BL22" i="32"/>
  <c r="BK22" i="32"/>
  <c r="BJ22" i="32"/>
  <c r="BI22" i="32"/>
  <c r="BH22" i="32"/>
  <c r="BG22" i="32"/>
  <c r="BF22" i="32"/>
  <c r="BE22" i="32"/>
  <c r="BD22" i="32"/>
  <c r="BC22" i="32"/>
  <c r="BB22" i="32"/>
  <c r="BA22" i="32"/>
  <c r="AZ22" i="32"/>
  <c r="AY22" i="32"/>
  <c r="AX22" i="32"/>
  <c r="AW22" i="32"/>
  <c r="AV22" i="32"/>
  <c r="AU22" i="32"/>
  <c r="AT22" i="32"/>
  <c r="AS22" i="32"/>
  <c r="AR22" i="32"/>
  <c r="AQ22" i="32"/>
  <c r="AP22" i="32"/>
  <c r="AO22" i="32"/>
  <c r="AN22" i="32"/>
  <c r="AM22" i="32"/>
  <c r="AL22" i="32"/>
  <c r="AK22" i="32"/>
  <c r="AJ22" i="32"/>
  <c r="AI22" i="32"/>
  <c r="AH22" i="32"/>
  <c r="AG22" i="32"/>
  <c r="AF22" i="32"/>
  <c r="AE22" i="32"/>
  <c r="AD22" i="32"/>
  <c r="AC22" i="32"/>
  <c r="AB22" i="32"/>
  <c r="AA22" i="32"/>
  <c r="Z22" i="32"/>
  <c r="Y22" i="32"/>
  <c r="X22" i="32"/>
  <c r="W22" i="32"/>
  <c r="V22" i="32"/>
  <c r="U22" i="32"/>
  <c r="T22" i="32"/>
  <c r="S22" i="32"/>
  <c r="R22" i="32"/>
  <c r="Q22" i="32"/>
  <c r="P22" i="32"/>
  <c r="O22" i="32"/>
  <c r="N22" i="32"/>
  <c r="M22" i="32"/>
  <c r="L22" i="32"/>
  <c r="K22" i="32"/>
  <c r="J22" i="32"/>
  <c r="I22" i="32"/>
  <c r="H22" i="32"/>
  <c r="G22" i="32"/>
  <c r="F22" i="32"/>
  <c r="E22" i="32"/>
  <c r="D22" i="32"/>
  <c r="BS21" i="32"/>
  <c r="BR21" i="32"/>
  <c r="BQ21" i="32"/>
  <c r="BP21" i="32"/>
  <c r="BO21" i="32"/>
  <c r="BN21" i="32"/>
  <c r="BM21" i="32"/>
  <c r="BL21" i="32"/>
  <c r="BK21" i="32"/>
  <c r="BJ21" i="32"/>
  <c r="BI21" i="32"/>
  <c r="BH21" i="32"/>
  <c r="BG21" i="32"/>
  <c r="BF21" i="32"/>
  <c r="BE21" i="32"/>
  <c r="BD21" i="32"/>
  <c r="BC21" i="32"/>
  <c r="BB21" i="32"/>
  <c r="BA21" i="32"/>
  <c r="AZ21" i="32"/>
  <c r="AY21" i="32"/>
  <c r="AX21" i="32"/>
  <c r="AW21" i="32"/>
  <c r="AV21" i="32"/>
  <c r="AU21" i="32"/>
  <c r="AT21" i="32"/>
  <c r="AS21" i="32"/>
  <c r="AR21" i="32"/>
  <c r="AQ21" i="32"/>
  <c r="AP21" i="32"/>
  <c r="AO21" i="32"/>
  <c r="AN21" i="32"/>
  <c r="AM21" i="32"/>
  <c r="AL21" i="32"/>
  <c r="AK21" i="32"/>
  <c r="AJ21" i="32"/>
  <c r="AI21" i="32"/>
  <c r="AH21" i="32"/>
  <c r="AG21" i="32"/>
  <c r="AF21" i="32"/>
  <c r="AE21" i="32"/>
  <c r="AD21" i="32"/>
  <c r="AC21" i="32"/>
  <c r="AB21" i="32"/>
  <c r="AA21" i="32"/>
  <c r="Z21" i="32"/>
  <c r="Y21" i="32"/>
  <c r="X21" i="32"/>
  <c r="W21" i="32"/>
  <c r="V21" i="32"/>
  <c r="U21" i="32"/>
  <c r="T21" i="32"/>
  <c r="S21" i="32"/>
  <c r="R21" i="32"/>
  <c r="Q21" i="32"/>
  <c r="P21" i="32"/>
  <c r="O21" i="32"/>
  <c r="N21" i="32"/>
  <c r="M21" i="32"/>
  <c r="L21" i="32"/>
  <c r="K21" i="32"/>
  <c r="J21" i="32"/>
  <c r="I21" i="32"/>
  <c r="H21" i="32"/>
  <c r="G21" i="32"/>
  <c r="F21" i="32"/>
  <c r="E21" i="32"/>
  <c r="D21" i="32"/>
  <c r="BS20" i="32"/>
  <c r="BR20" i="32"/>
  <c r="BQ20" i="32"/>
  <c r="BP20"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BS19" i="32"/>
  <c r="BR19" i="32"/>
  <c r="BQ19" i="32"/>
  <c r="BP19" i="32"/>
  <c r="BO19" i="32"/>
  <c r="BN19" i="32"/>
  <c r="BM19" i="32"/>
  <c r="BL19"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D19" i="32"/>
  <c r="BS18" i="32"/>
  <c r="BR18" i="32"/>
  <c r="BQ18" i="32"/>
  <c r="BP18" i="32"/>
  <c r="BO18" i="32"/>
  <c r="BN18" i="32"/>
  <c r="BM18" i="32"/>
  <c r="BL18" i="32"/>
  <c r="BK18" i="32"/>
  <c r="BJ18" i="32"/>
  <c r="BI18" i="32"/>
  <c r="BH18" i="32"/>
  <c r="BG18" i="32"/>
  <c r="BF18" i="32"/>
  <c r="BE18" i="32"/>
  <c r="BD18" i="32"/>
  <c r="BC18" i="32"/>
  <c r="BB18" i="32"/>
  <c r="BA18" i="32"/>
  <c r="AZ18" i="32"/>
  <c r="AY18" i="32"/>
  <c r="AX18" i="32"/>
  <c r="AW18" i="32"/>
  <c r="AV18" i="32"/>
  <c r="AU18"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8" i="32"/>
  <c r="G18" i="32"/>
  <c r="F18" i="32"/>
  <c r="E18" i="32"/>
  <c r="D18" i="32"/>
  <c r="BS17" i="32"/>
  <c r="BR17" i="32"/>
  <c r="BQ17" i="32"/>
  <c r="BP17" i="32"/>
  <c r="BO17" i="32"/>
  <c r="BN17" i="32"/>
  <c r="BM17" i="32"/>
  <c r="BL17" i="32"/>
  <c r="BK17" i="32"/>
  <c r="BJ17" i="32"/>
  <c r="BI17" i="32"/>
  <c r="BH17" i="32"/>
  <c r="BG17" i="32"/>
  <c r="BF17" i="32"/>
  <c r="BE17" i="32"/>
  <c r="BD17" i="32"/>
  <c r="BC17" i="32"/>
  <c r="BB17" i="32"/>
  <c r="BA17" i="32"/>
  <c r="AZ17" i="32"/>
  <c r="AY17" i="32"/>
  <c r="AX17" i="32"/>
  <c r="AW17" i="32"/>
  <c r="AV17" i="32"/>
  <c r="AU17" i="32"/>
  <c r="AT17" i="32"/>
  <c r="AS17" i="32"/>
  <c r="AR17" i="32"/>
  <c r="AQ17" i="32"/>
  <c r="AP17" i="32"/>
  <c r="AO17" i="32"/>
  <c r="AN17" i="32"/>
  <c r="AM17" i="32"/>
  <c r="AL17" i="32"/>
  <c r="AK17" i="32"/>
  <c r="AJ17" i="32"/>
  <c r="AI17" i="32"/>
  <c r="AH17" i="32"/>
  <c r="AG17" i="32"/>
  <c r="AF17" i="32"/>
  <c r="AE17" i="32"/>
  <c r="AD17" i="32"/>
  <c r="AC17" i="32"/>
  <c r="AB17" i="32"/>
  <c r="AA17" i="32"/>
  <c r="Z17" i="32"/>
  <c r="Y17" i="32"/>
  <c r="X17" i="32"/>
  <c r="W17" i="32"/>
  <c r="V17" i="32"/>
  <c r="U17" i="32"/>
  <c r="T17" i="32"/>
  <c r="S17" i="32"/>
  <c r="R17" i="32"/>
  <c r="Q17" i="32"/>
  <c r="P17" i="32"/>
  <c r="O17" i="32"/>
  <c r="N17" i="32"/>
  <c r="M17" i="32"/>
  <c r="L17" i="32"/>
  <c r="K17" i="32"/>
  <c r="J17" i="32"/>
  <c r="I17" i="32"/>
  <c r="H17" i="32"/>
  <c r="G17" i="32"/>
  <c r="F17" i="32"/>
  <c r="E17" i="32"/>
  <c r="D17"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N16" i="32"/>
  <c r="M16" i="32"/>
  <c r="L16" i="32"/>
  <c r="K16" i="32"/>
  <c r="J16" i="32"/>
  <c r="I16" i="32"/>
  <c r="H16" i="32"/>
  <c r="G16" i="32"/>
  <c r="F16" i="32"/>
  <c r="E16" i="32"/>
  <c r="D16" i="32"/>
  <c r="BS15" i="32"/>
  <c r="BR15" i="32"/>
  <c r="BQ15" i="32"/>
  <c r="BP15" i="32"/>
  <c r="BO15" i="32"/>
  <c r="BN15" i="32"/>
  <c r="BM15" i="32"/>
  <c r="BL15" i="32"/>
  <c r="BK15" i="32"/>
  <c r="BJ15" i="32"/>
  <c r="BI15" i="32"/>
  <c r="BH15" i="32"/>
  <c r="BG15" i="32"/>
  <c r="BF15" i="32"/>
  <c r="BE15" i="32"/>
  <c r="BD15" i="32"/>
  <c r="BC15" i="32"/>
  <c r="BB15" i="32"/>
  <c r="BA15" i="32"/>
  <c r="AZ15" i="32"/>
  <c r="AY15" i="32"/>
  <c r="AX15" i="32"/>
  <c r="AW15" i="32"/>
  <c r="AV15" i="32"/>
  <c r="AU15" i="32"/>
  <c r="AT15" i="32"/>
  <c r="AS15" i="32"/>
  <c r="AR15" i="32"/>
  <c r="AQ15" i="32"/>
  <c r="AP15" i="32"/>
  <c r="AO15" i="32"/>
  <c r="AN15" i="32"/>
  <c r="AM15" i="32"/>
  <c r="AL15" i="32"/>
  <c r="AK15" i="32"/>
  <c r="AJ15" i="32"/>
  <c r="AI15" i="32"/>
  <c r="AH15" i="32"/>
  <c r="AG15" i="32"/>
  <c r="AF15" i="32"/>
  <c r="AE15" i="32"/>
  <c r="AD15" i="32"/>
  <c r="AC15" i="32"/>
  <c r="AB15" i="32"/>
  <c r="AA15" i="32"/>
  <c r="Z15" i="32"/>
  <c r="Y15" i="32"/>
  <c r="X15" i="32"/>
  <c r="W15" i="32"/>
  <c r="V15" i="32"/>
  <c r="U15" i="32"/>
  <c r="T15" i="32"/>
  <c r="S15" i="32"/>
  <c r="R15" i="32"/>
  <c r="Q15" i="32"/>
  <c r="P15" i="32"/>
  <c r="O15" i="32"/>
  <c r="N15" i="32"/>
  <c r="M15" i="32"/>
  <c r="L15" i="32"/>
  <c r="K15" i="32"/>
  <c r="J15" i="32"/>
  <c r="I15" i="32"/>
  <c r="H15" i="32"/>
  <c r="G15" i="32"/>
  <c r="F15" i="32"/>
  <c r="E15" i="32"/>
  <c r="D15" i="32"/>
  <c r="BS14" i="32"/>
  <c r="BR14" i="32"/>
  <c r="BQ14" i="32"/>
  <c r="BP14" i="32"/>
  <c r="BO14" i="32"/>
  <c r="BN14" i="32"/>
  <c r="BM14" i="32"/>
  <c r="BL14" i="32"/>
  <c r="BK14" i="32"/>
  <c r="BJ14" i="32"/>
  <c r="BI14" i="32"/>
  <c r="BH14" i="32"/>
  <c r="BG14" i="32"/>
  <c r="BF14"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4" i="32"/>
  <c r="F14" i="32"/>
  <c r="E14" i="32"/>
  <c r="D14" i="32"/>
  <c r="BS13" i="32"/>
  <c r="BR13" i="32"/>
  <c r="BQ13" i="32"/>
  <c r="BP13" i="32"/>
  <c r="BO13" i="32"/>
  <c r="BN13" i="32"/>
  <c r="BM13" i="32"/>
  <c r="BL13" i="32"/>
  <c r="BK13" i="32"/>
  <c r="BJ13" i="32"/>
  <c r="BI13" i="32"/>
  <c r="BH13" i="32"/>
  <c r="BG13" i="32"/>
  <c r="BF13" i="32"/>
  <c r="BE13" i="32"/>
  <c r="BD13" i="32"/>
  <c r="BC13" i="32"/>
  <c r="BB13" i="32"/>
  <c r="BA13" i="32"/>
  <c r="AZ13" i="32"/>
  <c r="AY13" i="32"/>
  <c r="AX13" i="32"/>
  <c r="AW13" i="32"/>
  <c r="AV13" i="32"/>
  <c r="AU13" i="32"/>
  <c r="AT13" i="32"/>
  <c r="AS13" i="32"/>
  <c r="AR13" i="32"/>
  <c r="AQ13" i="32"/>
  <c r="AP13" i="32"/>
  <c r="AO13" i="32"/>
  <c r="AN13" i="32"/>
  <c r="AM13" i="32"/>
  <c r="AL13" i="32"/>
  <c r="AK13" i="32"/>
  <c r="AJ13" i="32"/>
  <c r="AI13" i="32"/>
  <c r="AH13" i="32"/>
  <c r="AG13" i="32"/>
  <c r="AF13" i="32"/>
  <c r="AE13" i="32"/>
  <c r="AD13" i="32"/>
  <c r="AC13" i="32"/>
  <c r="AB13" i="32"/>
  <c r="AA13" i="32"/>
  <c r="Z13" i="32"/>
  <c r="Y13" i="32"/>
  <c r="X13" i="32"/>
  <c r="W13" i="32"/>
  <c r="V13" i="32"/>
  <c r="U13" i="32"/>
  <c r="T13" i="32"/>
  <c r="S13" i="32"/>
  <c r="R13" i="32"/>
  <c r="Q13" i="32"/>
  <c r="P13" i="32"/>
  <c r="O13" i="32"/>
  <c r="N13" i="32"/>
  <c r="M13" i="32"/>
  <c r="L13" i="32"/>
  <c r="K13" i="32"/>
  <c r="J13" i="32"/>
  <c r="I13" i="32"/>
  <c r="H13" i="32"/>
  <c r="G13" i="32"/>
  <c r="F13" i="32"/>
  <c r="E13" i="32"/>
  <c r="D13" i="32"/>
  <c r="BS12" i="32"/>
  <c r="BR12" i="32"/>
  <c r="BQ12" i="32"/>
  <c r="BP12" i="32"/>
  <c r="BO12" i="32"/>
  <c r="BN12" i="32"/>
  <c r="BM12" i="32"/>
  <c r="BL12" i="32"/>
  <c r="BK12" i="32"/>
  <c r="BJ12" i="32"/>
  <c r="BI12" i="32"/>
  <c r="BH12" i="32"/>
  <c r="BG12" i="32"/>
  <c r="BF12" i="32"/>
  <c r="BE12" i="32"/>
  <c r="BD12" i="32"/>
  <c r="BC12" i="32"/>
  <c r="BB12" i="32"/>
  <c r="BA12" i="32"/>
  <c r="AZ12" i="32"/>
  <c r="AY12" i="32"/>
  <c r="AX12" i="32"/>
  <c r="AW12" i="32"/>
  <c r="AV12" i="32"/>
  <c r="AU12" i="32"/>
  <c r="AT12" i="32"/>
  <c r="AS12" i="32"/>
  <c r="AR12" i="32"/>
  <c r="AQ12" i="32"/>
  <c r="AP12" i="32"/>
  <c r="AO12" i="32"/>
  <c r="AN12" i="32"/>
  <c r="AM12" i="32"/>
  <c r="AL12" i="32"/>
  <c r="AK12" i="32"/>
  <c r="AJ12" i="32"/>
  <c r="AI12" i="32"/>
  <c r="AH12" i="32"/>
  <c r="AG12" i="32"/>
  <c r="AF12" i="32"/>
  <c r="AE12" i="32"/>
  <c r="AD12" i="32"/>
  <c r="AC12" i="32"/>
  <c r="AB12" i="32"/>
  <c r="AA12" i="32"/>
  <c r="Z12" i="32"/>
  <c r="Y12" i="32"/>
  <c r="X12" i="32"/>
  <c r="W12" i="32"/>
  <c r="V12" i="32"/>
  <c r="U12" i="32"/>
  <c r="T12" i="32"/>
  <c r="S12" i="32"/>
  <c r="R12" i="32"/>
  <c r="Q12" i="32"/>
  <c r="P12" i="32"/>
  <c r="O12" i="32"/>
  <c r="N12" i="32"/>
  <c r="M12" i="32"/>
  <c r="L12" i="32"/>
  <c r="K12" i="32"/>
  <c r="J12" i="32"/>
  <c r="I12" i="32"/>
  <c r="H12" i="32"/>
  <c r="G12" i="32"/>
  <c r="F12" i="32"/>
  <c r="E12" i="32"/>
  <c r="D12" i="32"/>
  <c r="BS11" i="32"/>
  <c r="BR11" i="32"/>
  <c r="BQ11" i="32"/>
  <c r="BP11" i="32"/>
  <c r="BO11" i="32"/>
  <c r="BN11" i="32"/>
  <c r="BM11" i="32"/>
  <c r="BL11" i="32"/>
  <c r="BK11" i="32"/>
  <c r="BJ11" i="32"/>
  <c r="BI11" i="32"/>
  <c r="BH11" i="32"/>
  <c r="BG11" i="32"/>
  <c r="BF11" i="32"/>
  <c r="BE11" i="32"/>
  <c r="BD11" i="32"/>
  <c r="BC11" i="32"/>
  <c r="BB11" i="32"/>
  <c r="BA11" i="32"/>
  <c r="AZ11" i="32"/>
  <c r="AY11" i="32"/>
  <c r="AX11" i="32"/>
  <c r="AW11" i="32"/>
  <c r="AV11" i="32"/>
  <c r="AU11" i="32"/>
  <c r="AT11" i="32"/>
  <c r="AS11" i="32"/>
  <c r="AR11" i="32"/>
  <c r="AQ11" i="32"/>
  <c r="AP11" i="32"/>
  <c r="AO11" i="32"/>
  <c r="AN11" i="32"/>
  <c r="AM11" i="32"/>
  <c r="AL11" i="32"/>
  <c r="AK11" i="32"/>
  <c r="AJ11" i="32"/>
  <c r="AI11" i="32"/>
  <c r="AH11" i="32"/>
  <c r="AG11" i="32"/>
  <c r="AF11" i="32"/>
  <c r="AE11" i="32"/>
  <c r="AD11" i="32"/>
  <c r="AC11" i="32"/>
  <c r="AB11" i="32"/>
  <c r="AA11" i="32"/>
  <c r="Z11" i="32"/>
  <c r="Y11" i="32"/>
  <c r="X11" i="32"/>
  <c r="W11" i="32"/>
  <c r="V11" i="32"/>
  <c r="U11" i="32"/>
  <c r="T11" i="32"/>
  <c r="S11" i="32"/>
  <c r="R11" i="32"/>
  <c r="Q11" i="32"/>
  <c r="P11" i="32"/>
  <c r="O11" i="32"/>
  <c r="N11" i="32"/>
  <c r="M11" i="32"/>
  <c r="L11" i="32"/>
  <c r="K11" i="32"/>
  <c r="J11" i="32"/>
  <c r="I11" i="32"/>
  <c r="H11" i="32"/>
  <c r="G11" i="32"/>
  <c r="F11" i="32"/>
  <c r="E11" i="32"/>
  <c r="D11" i="32"/>
  <c r="BS10" i="32"/>
  <c r="BR10" i="32"/>
  <c r="BQ10" i="32"/>
  <c r="BP10" i="32"/>
  <c r="BO10" i="32"/>
  <c r="BN10" i="32"/>
  <c r="BM10" i="32"/>
  <c r="BL10" i="32"/>
  <c r="BK10" i="32"/>
  <c r="BJ10" i="32"/>
  <c r="BI10" i="32"/>
  <c r="BH10" i="32"/>
  <c r="BG10" i="32"/>
  <c r="BF10" i="32"/>
  <c r="BE10" i="32"/>
  <c r="BD10" i="32"/>
  <c r="BC10" i="32"/>
  <c r="BB10" i="32"/>
  <c r="BA10" i="32"/>
  <c r="AZ10" i="32"/>
  <c r="AY10" i="32"/>
  <c r="AX10" i="32"/>
  <c r="AW10" i="32"/>
  <c r="AV10" i="32"/>
  <c r="AU10"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U10" i="32"/>
  <c r="T10" i="32"/>
  <c r="S10" i="32"/>
  <c r="R10" i="32"/>
  <c r="Q10" i="32"/>
  <c r="P10" i="32"/>
  <c r="O10" i="32"/>
  <c r="N10" i="32"/>
  <c r="M10" i="32"/>
  <c r="L10" i="32"/>
  <c r="K10" i="32"/>
  <c r="J10" i="32"/>
  <c r="I10" i="32"/>
  <c r="H10" i="32"/>
  <c r="G10" i="32"/>
  <c r="F10" i="32"/>
  <c r="E10" i="32"/>
  <c r="D10" i="32"/>
  <c r="BS9" i="32"/>
  <c r="BR9" i="32"/>
  <c r="BQ9" i="32"/>
  <c r="BP9" i="32"/>
  <c r="BO9" i="32"/>
  <c r="BN9" i="32"/>
  <c r="BM9" i="32"/>
  <c r="BL9" i="32"/>
  <c r="BK9" i="32"/>
  <c r="BJ9" i="32"/>
  <c r="BI9" i="32"/>
  <c r="BH9" i="32"/>
  <c r="BG9" i="32"/>
  <c r="BF9" i="32"/>
  <c r="BE9" i="32"/>
  <c r="BD9" i="32"/>
  <c r="BC9" i="32"/>
  <c r="BB9" i="32"/>
  <c r="BA9" i="32"/>
  <c r="AZ9" i="32"/>
  <c r="AY9" i="32"/>
  <c r="AX9" i="32"/>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E9" i="32"/>
  <c r="D9" i="32"/>
  <c r="BS8" i="32"/>
  <c r="BR8" i="32"/>
  <c r="BQ8" i="32"/>
  <c r="BP8"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N8" i="32"/>
  <c r="M8" i="32"/>
  <c r="L8" i="32"/>
  <c r="K8" i="32"/>
  <c r="J8" i="32"/>
  <c r="I8" i="32"/>
  <c r="H8" i="32"/>
  <c r="G8" i="32"/>
  <c r="F8" i="32"/>
  <c r="E8" i="32"/>
  <c r="D8" i="32"/>
  <c r="BS7" i="32"/>
  <c r="BR7" i="32"/>
  <c r="BQ7" i="32"/>
  <c r="BP7" i="32"/>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AO7" i="32"/>
  <c r="AN7" i="32"/>
  <c r="AM7" i="32"/>
  <c r="AL7" i="32"/>
  <c r="AK7" i="32"/>
  <c r="AJ7" i="32"/>
  <c r="AI7" i="32"/>
  <c r="AH7" i="32"/>
  <c r="AG7" i="32"/>
  <c r="AF7" i="32"/>
  <c r="AE7" i="32"/>
  <c r="AD7" i="32"/>
  <c r="AC7" i="32"/>
  <c r="AB7" i="32"/>
  <c r="AA7" i="32"/>
  <c r="Z7" i="32"/>
  <c r="Y7" i="32"/>
  <c r="X7" i="32"/>
  <c r="W7" i="32"/>
  <c r="V7" i="32"/>
  <c r="U7" i="32"/>
  <c r="T7" i="32"/>
  <c r="S7" i="32"/>
  <c r="R7" i="32"/>
  <c r="Q7" i="32"/>
  <c r="P7" i="32"/>
  <c r="O7" i="32"/>
  <c r="N7" i="32"/>
  <c r="M7" i="32"/>
  <c r="L7" i="32"/>
  <c r="K7" i="32"/>
  <c r="J7" i="32"/>
  <c r="I7" i="32"/>
  <c r="H7" i="32"/>
  <c r="G7" i="32"/>
  <c r="F7" i="32"/>
  <c r="E7" i="32"/>
  <c r="D7" i="32"/>
  <c r="BS6" i="32"/>
  <c r="BR6" i="32"/>
  <c r="BQ6" i="32"/>
  <c r="BP6" i="32"/>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AO6" i="32"/>
  <c r="AN6" i="32"/>
  <c r="AM6" i="32"/>
  <c r="AL6" i="32"/>
  <c r="AK6" i="32"/>
  <c r="AJ6" i="32"/>
  <c r="AI6" i="32"/>
  <c r="AH6" i="32"/>
  <c r="AG6" i="32"/>
  <c r="AF6" i="32"/>
  <c r="AE6" i="32"/>
  <c r="AD6" i="32"/>
  <c r="AC6" i="32"/>
  <c r="AB6" i="32"/>
  <c r="AA6" i="32"/>
  <c r="Z6" i="32"/>
  <c r="Y6" i="32"/>
  <c r="X6" i="32"/>
  <c r="W6" i="32"/>
  <c r="V6" i="32"/>
  <c r="U6" i="32"/>
  <c r="T6" i="32"/>
  <c r="S6" i="32"/>
  <c r="R6" i="32"/>
  <c r="Q6" i="32"/>
  <c r="P6" i="32"/>
  <c r="O6" i="32"/>
  <c r="N6" i="32"/>
  <c r="M6" i="32"/>
  <c r="L6" i="32"/>
  <c r="K6" i="32"/>
  <c r="J6" i="32"/>
  <c r="I6" i="32"/>
  <c r="H6" i="32"/>
  <c r="G6" i="32"/>
  <c r="F6" i="32"/>
  <c r="E6" i="32"/>
  <c r="D6" i="32"/>
  <c r="BS5" i="32"/>
  <c r="BR5" i="32"/>
  <c r="BQ5" i="32"/>
  <c r="BP5" i="32"/>
  <c r="BO5" i="32"/>
  <c r="BN5" i="32"/>
  <c r="BM5" i="32"/>
  <c r="BL5" i="32"/>
  <c r="BK5" i="32"/>
  <c r="BJ5" i="32"/>
  <c r="BI5" i="32"/>
  <c r="BH5" i="32"/>
  <c r="BG5" i="32"/>
  <c r="BF5" i="32"/>
  <c r="BE5" i="32"/>
  <c r="BD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73" i="31"/>
  <c r="B73" i="31"/>
  <c r="C72" i="31"/>
  <c r="B72" i="31"/>
  <c r="C71" i="31"/>
  <c r="B71" i="31"/>
  <c r="C68" i="31"/>
  <c r="B68" i="31"/>
  <c r="C65" i="31"/>
  <c r="B65" i="31"/>
  <c r="BS58" i="31"/>
  <c r="BR58" i="31"/>
  <c r="BQ58" i="31"/>
  <c r="BP58" i="31"/>
  <c r="BO58" i="31"/>
  <c r="BN58" i="31"/>
  <c r="BM58" i="31"/>
  <c r="BL58" i="31"/>
  <c r="BK58" i="31"/>
  <c r="BJ58" i="31"/>
  <c r="BI58" i="31"/>
  <c r="BH58" i="31"/>
  <c r="BG58" i="31"/>
  <c r="BF58" i="31"/>
  <c r="BE58" i="31"/>
  <c r="BD58" i="31"/>
  <c r="BC58" i="31"/>
  <c r="BB58" i="31"/>
  <c r="BA58" i="31"/>
  <c r="AZ58" i="31"/>
  <c r="AY58" i="31"/>
  <c r="AX58" i="31"/>
  <c r="AW58" i="31"/>
  <c r="AV58" i="31"/>
  <c r="AU58" i="31"/>
  <c r="AT58" i="31"/>
  <c r="AS58" i="31"/>
  <c r="AR58" i="31"/>
  <c r="AQ58" i="31"/>
  <c r="AP58" i="31"/>
  <c r="AO58" i="31"/>
  <c r="AN58" i="31"/>
  <c r="AM58" i="31"/>
  <c r="AL58" i="31"/>
  <c r="AK58" i="31"/>
  <c r="AJ58" i="31"/>
  <c r="AI58" i="31"/>
  <c r="AH58" i="31"/>
  <c r="AG58" i="31"/>
  <c r="AF58" i="31"/>
  <c r="AE58" i="31"/>
  <c r="AD58" i="31"/>
  <c r="AC58" i="31"/>
  <c r="AB58" i="31"/>
  <c r="AA58" i="31"/>
  <c r="Z58" i="31"/>
  <c r="Y58" i="31"/>
  <c r="X58" i="31"/>
  <c r="W58" i="31"/>
  <c r="V58" i="31"/>
  <c r="U58" i="31"/>
  <c r="T58" i="31"/>
  <c r="S58" i="31"/>
  <c r="R58" i="31"/>
  <c r="Q58" i="31"/>
  <c r="P58" i="31"/>
  <c r="O58" i="31"/>
  <c r="N58" i="31"/>
  <c r="M58" i="31"/>
  <c r="L58" i="31"/>
  <c r="K58" i="31"/>
  <c r="J58" i="31"/>
  <c r="I58" i="31"/>
  <c r="H58" i="31"/>
  <c r="G58" i="31"/>
  <c r="F58" i="31"/>
  <c r="E58" i="31"/>
  <c r="D58" i="31"/>
  <c r="BS57" i="31"/>
  <c r="BR57" i="31"/>
  <c r="BQ57" i="31"/>
  <c r="BP57" i="31"/>
  <c r="BO57" i="31"/>
  <c r="BN57" i="31"/>
  <c r="BM57" i="31"/>
  <c r="BL57" i="31"/>
  <c r="BK57" i="31"/>
  <c r="BJ57" i="31"/>
  <c r="BI57" i="31"/>
  <c r="BH57" i="31"/>
  <c r="BG57" i="31"/>
  <c r="BF57" i="31"/>
  <c r="BE57" i="31"/>
  <c r="BD57" i="31"/>
  <c r="BC57" i="31"/>
  <c r="BB57" i="31"/>
  <c r="BA57" i="31"/>
  <c r="AZ57" i="31"/>
  <c r="AY57" i="31"/>
  <c r="AX57" i="31"/>
  <c r="AW57" i="31"/>
  <c r="AV57" i="31"/>
  <c r="AU57" i="31"/>
  <c r="AT57" i="31"/>
  <c r="AS57" i="31"/>
  <c r="AR57" i="31"/>
  <c r="AQ57" i="31"/>
  <c r="AP57" i="31"/>
  <c r="AO57" i="31"/>
  <c r="AN57" i="31"/>
  <c r="AM57" i="31"/>
  <c r="AL57" i="31"/>
  <c r="AK57" i="31"/>
  <c r="AJ57" i="31"/>
  <c r="AI57" i="31"/>
  <c r="AH57" i="31"/>
  <c r="AG57" i="31"/>
  <c r="AF57" i="31"/>
  <c r="AE57" i="31"/>
  <c r="AD57" i="31"/>
  <c r="AC57" i="31"/>
  <c r="AB57" i="31"/>
  <c r="AA57" i="31"/>
  <c r="Z57" i="31"/>
  <c r="Y57" i="31"/>
  <c r="X57" i="31"/>
  <c r="W57" i="31"/>
  <c r="V57" i="31"/>
  <c r="U57" i="31"/>
  <c r="T57" i="31"/>
  <c r="S57" i="31"/>
  <c r="R57" i="31"/>
  <c r="Q57" i="31"/>
  <c r="P57" i="31"/>
  <c r="O57" i="31"/>
  <c r="N57" i="31"/>
  <c r="M57" i="31"/>
  <c r="L57" i="31"/>
  <c r="K57" i="31"/>
  <c r="J57" i="31"/>
  <c r="I57" i="31"/>
  <c r="H57" i="31"/>
  <c r="G57" i="31"/>
  <c r="F57" i="31"/>
  <c r="E57" i="31"/>
  <c r="D57" i="31"/>
  <c r="BS53" i="31"/>
  <c r="BK72" i="35" s="1"/>
  <c r="BR53" i="31"/>
  <c r="BJ72" i="35" s="1"/>
  <c r="BQ53" i="31"/>
  <c r="BI72" i="35" s="1"/>
  <c r="BP53" i="31"/>
  <c r="BH72" i="35" s="1"/>
  <c r="BO53" i="31"/>
  <c r="BG72" i="35" s="1"/>
  <c r="BN53" i="31"/>
  <c r="BF72" i="35" s="1"/>
  <c r="BM53" i="31"/>
  <c r="BL53" i="31"/>
  <c r="BD72" i="35" s="1"/>
  <c r="BK53" i="31"/>
  <c r="BC72" i="35" s="1"/>
  <c r="BJ53" i="31"/>
  <c r="BI53" i="31"/>
  <c r="BH53" i="31"/>
  <c r="BG53" i="31"/>
  <c r="AY72" i="35" s="1"/>
  <c r="BF53" i="31"/>
  <c r="BE53" i="31"/>
  <c r="AW72" i="35" s="1"/>
  <c r="BD53" i="31"/>
  <c r="AV72" i="35" s="1"/>
  <c r="BC53" i="31"/>
  <c r="AU72" i="35" s="1"/>
  <c r="BB53" i="31"/>
  <c r="AT72" i="35" s="1"/>
  <c r="BA53" i="31"/>
  <c r="AS72" i="35" s="1"/>
  <c r="AZ53" i="31"/>
  <c r="AY53" i="31"/>
  <c r="AX53" i="31"/>
  <c r="AW53" i="31"/>
  <c r="AV53" i="31"/>
  <c r="AU53" i="31"/>
  <c r="AT53" i="31"/>
  <c r="AS53" i="31"/>
  <c r="AR53" i="31"/>
  <c r="AQ53" i="31"/>
  <c r="AP53" i="31"/>
  <c r="AO53" i="31"/>
  <c r="AN53" i="31"/>
  <c r="AM53" i="31"/>
  <c r="AL53" i="31"/>
  <c r="AK53" i="31"/>
  <c r="AJ53" i="31"/>
  <c r="AI53" i="31"/>
  <c r="AH53" i="31"/>
  <c r="AG53" i="31"/>
  <c r="AF53" i="31"/>
  <c r="AE53" i="31"/>
  <c r="AD53" i="31"/>
  <c r="AC53" i="31"/>
  <c r="AB53" i="31"/>
  <c r="AA53" i="31"/>
  <c r="Z53" i="31"/>
  <c r="Y53" i="31"/>
  <c r="X53" i="31"/>
  <c r="W53" i="31"/>
  <c r="V53" i="31"/>
  <c r="U53" i="31"/>
  <c r="T53" i="31"/>
  <c r="S53" i="31"/>
  <c r="R53" i="31"/>
  <c r="Q53" i="31"/>
  <c r="P53" i="31"/>
  <c r="O53" i="31"/>
  <c r="N53" i="31"/>
  <c r="M53" i="31"/>
  <c r="L53" i="31"/>
  <c r="K53" i="31"/>
  <c r="J53" i="31"/>
  <c r="I53" i="31"/>
  <c r="H53" i="31"/>
  <c r="G53" i="31"/>
  <c r="F53" i="31"/>
  <c r="E53" i="31"/>
  <c r="D53" i="31"/>
  <c r="BS52" i="31"/>
  <c r="BK71" i="35" s="1"/>
  <c r="BR52" i="31"/>
  <c r="BQ52" i="31"/>
  <c r="BP52" i="31"/>
  <c r="BH71" i="35" s="1"/>
  <c r="BO52" i="31"/>
  <c r="BN52" i="31"/>
  <c r="BM52" i="31"/>
  <c r="BL52" i="31"/>
  <c r="BK52" i="31"/>
  <c r="BC71" i="35" s="1"/>
  <c r="BJ52" i="31"/>
  <c r="BB71" i="35" s="1"/>
  <c r="BI52" i="31"/>
  <c r="BA71" i="35" s="1"/>
  <c r="BH52" i="31"/>
  <c r="AZ71" i="35" s="1"/>
  <c r="BG52" i="31"/>
  <c r="AY71" i="35" s="1"/>
  <c r="BF52" i="31"/>
  <c r="AX71" i="35" s="1"/>
  <c r="BE52" i="31"/>
  <c r="AW71" i="35" s="1"/>
  <c r="BD52" i="31"/>
  <c r="BC52" i="31"/>
  <c r="BB52" i="31"/>
  <c r="AT71" i="35" s="1"/>
  <c r="BA52" i="31"/>
  <c r="AZ52" i="31"/>
  <c r="AR71" i="35" s="1"/>
  <c r="AY52" i="31"/>
  <c r="AX52" i="31"/>
  <c r="AW52" i="31"/>
  <c r="AV52" i="31"/>
  <c r="AU52" i="31"/>
  <c r="AT52" i="31"/>
  <c r="AS52" i="31"/>
  <c r="AR52" i="31"/>
  <c r="AQ52" i="31"/>
  <c r="AP52" i="31"/>
  <c r="AO52" i="31"/>
  <c r="AN52" i="31"/>
  <c r="AM52" i="31"/>
  <c r="AL52" i="31"/>
  <c r="AK52" i="31"/>
  <c r="AJ52" i="31"/>
  <c r="AI52" i="31"/>
  <c r="AH52" i="31"/>
  <c r="AG52" i="31"/>
  <c r="AF52" i="31"/>
  <c r="AE52" i="31"/>
  <c r="AD52" i="31"/>
  <c r="AC52" i="31"/>
  <c r="AB52" i="31"/>
  <c r="AA52" i="31"/>
  <c r="Z52" i="31"/>
  <c r="Y52" i="31"/>
  <c r="X52" i="31"/>
  <c r="W52" i="31"/>
  <c r="V52" i="31"/>
  <c r="U52" i="31"/>
  <c r="T52" i="31"/>
  <c r="S52" i="31"/>
  <c r="R52" i="31"/>
  <c r="Q52" i="31"/>
  <c r="P52" i="31"/>
  <c r="O52" i="31"/>
  <c r="N52" i="31"/>
  <c r="M52" i="31"/>
  <c r="L52" i="31"/>
  <c r="K52" i="31"/>
  <c r="J52" i="31"/>
  <c r="I52" i="31"/>
  <c r="H52" i="31"/>
  <c r="G52" i="31"/>
  <c r="F52" i="31"/>
  <c r="E52" i="31"/>
  <c r="D52" i="31"/>
  <c r="BS51" i="31"/>
  <c r="BR51" i="31"/>
  <c r="BQ51" i="31"/>
  <c r="BI70" i="35" s="1"/>
  <c r="BP51" i="31"/>
  <c r="BO51" i="31"/>
  <c r="BG70" i="35" s="1"/>
  <c r="BN51" i="31"/>
  <c r="BF70" i="35" s="1"/>
  <c r="BM51" i="31"/>
  <c r="BE70" i="35" s="1"/>
  <c r="BL51" i="31"/>
  <c r="BD70" i="35" s="1"/>
  <c r="BK51" i="31"/>
  <c r="BC70" i="35" s="1"/>
  <c r="BJ51" i="31"/>
  <c r="BB70" i="35" s="1"/>
  <c r="BI51" i="31"/>
  <c r="BH51" i="31"/>
  <c r="AZ70" i="35" s="1"/>
  <c r="BG51" i="31"/>
  <c r="AY70" i="35" s="1"/>
  <c r="BF51" i="31"/>
  <c r="BE51" i="31"/>
  <c r="BD51" i="31"/>
  <c r="BC51" i="31"/>
  <c r="AU70" i="35" s="1"/>
  <c r="BB51" i="31"/>
  <c r="BA51" i="31"/>
  <c r="AS70" i="35" s="1"/>
  <c r="AZ51" i="31"/>
  <c r="AY51" i="31"/>
  <c r="AX51" i="31"/>
  <c r="AW51" i="31"/>
  <c r="AV51" i="31"/>
  <c r="AU51" i="31"/>
  <c r="AT51" i="31"/>
  <c r="AS51" i="31"/>
  <c r="AR51" i="31"/>
  <c r="AQ51" i="31"/>
  <c r="AP51" i="31"/>
  <c r="AO51" i="31"/>
  <c r="AN51" i="31"/>
  <c r="AM51" i="31"/>
  <c r="AL51" i="31"/>
  <c r="AK51" i="31"/>
  <c r="AJ51" i="31"/>
  <c r="AI51" i="31"/>
  <c r="AH51" i="31"/>
  <c r="AG51" i="31"/>
  <c r="AF51" i="31"/>
  <c r="AE51" i="31"/>
  <c r="AD51" i="31"/>
  <c r="AC51" i="31"/>
  <c r="AB51" i="31"/>
  <c r="AA51" i="31"/>
  <c r="Z51" i="31"/>
  <c r="Y51" i="31"/>
  <c r="X51" i="31"/>
  <c r="W51" i="31"/>
  <c r="V51" i="31"/>
  <c r="U51" i="31"/>
  <c r="T51" i="31"/>
  <c r="S51" i="31"/>
  <c r="R51" i="31"/>
  <c r="Q51" i="31"/>
  <c r="P51" i="31"/>
  <c r="O51" i="31"/>
  <c r="N51" i="31"/>
  <c r="M51" i="31"/>
  <c r="L51" i="31"/>
  <c r="K51" i="31"/>
  <c r="J51" i="31"/>
  <c r="I51" i="31"/>
  <c r="H51" i="31"/>
  <c r="G51" i="31"/>
  <c r="F51" i="31"/>
  <c r="E51" i="31"/>
  <c r="D51" i="31"/>
  <c r="BS50" i="31"/>
  <c r="BK69" i="35" s="1"/>
  <c r="BR50" i="31"/>
  <c r="BJ69" i="35" s="1"/>
  <c r="BQ50" i="31"/>
  <c r="BI69" i="35" s="1"/>
  <c r="BP50" i="31"/>
  <c r="BH69" i="35" s="1"/>
  <c r="BO50" i="31"/>
  <c r="BG69" i="35" s="1"/>
  <c r="BN50" i="31"/>
  <c r="BM50" i="31"/>
  <c r="BL50" i="31"/>
  <c r="BD69" i="35" s="1"/>
  <c r="BK50" i="31"/>
  <c r="BJ50" i="31"/>
  <c r="BI50" i="31"/>
  <c r="BH50" i="31"/>
  <c r="BG50" i="31"/>
  <c r="AY69" i="35" s="1"/>
  <c r="BF50" i="31"/>
  <c r="AX69" i="35" s="1"/>
  <c r="BE50" i="31"/>
  <c r="AW69" i="35" s="1"/>
  <c r="BD50" i="31"/>
  <c r="AV69" i="35" s="1"/>
  <c r="BC50" i="31"/>
  <c r="AU69" i="35" s="1"/>
  <c r="BB50" i="31"/>
  <c r="AT69" i="35" s="1"/>
  <c r="BA50" i="31"/>
  <c r="AS69" i="35" s="1"/>
  <c r="AZ50" i="31"/>
  <c r="AY50" i="31"/>
  <c r="AX50" i="31"/>
  <c r="AW50" i="31"/>
  <c r="AV50" i="31"/>
  <c r="AU50" i="31"/>
  <c r="AT50" i="31"/>
  <c r="AS50" i="31"/>
  <c r="AR50" i="31"/>
  <c r="AQ50" i="31"/>
  <c r="AP50" i="31"/>
  <c r="AO50" i="31"/>
  <c r="AN50" i="31"/>
  <c r="AM50" i="31"/>
  <c r="AL50" i="31"/>
  <c r="AK50" i="31"/>
  <c r="AJ50" i="31"/>
  <c r="AI50" i="31"/>
  <c r="AH50" i="31"/>
  <c r="AG50" i="31"/>
  <c r="AF50" i="31"/>
  <c r="AE50" i="31"/>
  <c r="AD50" i="31"/>
  <c r="AC50" i="31"/>
  <c r="AB50" i="31"/>
  <c r="AA50" i="31"/>
  <c r="Z50" i="31"/>
  <c r="Y50" i="31"/>
  <c r="X50" i="31"/>
  <c r="W50" i="31"/>
  <c r="V50" i="31"/>
  <c r="U50" i="31"/>
  <c r="T50" i="31"/>
  <c r="S50" i="31"/>
  <c r="R50" i="31"/>
  <c r="Q50" i="31"/>
  <c r="P50" i="31"/>
  <c r="O50" i="31"/>
  <c r="N50" i="31"/>
  <c r="M50" i="31"/>
  <c r="L50" i="31"/>
  <c r="K50" i="31"/>
  <c r="J50" i="31"/>
  <c r="I50" i="31"/>
  <c r="H50" i="31"/>
  <c r="G50" i="31"/>
  <c r="F50" i="31"/>
  <c r="E50" i="31"/>
  <c r="D50" i="31"/>
  <c r="BS49" i="31"/>
  <c r="BR49" i="31"/>
  <c r="BJ68" i="35" s="1"/>
  <c r="BQ49" i="31"/>
  <c r="BI68" i="35" s="1"/>
  <c r="BP49" i="31"/>
  <c r="BO49" i="31"/>
  <c r="BN49" i="31"/>
  <c r="BM49" i="31"/>
  <c r="BE68" i="35" s="1"/>
  <c r="BL49" i="31"/>
  <c r="BK49" i="31"/>
  <c r="BC68" i="35" s="1"/>
  <c r="BJ49" i="31"/>
  <c r="BB68" i="35" s="1"/>
  <c r="BI49" i="31"/>
  <c r="BA68" i="35" s="1"/>
  <c r="BH49" i="31"/>
  <c r="AZ68" i="35" s="1"/>
  <c r="BG49" i="31"/>
  <c r="AY68" i="35" s="1"/>
  <c r="BF49" i="31"/>
  <c r="AX68" i="35" s="1"/>
  <c r="BE49" i="31"/>
  <c r="BD49" i="31"/>
  <c r="AV68" i="35" s="1"/>
  <c r="BC49" i="31"/>
  <c r="AU68" i="35" s="1"/>
  <c r="BB49" i="31"/>
  <c r="AT68" i="35" s="1"/>
  <c r="BA49" i="31"/>
  <c r="AZ49" i="31"/>
  <c r="AY49" i="31"/>
  <c r="AX49" i="31"/>
  <c r="AW49" i="31"/>
  <c r="AV49" i="31"/>
  <c r="AU49" i="31"/>
  <c r="AT49" i="31"/>
  <c r="AS49" i="31"/>
  <c r="AR49" i="31"/>
  <c r="AQ49" i="31"/>
  <c r="AP49" i="31"/>
  <c r="AO49" i="31"/>
  <c r="AN49" i="31"/>
  <c r="AM49" i="31"/>
  <c r="AL49" i="31"/>
  <c r="AK49" i="31"/>
  <c r="AJ49" i="31"/>
  <c r="AI49" i="31"/>
  <c r="AH49" i="31"/>
  <c r="AG49" i="31"/>
  <c r="AF49" i="31"/>
  <c r="AE49" i="31"/>
  <c r="AD49" i="31"/>
  <c r="AC49" i="31"/>
  <c r="AB49" i="31"/>
  <c r="AA49" i="31"/>
  <c r="Z49" i="31"/>
  <c r="Y49" i="31"/>
  <c r="X49" i="31"/>
  <c r="W49" i="31"/>
  <c r="V49" i="31"/>
  <c r="U49" i="31"/>
  <c r="T49" i="31"/>
  <c r="S49" i="31"/>
  <c r="R49" i="31"/>
  <c r="Q49" i="31"/>
  <c r="P49" i="31"/>
  <c r="O49" i="31"/>
  <c r="N49" i="31"/>
  <c r="M49" i="31"/>
  <c r="L49" i="31"/>
  <c r="K49" i="31"/>
  <c r="J49" i="31"/>
  <c r="I49" i="31"/>
  <c r="H49" i="31"/>
  <c r="G49" i="31"/>
  <c r="F49" i="31"/>
  <c r="E49" i="31"/>
  <c r="D49" i="31"/>
  <c r="BS48" i="31"/>
  <c r="BR48" i="31"/>
  <c r="BQ48" i="31"/>
  <c r="BI67" i="35" s="1"/>
  <c r="BP48" i="31"/>
  <c r="BH67" i="35" s="1"/>
  <c r="BO48" i="31"/>
  <c r="BG67" i="35" s="1"/>
  <c r="BN48" i="31"/>
  <c r="BF67" i="35" s="1"/>
  <c r="BM48" i="31"/>
  <c r="BE67" i="35" s="1"/>
  <c r="BL48" i="31"/>
  <c r="BD67" i="35" s="1"/>
  <c r="BK48" i="31"/>
  <c r="BC67" i="35" s="1"/>
  <c r="BJ48" i="31"/>
  <c r="BI48" i="31"/>
  <c r="BH48" i="31"/>
  <c r="AZ67" i="35" s="1"/>
  <c r="BG48" i="31"/>
  <c r="BF48" i="31"/>
  <c r="BE48" i="31"/>
  <c r="BD48" i="31"/>
  <c r="BC48" i="31"/>
  <c r="AU67" i="35" s="1"/>
  <c r="BB48" i="31"/>
  <c r="AT67" i="35" s="1"/>
  <c r="BA48" i="31"/>
  <c r="AS67" i="35" s="1"/>
  <c r="AZ48" i="31"/>
  <c r="AR67" i="35" s="1"/>
  <c r="AY48" i="31"/>
  <c r="AX48" i="31"/>
  <c r="AW48" i="31"/>
  <c r="AV48" i="31"/>
  <c r="AU48" i="31"/>
  <c r="AT48" i="31"/>
  <c r="AS48" i="31"/>
  <c r="AR48" i="31"/>
  <c r="AQ48" i="31"/>
  <c r="AP48" i="31"/>
  <c r="AO48" i="31"/>
  <c r="AN48" i="31"/>
  <c r="AM48" i="31"/>
  <c r="AL48" i="31"/>
  <c r="AK48" i="31"/>
  <c r="AJ48" i="31"/>
  <c r="AI48" i="31"/>
  <c r="AH48" i="31"/>
  <c r="AG48" i="31"/>
  <c r="AF48" i="31"/>
  <c r="AE48" i="31"/>
  <c r="AD48" i="31"/>
  <c r="AC48" i="31"/>
  <c r="AB48" i="31"/>
  <c r="AA48" i="31"/>
  <c r="Z48" i="31"/>
  <c r="Y48" i="31"/>
  <c r="X48" i="31"/>
  <c r="W48" i="31"/>
  <c r="V48" i="31"/>
  <c r="U48" i="31"/>
  <c r="T48" i="31"/>
  <c r="S48" i="31"/>
  <c r="R48" i="31"/>
  <c r="Q48" i="31"/>
  <c r="P48" i="31"/>
  <c r="O48" i="31"/>
  <c r="N48" i="31"/>
  <c r="M48" i="31"/>
  <c r="L48" i="31"/>
  <c r="K48" i="31"/>
  <c r="J48" i="31"/>
  <c r="I48" i="31"/>
  <c r="H48" i="31"/>
  <c r="G48" i="31"/>
  <c r="F48" i="31"/>
  <c r="E48" i="31"/>
  <c r="D48" i="31"/>
  <c r="BS47" i="31"/>
  <c r="BK66" i="35" s="1"/>
  <c r="BR47" i="31"/>
  <c r="BJ66" i="35" s="1"/>
  <c r="BQ47" i="31"/>
  <c r="BI66" i="35" s="1"/>
  <c r="BP47" i="31"/>
  <c r="BH66" i="35" s="1"/>
  <c r="BO47" i="31"/>
  <c r="BN47" i="31"/>
  <c r="BF66" i="35" s="1"/>
  <c r="BM47" i="31"/>
  <c r="BE66" i="35" s="1"/>
  <c r="BL47" i="31"/>
  <c r="BD66" i="35" s="1"/>
  <c r="BK47" i="31"/>
  <c r="BJ47" i="31"/>
  <c r="BI47" i="31"/>
  <c r="BA66" i="35" s="1"/>
  <c r="BH47" i="31"/>
  <c r="BG47" i="31"/>
  <c r="AY66" i="35" s="1"/>
  <c r="BF47" i="31"/>
  <c r="AX66" i="35" s="1"/>
  <c r="BE47" i="31"/>
  <c r="AW66" i="35" s="1"/>
  <c r="BD47" i="31"/>
  <c r="AV66" i="35" s="1"/>
  <c r="BC47" i="31"/>
  <c r="AU66" i="35" s="1"/>
  <c r="BB47" i="31"/>
  <c r="AT66" i="35" s="1"/>
  <c r="BA47" i="31"/>
  <c r="AZ47" i="31"/>
  <c r="AR66" i="35" s="1"/>
  <c r="AY47" i="31"/>
  <c r="AX47" i="31"/>
  <c r="AW47" i="31"/>
  <c r="AV47" i="31"/>
  <c r="AU47" i="31"/>
  <c r="AT47" i="31"/>
  <c r="AS47" i="31"/>
  <c r="AR47" i="31"/>
  <c r="AQ47" i="31"/>
  <c r="AP47" i="31"/>
  <c r="AO47" i="31"/>
  <c r="AN47" i="31"/>
  <c r="AM47" i="31"/>
  <c r="AL47" i="31"/>
  <c r="AK47" i="31"/>
  <c r="AJ47" i="31"/>
  <c r="AI47" i="31"/>
  <c r="AH47" i="31"/>
  <c r="AG47" i="31"/>
  <c r="AF47" i="31"/>
  <c r="AE47" i="31"/>
  <c r="AD47" i="31"/>
  <c r="AC47" i="31"/>
  <c r="AB47" i="31"/>
  <c r="AA47" i="31"/>
  <c r="Z47" i="31"/>
  <c r="Y47" i="31"/>
  <c r="X47" i="31"/>
  <c r="W47" i="31"/>
  <c r="V47" i="31"/>
  <c r="U47" i="31"/>
  <c r="T47" i="31"/>
  <c r="S47" i="31"/>
  <c r="R47" i="31"/>
  <c r="Q47" i="31"/>
  <c r="P47" i="31"/>
  <c r="O47" i="31"/>
  <c r="N47" i="31"/>
  <c r="M47" i="31"/>
  <c r="L47" i="31"/>
  <c r="K47" i="31"/>
  <c r="J47" i="31"/>
  <c r="I47" i="31"/>
  <c r="H47" i="31"/>
  <c r="G47" i="31"/>
  <c r="F47" i="31"/>
  <c r="E47" i="31"/>
  <c r="D47" i="31"/>
  <c r="BS46" i="31"/>
  <c r="BR46" i="31"/>
  <c r="BJ65" i="35" s="1"/>
  <c r="BQ46" i="31"/>
  <c r="BP46" i="31"/>
  <c r="BO46" i="31"/>
  <c r="BN46" i="31"/>
  <c r="BM46" i="31"/>
  <c r="BE65" i="35" s="1"/>
  <c r="BL46" i="31"/>
  <c r="BD65" i="35" s="1"/>
  <c r="BK46" i="31"/>
  <c r="BC65" i="35" s="1"/>
  <c r="BJ46" i="31"/>
  <c r="BB65" i="35" s="1"/>
  <c r="BI46" i="31"/>
  <c r="BA65" i="35" s="1"/>
  <c r="BH46" i="31"/>
  <c r="AZ65" i="35" s="1"/>
  <c r="BG46" i="31"/>
  <c r="AY65" i="35" s="1"/>
  <c r="BF46" i="31"/>
  <c r="BE46" i="31"/>
  <c r="BD46" i="31"/>
  <c r="AV65" i="35" s="1"/>
  <c r="BC46" i="31"/>
  <c r="BB46" i="31"/>
  <c r="BA46" i="31"/>
  <c r="AZ46" i="31"/>
  <c r="AY46" i="31"/>
  <c r="AX46" i="31"/>
  <c r="AW46" i="31"/>
  <c r="AV46" i="31"/>
  <c r="AU46" i="31"/>
  <c r="AT46" i="31"/>
  <c r="AS46" i="31"/>
  <c r="AR46" i="31"/>
  <c r="AQ46" i="31"/>
  <c r="AP46" i="31"/>
  <c r="AO46" i="31"/>
  <c r="AN46" i="31"/>
  <c r="AM46" i="31"/>
  <c r="AL46" i="31"/>
  <c r="AK46" i="31"/>
  <c r="AJ46" i="31"/>
  <c r="AI46" i="31"/>
  <c r="AH46" i="31"/>
  <c r="AG46" i="31"/>
  <c r="AF46" i="31"/>
  <c r="AE46" i="31"/>
  <c r="AD46" i="31"/>
  <c r="AC46" i="31"/>
  <c r="AB46" i="31"/>
  <c r="AA46" i="31"/>
  <c r="Z46" i="31"/>
  <c r="Y46" i="31"/>
  <c r="X46" i="31"/>
  <c r="W46" i="31"/>
  <c r="V46" i="31"/>
  <c r="U46" i="31"/>
  <c r="T46" i="31"/>
  <c r="S46" i="31"/>
  <c r="R46" i="31"/>
  <c r="Q46" i="31"/>
  <c r="P46" i="31"/>
  <c r="O46" i="31"/>
  <c r="N46" i="31"/>
  <c r="M46" i="31"/>
  <c r="L46" i="31"/>
  <c r="K46" i="31"/>
  <c r="J46" i="31"/>
  <c r="I46" i="31"/>
  <c r="H46" i="31"/>
  <c r="G46" i="31"/>
  <c r="F46" i="31"/>
  <c r="E46" i="31"/>
  <c r="D46" i="31"/>
  <c r="BS41" i="31"/>
  <c r="BR41" i="31"/>
  <c r="BQ41" i="31"/>
  <c r="BP41" i="31"/>
  <c r="BO41" i="31"/>
  <c r="BN41" i="31"/>
  <c r="BM41" i="31"/>
  <c r="BL41" i="31"/>
  <c r="BK41" i="31"/>
  <c r="BJ41" i="31"/>
  <c r="BI41" i="31"/>
  <c r="BH41" i="31"/>
  <c r="BG41" i="31"/>
  <c r="BF41" i="31"/>
  <c r="BE41" i="31"/>
  <c r="BD41" i="31"/>
  <c r="BC41" i="31"/>
  <c r="BB41" i="31"/>
  <c r="BA41" i="31"/>
  <c r="AZ41" i="31"/>
  <c r="AY41" i="31"/>
  <c r="AX41" i="31"/>
  <c r="AW41" i="31"/>
  <c r="AV41" i="31"/>
  <c r="AU41" i="31"/>
  <c r="AT41" i="31"/>
  <c r="AS41" i="31"/>
  <c r="AS59" i="31" s="1"/>
  <c r="AR41" i="31"/>
  <c r="AR59" i="31" s="1"/>
  <c r="AQ41" i="31"/>
  <c r="AP41" i="31"/>
  <c r="AO41" i="31"/>
  <c r="AO59" i="31" s="1"/>
  <c r="AN41" i="31"/>
  <c r="AM41" i="31"/>
  <c r="AL41" i="31"/>
  <c r="AK41" i="31"/>
  <c r="AK59" i="31" s="1"/>
  <c r="AJ41" i="31"/>
  <c r="AI41" i="31"/>
  <c r="AH41" i="31"/>
  <c r="AG41" i="31"/>
  <c r="AG59" i="31" s="1"/>
  <c r="AF41" i="31"/>
  <c r="AE41" i="31"/>
  <c r="AD41" i="31"/>
  <c r="AC41" i="31"/>
  <c r="AB41" i="31"/>
  <c r="AA41" i="31"/>
  <c r="AA59" i="31" s="1"/>
  <c r="Z41" i="31"/>
  <c r="Y41" i="31"/>
  <c r="X41" i="31"/>
  <c r="W41" i="31"/>
  <c r="V41" i="31"/>
  <c r="U41" i="31"/>
  <c r="T41" i="31"/>
  <c r="S41" i="31"/>
  <c r="S59" i="31" s="1"/>
  <c r="R41" i="31"/>
  <c r="Q41" i="31"/>
  <c r="Q59" i="31" s="1"/>
  <c r="P41" i="31"/>
  <c r="P59" i="31" s="1"/>
  <c r="O41" i="31"/>
  <c r="N41" i="31"/>
  <c r="M41" i="31"/>
  <c r="M59" i="31" s="1"/>
  <c r="L41" i="31"/>
  <c r="K41" i="31"/>
  <c r="J41" i="31"/>
  <c r="I41" i="31"/>
  <c r="H41" i="31"/>
  <c r="G41" i="31"/>
  <c r="F41" i="31"/>
  <c r="E41" i="31"/>
  <c r="D41" i="31"/>
  <c r="BS40" i="31"/>
  <c r="BR40" i="31"/>
  <c r="BQ40" i="31"/>
  <c r="BP40" i="31"/>
  <c r="BO40" i="31"/>
  <c r="BN40" i="31"/>
  <c r="BM40" i="31"/>
  <c r="BL40" i="31"/>
  <c r="BK40" i="31"/>
  <c r="BJ40" i="31"/>
  <c r="BI40" i="31"/>
  <c r="BH40" i="31"/>
  <c r="BG40" i="31"/>
  <c r="BF40" i="31"/>
  <c r="BE40" i="31"/>
  <c r="BD40" i="31"/>
  <c r="BC40" i="31"/>
  <c r="BB40" i="31"/>
  <c r="BA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B40" i="31"/>
  <c r="AA40" i="31"/>
  <c r="Z40" i="31"/>
  <c r="Y40" i="31"/>
  <c r="X40" i="31"/>
  <c r="W40" i="31"/>
  <c r="V40" i="31"/>
  <c r="U40" i="31"/>
  <c r="T40" i="31"/>
  <c r="S40" i="31"/>
  <c r="R40" i="31"/>
  <c r="Q40" i="31"/>
  <c r="P40" i="31"/>
  <c r="O40" i="31"/>
  <c r="N40" i="31"/>
  <c r="M40" i="31"/>
  <c r="L40" i="31"/>
  <c r="K40" i="31"/>
  <c r="J40" i="31"/>
  <c r="I40" i="31"/>
  <c r="H40" i="31"/>
  <c r="G40" i="31"/>
  <c r="F40" i="31"/>
  <c r="E40" i="31"/>
  <c r="D40" i="31"/>
  <c r="BS39" i="31"/>
  <c r="BR39" i="31"/>
  <c r="BQ39" i="31"/>
  <c r="BP39" i="31"/>
  <c r="BO39" i="31"/>
  <c r="BN39" i="31"/>
  <c r="BM39" i="31"/>
  <c r="BL39" i="31"/>
  <c r="BK39" i="31"/>
  <c r="BJ39" i="31"/>
  <c r="BI39" i="31"/>
  <c r="BH39" i="31"/>
  <c r="BG39" i="31"/>
  <c r="BF39" i="31"/>
  <c r="BE39" i="31"/>
  <c r="BD39" i="31"/>
  <c r="BC39" i="31"/>
  <c r="BB39" i="31"/>
  <c r="BA39" i="31"/>
  <c r="AZ39" i="31"/>
  <c r="AY39" i="31"/>
  <c r="AX39" i="31"/>
  <c r="AW39" i="31"/>
  <c r="AV39" i="31"/>
  <c r="AU39" i="31"/>
  <c r="AT39" i="31"/>
  <c r="AS39" i="31"/>
  <c r="AR39" i="31"/>
  <c r="AQ39" i="31"/>
  <c r="AP39" i="31"/>
  <c r="AO39" i="31"/>
  <c r="AN39" i="31"/>
  <c r="AM39" i="31"/>
  <c r="AL39" i="31"/>
  <c r="AK39" i="31"/>
  <c r="AJ39" i="31"/>
  <c r="AI39" i="31"/>
  <c r="AH39" i="31"/>
  <c r="AG39" i="31"/>
  <c r="AF39" i="31"/>
  <c r="AE39" i="31"/>
  <c r="AD39" i="31"/>
  <c r="AC39" i="31"/>
  <c r="AB39" i="31"/>
  <c r="AA39" i="31"/>
  <c r="Z39" i="31"/>
  <c r="Y39" i="31"/>
  <c r="X39" i="31"/>
  <c r="W39" i="31"/>
  <c r="V39" i="31"/>
  <c r="U39" i="31"/>
  <c r="T39" i="31"/>
  <c r="S39" i="31"/>
  <c r="R39" i="31"/>
  <c r="Q39" i="31"/>
  <c r="P39" i="31"/>
  <c r="O39" i="31"/>
  <c r="N39" i="31"/>
  <c r="M39" i="31"/>
  <c r="L39" i="31"/>
  <c r="K39" i="31"/>
  <c r="J39" i="31"/>
  <c r="I39" i="31"/>
  <c r="H39" i="31"/>
  <c r="G39" i="31"/>
  <c r="F39" i="31"/>
  <c r="E39" i="31"/>
  <c r="D39" i="31"/>
  <c r="BS38" i="31"/>
  <c r="BR38" i="31"/>
  <c r="BQ38" i="31"/>
  <c r="BP38" i="31"/>
  <c r="BO38" i="31"/>
  <c r="BN38" i="31"/>
  <c r="BM38" i="31"/>
  <c r="BL38" i="31"/>
  <c r="BK38" i="31"/>
  <c r="BJ38" i="31"/>
  <c r="BI38" i="31"/>
  <c r="BH38" i="31"/>
  <c r="BG38" i="31"/>
  <c r="BF38" i="31"/>
  <c r="BE38" i="31"/>
  <c r="BD38" i="31"/>
  <c r="BC38" i="31"/>
  <c r="BB38" i="31"/>
  <c r="BA38" i="31"/>
  <c r="AZ38" i="31"/>
  <c r="AY38" i="31"/>
  <c r="AX38" i="31"/>
  <c r="AW38" i="31"/>
  <c r="AV38" i="31"/>
  <c r="AU38" i="31"/>
  <c r="AT38" i="31"/>
  <c r="AS38" i="31"/>
  <c r="AR38" i="31"/>
  <c r="AQ38" i="31"/>
  <c r="AP38" i="31"/>
  <c r="AO38" i="31"/>
  <c r="AN38" i="31"/>
  <c r="AM38" i="31"/>
  <c r="AL38" i="31"/>
  <c r="AK38" i="31"/>
  <c r="AJ38" i="31"/>
  <c r="AI38" i="31"/>
  <c r="AH38" i="31"/>
  <c r="AG38" i="31"/>
  <c r="AF38" i="31"/>
  <c r="AE38" i="31"/>
  <c r="AD38" i="31"/>
  <c r="AC38" i="31"/>
  <c r="AB38" i="31"/>
  <c r="AA38" i="31"/>
  <c r="Z38" i="31"/>
  <c r="Y38" i="31"/>
  <c r="X38" i="31"/>
  <c r="W38" i="31"/>
  <c r="V38" i="31"/>
  <c r="U38" i="31"/>
  <c r="T38" i="31"/>
  <c r="S38" i="31"/>
  <c r="R38" i="31"/>
  <c r="Q38" i="31"/>
  <c r="P38" i="31"/>
  <c r="O38" i="31"/>
  <c r="N38" i="31"/>
  <c r="M38" i="31"/>
  <c r="L38" i="31"/>
  <c r="K38" i="31"/>
  <c r="J38" i="31"/>
  <c r="I38" i="31"/>
  <c r="H38" i="31"/>
  <c r="G38" i="31"/>
  <c r="F38" i="31"/>
  <c r="E38" i="31"/>
  <c r="D38" i="31"/>
  <c r="BS37" i="31"/>
  <c r="BR37" i="31"/>
  <c r="BQ37" i="31"/>
  <c r="BP37" i="31"/>
  <c r="BO37" i="31"/>
  <c r="BN37" i="31"/>
  <c r="BM37" i="31"/>
  <c r="BL37" i="31"/>
  <c r="BK37" i="31"/>
  <c r="BJ37" i="31"/>
  <c r="BI37" i="31"/>
  <c r="BH37" i="31"/>
  <c r="BG37" i="31"/>
  <c r="BF37" i="31"/>
  <c r="BE37" i="31"/>
  <c r="BD37" i="31"/>
  <c r="BC37" i="31"/>
  <c r="BB37" i="31"/>
  <c r="BA37" i="31"/>
  <c r="AZ37" i="31"/>
  <c r="AY37" i="31"/>
  <c r="AX37" i="31"/>
  <c r="AW37" i="31"/>
  <c r="AV37" i="31"/>
  <c r="AU37" i="31"/>
  <c r="AT37" i="31"/>
  <c r="AS37" i="31"/>
  <c r="AR37" i="31"/>
  <c r="AQ37" i="31"/>
  <c r="AP37" i="31"/>
  <c r="AO37" i="31"/>
  <c r="AN37" i="31"/>
  <c r="AM37" i="31"/>
  <c r="AL37" i="31"/>
  <c r="AK37" i="31"/>
  <c r="AJ37" i="31"/>
  <c r="AI37" i="31"/>
  <c r="AH37" i="31"/>
  <c r="AG37" i="31"/>
  <c r="AF37" i="31"/>
  <c r="AE37" i="31"/>
  <c r="AD37" i="31"/>
  <c r="AC37" i="31"/>
  <c r="AB37" i="31"/>
  <c r="AA37" i="31"/>
  <c r="Z37" i="31"/>
  <c r="Y37" i="31"/>
  <c r="X37" i="31"/>
  <c r="W37" i="31"/>
  <c r="V37" i="31"/>
  <c r="U37" i="31"/>
  <c r="T37" i="31"/>
  <c r="S37" i="31"/>
  <c r="R37" i="31"/>
  <c r="Q37" i="31"/>
  <c r="P37" i="31"/>
  <c r="O37" i="31"/>
  <c r="N37" i="31"/>
  <c r="M37" i="31"/>
  <c r="L37" i="31"/>
  <c r="K37" i="31"/>
  <c r="J37" i="31"/>
  <c r="I37" i="31"/>
  <c r="H37" i="31"/>
  <c r="G37" i="31"/>
  <c r="F37" i="31"/>
  <c r="E37" i="31"/>
  <c r="D37" i="31"/>
  <c r="BS36" i="31"/>
  <c r="BR36" i="31"/>
  <c r="BQ36" i="31"/>
  <c r="BP36" i="31"/>
  <c r="BO36" i="31"/>
  <c r="BN36" i="31"/>
  <c r="BM36" i="31"/>
  <c r="BL36" i="31"/>
  <c r="BK36" i="31"/>
  <c r="BJ36" i="31"/>
  <c r="BI36" i="31"/>
  <c r="BH36" i="31"/>
  <c r="BG36" i="31"/>
  <c r="BF36" i="31"/>
  <c r="BE36" i="31"/>
  <c r="BD36" i="31"/>
  <c r="BC36" i="31"/>
  <c r="BB36" i="31"/>
  <c r="BA36" i="31"/>
  <c r="AZ36" i="31"/>
  <c r="AY36" i="31"/>
  <c r="AX36" i="31"/>
  <c r="AW36" i="31"/>
  <c r="AV36" i="31"/>
  <c r="AU36" i="31"/>
  <c r="AT36" i="31"/>
  <c r="AS36" i="31"/>
  <c r="AR36" i="31"/>
  <c r="AQ36" i="31"/>
  <c r="AP36" i="31"/>
  <c r="AO36" i="31"/>
  <c r="AN36" i="31"/>
  <c r="AM36" i="31"/>
  <c r="AL36" i="31"/>
  <c r="AK36" i="31"/>
  <c r="AJ36" i="31"/>
  <c r="AI36" i="31"/>
  <c r="AH36" i="31"/>
  <c r="AG36" i="31"/>
  <c r="AF36" i="31"/>
  <c r="AE36" i="31"/>
  <c r="AD36" i="31"/>
  <c r="AC36" i="31"/>
  <c r="AB36" i="31"/>
  <c r="AA36" i="31"/>
  <c r="Z36" i="31"/>
  <c r="Y36" i="31"/>
  <c r="X36" i="31"/>
  <c r="W36" i="31"/>
  <c r="V36" i="31"/>
  <c r="U36" i="31"/>
  <c r="T36" i="31"/>
  <c r="S36" i="31"/>
  <c r="R36" i="31"/>
  <c r="Q36" i="31"/>
  <c r="P36" i="31"/>
  <c r="O36" i="31"/>
  <c r="N36" i="31"/>
  <c r="M36" i="31"/>
  <c r="L36" i="31"/>
  <c r="K36" i="31"/>
  <c r="J36" i="31"/>
  <c r="I36" i="31"/>
  <c r="H36" i="31"/>
  <c r="G36" i="31"/>
  <c r="F36" i="31"/>
  <c r="E36" i="31"/>
  <c r="D36" i="31"/>
  <c r="BS35" i="31"/>
  <c r="BR35" i="31"/>
  <c r="BQ35" i="31"/>
  <c r="BP35" i="31"/>
  <c r="BO35" i="31"/>
  <c r="BN35" i="31"/>
  <c r="BM35" i="31"/>
  <c r="BL35" i="31"/>
  <c r="BK35" i="31"/>
  <c r="BJ35" i="31"/>
  <c r="BI35" i="31"/>
  <c r="BH35" i="31"/>
  <c r="BG35" i="31"/>
  <c r="BF35" i="31"/>
  <c r="BE35" i="31"/>
  <c r="BD35" i="31"/>
  <c r="BC35" i="31"/>
  <c r="BB35" i="31"/>
  <c r="BA35" i="31"/>
  <c r="AZ35" i="31"/>
  <c r="AY35" i="31"/>
  <c r="AX35" i="31"/>
  <c r="AW35" i="31"/>
  <c r="AV35" i="31"/>
  <c r="AU35" i="31"/>
  <c r="AT35" i="31"/>
  <c r="AS35" i="31"/>
  <c r="AR35" i="31"/>
  <c r="AQ35" i="31"/>
  <c r="AP35" i="31"/>
  <c r="AO35" i="31"/>
  <c r="AN35" i="31"/>
  <c r="AM35" i="31"/>
  <c r="AL35" i="31"/>
  <c r="AK35" i="31"/>
  <c r="AJ35" i="31"/>
  <c r="AI35" i="31"/>
  <c r="AH35" i="31"/>
  <c r="AG35" i="31"/>
  <c r="AF35" i="31"/>
  <c r="AE35" i="31"/>
  <c r="AD35" i="31"/>
  <c r="AC35" i="31"/>
  <c r="AB35" i="31"/>
  <c r="AA35" i="31"/>
  <c r="Z35" i="31"/>
  <c r="Y35" i="31"/>
  <c r="X35" i="31"/>
  <c r="W35" i="31"/>
  <c r="V35" i="31"/>
  <c r="U35" i="31"/>
  <c r="T35" i="31"/>
  <c r="S35" i="31"/>
  <c r="R35" i="31"/>
  <c r="Q35" i="31"/>
  <c r="P35" i="31"/>
  <c r="O35" i="31"/>
  <c r="N35" i="31"/>
  <c r="M35" i="31"/>
  <c r="L35" i="31"/>
  <c r="K35" i="31"/>
  <c r="J35" i="31"/>
  <c r="I35" i="31"/>
  <c r="H35" i="31"/>
  <c r="G35" i="31"/>
  <c r="F35" i="31"/>
  <c r="E35" i="31"/>
  <c r="D35" i="31"/>
  <c r="BS34" i="31"/>
  <c r="BR34" i="31"/>
  <c r="BQ34" i="31"/>
  <c r="BP34" i="31"/>
  <c r="BO34" i="31"/>
  <c r="BN34" i="31"/>
  <c r="BM34" i="31"/>
  <c r="BL34" i="31"/>
  <c r="BK34" i="31"/>
  <c r="BJ34" i="31"/>
  <c r="BI34" i="31"/>
  <c r="BH34" i="31"/>
  <c r="BG34" i="31"/>
  <c r="BF34" i="31"/>
  <c r="BE34" i="31"/>
  <c r="BD34" i="31"/>
  <c r="BC34" i="31"/>
  <c r="BB34" i="31"/>
  <c r="BA34" i="31"/>
  <c r="AZ34" i="31"/>
  <c r="AY34" i="31"/>
  <c r="AX34" i="31"/>
  <c r="AW34" i="31"/>
  <c r="AV34" i="31"/>
  <c r="AU34" i="31"/>
  <c r="AT34" i="31"/>
  <c r="AS34" i="31"/>
  <c r="AR34" i="31"/>
  <c r="AQ34" i="31"/>
  <c r="AP34" i="31"/>
  <c r="AO34" i="31"/>
  <c r="AN34" i="31"/>
  <c r="AM34" i="31"/>
  <c r="AL34" i="31"/>
  <c r="AK34" i="31"/>
  <c r="AJ34" i="31"/>
  <c r="AI34" i="31"/>
  <c r="AH34" i="31"/>
  <c r="AG34" i="31"/>
  <c r="AF34" i="31"/>
  <c r="AE34" i="31"/>
  <c r="AD34" i="31"/>
  <c r="AC34" i="31"/>
  <c r="AB34" i="31"/>
  <c r="AA34" i="31"/>
  <c r="Z34" i="31"/>
  <c r="Y34" i="31"/>
  <c r="X34" i="31"/>
  <c r="W34" i="31"/>
  <c r="V34" i="31"/>
  <c r="U34" i="31"/>
  <c r="T34" i="31"/>
  <c r="S34" i="31"/>
  <c r="R34" i="31"/>
  <c r="Q34" i="31"/>
  <c r="P34" i="31"/>
  <c r="O34" i="31"/>
  <c r="N34" i="31"/>
  <c r="M34" i="31"/>
  <c r="L34" i="31"/>
  <c r="K34" i="31"/>
  <c r="J34" i="31"/>
  <c r="I34" i="31"/>
  <c r="H34" i="31"/>
  <c r="G34" i="31"/>
  <c r="F34" i="31"/>
  <c r="E34" i="31"/>
  <c r="D34" i="31"/>
  <c r="BS33" i="31"/>
  <c r="BR33" i="31"/>
  <c r="BQ33" i="31"/>
  <c r="BP33" i="31"/>
  <c r="BO33" i="31"/>
  <c r="BN33" i="31"/>
  <c r="BM33" i="31"/>
  <c r="BL33" i="31"/>
  <c r="BK33" i="31"/>
  <c r="BJ33" i="31"/>
  <c r="BI33" i="31"/>
  <c r="BH33" i="31"/>
  <c r="BG33" i="31"/>
  <c r="BF33" i="31"/>
  <c r="BE33" i="31"/>
  <c r="BD33" i="31"/>
  <c r="BC33" i="31"/>
  <c r="BB33" i="31"/>
  <c r="BA33" i="31"/>
  <c r="AZ33" i="31"/>
  <c r="AY33" i="31"/>
  <c r="AX33" i="31"/>
  <c r="AW33" i="31"/>
  <c r="AV33" i="31"/>
  <c r="AU33" i="31"/>
  <c r="AT33" i="31"/>
  <c r="AS33" i="31"/>
  <c r="AR33" i="31"/>
  <c r="AQ33" i="31"/>
  <c r="AP33" i="31"/>
  <c r="AO33" i="31"/>
  <c r="AN33" i="31"/>
  <c r="AM33" i="31"/>
  <c r="AL33" i="31"/>
  <c r="AK33" i="31"/>
  <c r="AJ33" i="31"/>
  <c r="AI33" i="31"/>
  <c r="AH33" i="31"/>
  <c r="AG33" i="31"/>
  <c r="AF33" i="31"/>
  <c r="AE33" i="31"/>
  <c r="AD33" i="31"/>
  <c r="AC33" i="31"/>
  <c r="AB33" i="31"/>
  <c r="AA33" i="31"/>
  <c r="Z33" i="31"/>
  <c r="Y33" i="31"/>
  <c r="X33" i="31"/>
  <c r="W33" i="31"/>
  <c r="V33" i="31"/>
  <c r="U33" i="31"/>
  <c r="T33" i="31"/>
  <c r="S33" i="31"/>
  <c r="R33" i="31"/>
  <c r="Q33" i="31"/>
  <c r="P33" i="31"/>
  <c r="O33" i="31"/>
  <c r="N33" i="31"/>
  <c r="M33" i="31"/>
  <c r="L33" i="31"/>
  <c r="K33" i="31"/>
  <c r="J33" i="31"/>
  <c r="I33" i="31"/>
  <c r="H33" i="31"/>
  <c r="G33" i="31"/>
  <c r="F33" i="31"/>
  <c r="E33" i="31"/>
  <c r="D33" i="31"/>
  <c r="BS32" i="31"/>
  <c r="BR32" i="31"/>
  <c r="BQ32" i="31"/>
  <c r="BP32" i="31"/>
  <c r="BO32" i="31"/>
  <c r="BN32" i="31"/>
  <c r="BM32" i="31"/>
  <c r="BL32" i="31"/>
  <c r="BK32" i="31"/>
  <c r="BJ32" i="31"/>
  <c r="BI32" i="31"/>
  <c r="BH32" i="31"/>
  <c r="BG32" i="31"/>
  <c r="BF32" i="31"/>
  <c r="BE32" i="31"/>
  <c r="BD32" i="31"/>
  <c r="BC32" i="31"/>
  <c r="BB32" i="31"/>
  <c r="BA32" i="31"/>
  <c r="AZ32" i="31"/>
  <c r="AY32" i="31"/>
  <c r="AX32" i="31"/>
  <c r="AW32" i="31"/>
  <c r="AV32" i="31"/>
  <c r="AU32" i="31"/>
  <c r="AT32" i="31"/>
  <c r="AS32" i="31"/>
  <c r="AR32" i="31"/>
  <c r="AQ32" i="31"/>
  <c r="AP32" i="31"/>
  <c r="AO32" i="31"/>
  <c r="AN32" i="31"/>
  <c r="AM32" i="31"/>
  <c r="AL32" i="31"/>
  <c r="AK32" i="31"/>
  <c r="AJ32" i="31"/>
  <c r="AI32" i="31"/>
  <c r="AH32" i="31"/>
  <c r="AG32" i="31"/>
  <c r="AF32" i="31"/>
  <c r="AE32" i="31"/>
  <c r="AD32" i="31"/>
  <c r="AC32" i="31"/>
  <c r="AB32" i="31"/>
  <c r="AA32" i="31"/>
  <c r="Z32" i="31"/>
  <c r="Y32" i="31"/>
  <c r="X32" i="31"/>
  <c r="W32" i="31"/>
  <c r="V32" i="31"/>
  <c r="U32" i="31"/>
  <c r="T32" i="31"/>
  <c r="S32" i="31"/>
  <c r="R32" i="31"/>
  <c r="Q32" i="31"/>
  <c r="P32" i="31"/>
  <c r="O32" i="31"/>
  <c r="N32" i="31"/>
  <c r="M32" i="31"/>
  <c r="L32" i="31"/>
  <c r="K32" i="31"/>
  <c r="J32" i="31"/>
  <c r="I32" i="31"/>
  <c r="H32" i="31"/>
  <c r="G32" i="31"/>
  <c r="F32" i="31"/>
  <c r="E32" i="31"/>
  <c r="D32" i="31"/>
  <c r="BS31" i="31"/>
  <c r="BR31" i="31"/>
  <c r="BQ31" i="31"/>
  <c r="BP31" i="31"/>
  <c r="BO31" i="31"/>
  <c r="BN31" i="31"/>
  <c r="BM31" i="31"/>
  <c r="BL31" i="31"/>
  <c r="BK31" i="31"/>
  <c r="BJ31" i="31"/>
  <c r="BI31" i="31"/>
  <c r="BH31" i="31"/>
  <c r="BG31" i="31"/>
  <c r="BF31" i="31"/>
  <c r="BE31" i="31"/>
  <c r="BD31" i="31"/>
  <c r="BC31" i="31"/>
  <c r="BB31" i="31"/>
  <c r="BA31" i="31"/>
  <c r="AZ31" i="31"/>
  <c r="AY31" i="31"/>
  <c r="AX31" i="31"/>
  <c r="AW31" i="31"/>
  <c r="AV31" i="31"/>
  <c r="AU31" i="31"/>
  <c r="AT31" i="31"/>
  <c r="AS31" i="31"/>
  <c r="AR31" i="31"/>
  <c r="AQ31" i="31"/>
  <c r="AP31" i="31"/>
  <c r="AO31" i="31"/>
  <c r="AN31" i="31"/>
  <c r="AM31" i="31"/>
  <c r="AL31" i="31"/>
  <c r="AK31" i="31"/>
  <c r="AJ31" i="31"/>
  <c r="AI31" i="31"/>
  <c r="AH31" i="31"/>
  <c r="AG31" i="31"/>
  <c r="AF31" i="31"/>
  <c r="AE31" i="31"/>
  <c r="AD31" i="31"/>
  <c r="AC31" i="31"/>
  <c r="AB31" i="31"/>
  <c r="AA31" i="31"/>
  <c r="Z31" i="31"/>
  <c r="Y31" i="31"/>
  <c r="X31" i="31"/>
  <c r="W31" i="31"/>
  <c r="V31" i="31"/>
  <c r="U31" i="31"/>
  <c r="T31" i="31"/>
  <c r="S31" i="31"/>
  <c r="R31" i="31"/>
  <c r="Q31" i="31"/>
  <c r="P31" i="31"/>
  <c r="O31" i="31"/>
  <c r="N31" i="31"/>
  <c r="M31" i="31"/>
  <c r="L31" i="31"/>
  <c r="K31" i="31"/>
  <c r="J31" i="31"/>
  <c r="I31" i="31"/>
  <c r="H31" i="31"/>
  <c r="G31" i="31"/>
  <c r="F31" i="31"/>
  <c r="E31" i="31"/>
  <c r="D31" i="31"/>
  <c r="BS30" i="31"/>
  <c r="BR30" i="31"/>
  <c r="BQ30" i="31"/>
  <c r="BP30" i="31"/>
  <c r="BO30" i="31"/>
  <c r="BN30" i="31"/>
  <c r="BM30" i="31"/>
  <c r="BL30" i="31"/>
  <c r="BK30" i="31"/>
  <c r="BJ30" i="31"/>
  <c r="BI30" i="31"/>
  <c r="BH30" i="31"/>
  <c r="BG30" i="31"/>
  <c r="BF30" i="31"/>
  <c r="BE30" i="31"/>
  <c r="BD30" i="31"/>
  <c r="BC30" i="31"/>
  <c r="BB30" i="31"/>
  <c r="BA30" i="31"/>
  <c r="AZ30" i="31"/>
  <c r="AY30" i="31"/>
  <c r="AX30" i="31"/>
  <c r="AW30" i="31"/>
  <c r="AV30" i="31"/>
  <c r="AU30" i="31"/>
  <c r="AT30" i="31"/>
  <c r="AS30" i="31"/>
  <c r="AR30" i="31"/>
  <c r="AQ30" i="31"/>
  <c r="AP30" i="31"/>
  <c r="AO30" i="31"/>
  <c r="AN30" i="31"/>
  <c r="AM30" i="31"/>
  <c r="AL30" i="31"/>
  <c r="AK30" i="31"/>
  <c r="AJ30" i="31"/>
  <c r="AI30" i="31"/>
  <c r="AH30" i="31"/>
  <c r="AG30" i="31"/>
  <c r="AF30" i="31"/>
  <c r="AE30" i="31"/>
  <c r="AD30" i="31"/>
  <c r="AC30" i="31"/>
  <c r="AB30" i="31"/>
  <c r="AA30" i="31"/>
  <c r="Z30" i="31"/>
  <c r="Y30" i="31"/>
  <c r="X30" i="31"/>
  <c r="W30" i="31"/>
  <c r="V30" i="31"/>
  <c r="U30" i="31"/>
  <c r="T30" i="31"/>
  <c r="S30" i="31"/>
  <c r="R30" i="31"/>
  <c r="Q30" i="31"/>
  <c r="P30" i="31"/>
  <c r="O30" i="31"/>
  <c r="N30" i="31"/>
  <c r="M30" i="31"/>
  <c r="L30" i="31"/>
  <c r="K30" i="31"/>
  <c r="J30" i="31"/>
  <c r="I30" i="31"/>
  <c r="H30" i="31"/>
  <c r="G30" i="31"/>
  <c r="F30" i="31"/>
  <c r="E30" i="31"/>
  <c r="D30" i="31"/>
  <c r="BS29" i="31"/>
  <c r="BR29" i="31"/>
  <c r="BQ29" i="31"/>
  <c r="BP29" i="31"/>
  <c r="BO29" i="31"/>
  <c r="BN29" i="31"/>
  <c r="BM29" i="31"/>
  <c r="BL29" i="31"/>
  <c r="BK29" i="31"/>
  <c r="BJ29" i="31"/>
  <c r="BI29" i="31"/>
  <c r="BH29" i="31"/>
  <c r="BG29" i="31"/>
  <c r="BF29" i="31"/>
  <c r="BE29" i="31"/>
  <c r="BD29" i="31"/>
  <c r="BC29" i="31"/>
  <c r="BB29" i="31"/>
  <c r="BA29" i="31"/>
  <c r="AZ29" i="31"/>
  <c r="AY29" i="31"/>
  <c r="AX29" i="31"/>
  <c r="AW29" i="31"/>
  <c r="AV29" i="31"/>
  <c r="AU29" i="31"/>
  <c r="AT29" i="31"/>
  <c r="AS29" i="31"/>
  <c r="AR29" i="31"/>
  <c r="AQ29" i="31"/>
  <c r="AP29" i="31"/>
  <c r="AO29" i="31"/>
  <c r="AN29" i="31"/>
  <c r="AM29" i="31"/>
  <c r="AL29" i="31"/>
  <c r="AK29" i="31"/>
  <c r="AJ29" i="31"/>
  <c r="AI29" i="31"/>
  <c r="AH29" i="31"/>
  <c r="AG29" i="31"/>
  <c r="AF29" i="31"/>
  <c r="AE29" i="31"/>
  <c r="AD29" i="31"/>
  <c r="AC29" i="31"/>
  <c r="AB29" i="31"/>
  <c r="AA29" i="31"/>
  <c r="Z29" i="31"/>
  <c r="Y29" i="31"/>
  <c r="X29" i="31"/>
  <c r="W29" i="31"/>
  <c r="V29" i="31"/>
  <c r="U29" i="31"/>
  <c r="T29" i="31"/>
  <c r="S29" i="31"/>
  <c r="R29" i="31"/>
  <c r="Q29" i="31"/>
  <c r="P29" i="31"/>
  <c r="O29" i="31"/>
  <c r="N29" i="31"/>
  <c r="M29" i="31"/>
  <c r="L29" i="31"/>
  <c r="K29" i="31"/>
  <c r="J29" i="31"/>
  <c r="I29" i="31"/>
  <c r="H29" i="31"/>
  <c r="G29" i="31"/>
  <c r="F29" i="31"/>
  <c r="E29" i="31"/>
  <c r="D29" i="31"/>
  <c r="BS28" i="31"/>
  <c r="BR28" i="31"/>
  <c r="BQ28" i="31"/>
  <c r="BP28" i="31"/>
  <c r="BO28" i="31"/>
  <c r="BN28" i="31"/>
  <c r="BM28" i="31"/>
  <c r="BL28" i="31"/>
  <c r="BK28" i="31"/>
  <c r="BJ28" i="31"/>
  <c r="BI28" i="31"/>
  <c r="BH28" i="31"/>
  <c r="BG28" i="31"/>
  <c r="BF28" i="31"/>
  <c r="BE28" i="31"/>
  <c r="BD28" i="31"/>
  <c r="BC28" i="31"/>
  <c r="BB28" i="31"/>
  <c r="BA28" i="31"/>
  <c r="AZ28" i="31"/>
  <c r="AY28" i="31"/>
  <c r="AX28" i="31"/>
  <c r="AW28" i="31"/>
  <c r="AV28" i="31"/>
  <c r="AU28" i="31"/>
  <c r="AT28" i="31"/>
  <c r="AS28" i="31"/>
  <c r="AR28" i="31"/>
  <c r="AQ28" i="31"/>
  <c r="AP28" i="31"/>
  <c r="AO28" i="31"/>
  <c r="AN28" i="31"/>
  <c r="AM28" i="31"/>
  <c r="AL28" i="31"/>
  <c r="AK28" i="31"/>
  <c r="AJ28" i="31"/>
  <c r="AI28" i="31"/>
  <c r="AH28" i="31"/>
  <c r="AG28" i="31"/>
  <c r="AF28" i="31"/>
  <c r="AE28" i="31"/>
  <c r="AD28" i="31"/>
  <c r="AC28" i="31"/>
  <c r="AB28" i="31"/>
  <c r="AA28" i="31"/>
  <c r="Z28" i="31"/>
  <c r="Y28" i="31"/>
  <c r="X28" i="31"/>
  <c r="W28" i="31"/>
  <c r="V28" i="31"/>
  <c r="U28" i="31"/>
  <c r="T28" i="31"/>
  <c r="S28" i="31"/>
  <c r="R28" i="31"/>
  <c r="Q28" i="31"/>
  <c r="P28" i="31"/>
  <c r="O28" i="31"/>
  <c r="N28" i="31"/>
  <c r="M28" i="31"/>
  <c r="L28" i="31"/>
  <c r="K28" i="31"/>
  <c r="J28" i="31"/>
  <c r="I28" i="31"/>
  <c r="H28" i="31"/>
  <c r="G28" i="31"/>
  <c r="F28" i="31"/>
  <c r="E28" i="31"/>
  <c r="D28" i="31"/>
  <c r="BS27" i="31"/>
  <c r="BR27" i="31"/>
  <c r="BQ27" i="31"/>
  <c r="BP27" i="31"/>
  <c r="BO27" i="31"/>
  <c r="BN27" i="31"/>
  <c r="BM27" i="31"/>
  <c r="BL27" i="31"/>
  <c r="BK27" i="31"/>
  <c r="BJ27" i="31"/>
  <c r="BI27" i="31"/>
  <c r="BH27" i="31"/>
  <c r="BG27" i="31"/>
  <c r="BF27" i="31"/>
  <c r="BE27" i="31"/>
  <c r="BD27" i="31"/>
  <c r="BC27" i="31"/>
  <c r="BB27" i="31"/>
  <c r="BA27" i="31"/>
  <c r="AZ27" i="31"/>
  <c r="AY27" i="31"/>
  <c r="AX27" i="31"/>
  <c r="AW27" i="31"/>
  <c r="AV27" i="31"/>
  <c r="AU27" i="31"/>
  <c r="AT27" i="31"/>
  <c r="AS27" i="31"/>
  <c r="AR27" i="31"/>
  <c r="AQ27" i="31"/>
  <c r="AP27" i="31"/>
  <c r="AO27" i="31"/>
  <c r="AN27" i="31"/>
  <c r="AM27" i="31"/>
  <c r="AL27" i="31"/>
  <c r="AK27" i="31"/>
  <c r="AJ27" i="31"/>
  <c r="AI27" i="31"/>
  <c r="AH27" i="31"/>
  <c r="AG27" i="31"/>
  <c r="AF27" i="31"/>
  <c r="AE27" i="31"/>
  <c r="AD27" i="31"/>
  <c r="AC27" i="31"/>
  <c r="AB27" i="31"/>
  <c r="AA27" i="31"/>
  <c r="Z27" i="31"/>
  <c r="Y27" i="31"/>
  <c r="X27" i="31"/>
  <c r="W27" i="31"/>
  <c r="V27" i="31"/>
  <c r="U27" i="31"/>
  <c r="T27" i="31"/>
  <c r="S27" i="31"/>
  <c r="R27" i="31"/>
  <c r="Q27" i="31"/>
  <c r="P27" i="31"/>
  <c r="O27" i="31"/>
  <c r="N27" i="31"/>
  <c r="M27" i="31"/>
  <c r="L27" i="31"/>
  <c r="K27" i="31"/>
  <c r="J27" i="31"/>
  <c r="I27" i="31"/>
  <c r="H27" i="31"/>
  <c r="G27" i="31"/>
  <c r="F27" i="31"/>
  <c r="E27" i="31"/>
  <c r="D27" i="31"/>
  <c r="BS26" i="31"/>
  <c r="BR26" i="31"/>
  <c r="BQ26" i="31"/>
  <c r="BP26" i="31"/>
  <c r="BO26" i="31"/>
  <c r="BN26" i="31"/>
  <c r="BM26" i="31"/>
  <c r="BL26" i="31"/>
  <c r="BK26" i="31"/>
  <c r="BJ26" i="31"/>
  <c r="BI26" i="31"/>
  <c r="BH26" i="31"/>
  <c r="BG26" i="31"/>
  <c r="BF26" i="31"/>
  <c r="BE26" i="31"/>
  <c r="BD26" i="31"/>
  <c r="BC26" i="31"/>
  <c r="BB26" i="31"/>
  <c r="BA26" i="31"/>
  <c r="AZ26" i="31"/>
  <c r="AY26" i="31"/>
  <c r="AX26" i="31"/>
  <c r="AW26" i="31"/>
  <c r="AV26" i="31"/>
  <c r="AU26" i="31"/>
  <c r="AT26" i="31"/>
  <c r="AS26" i="31"/>
  <c r="AR26" i="31"/>
  <c r="AQ26" i="31"/>
  <c r="AP26" i="31"/>
  <c r="AO26" i="31"/>
  <c r="AN26" i="31"/>
  <c r="AM26" i="31"/>
  <c r="AL26" i="31"/>
  <c r="AK26" i="31"/>
  <c r="AJ26" i="31"/>
  <c r="AI26" i="31"/>
  <c r="AH26" i="31"/>
  <c r="AG26" i="31"/>
  <c r="AF26" i="31"/>
  <c r="AE26" i="31"/>
  <c r="AD26" i="31"/>
  <c r="AC26" i="31"/>
  <c r="AB26" i="31"/>
  <c r="AA26" i="31"/>
  <c r="Z26" i="31"/>
  <c r="Y26" i="31"/>
  <c r="X26" i="31"/>
  <c r="W26" i="31"/>
  <c r="V26" i="31"/>
  <c r="U26" i="31"/>
  <c r="T26" i="31"/>
  <c r="S26" i="31"/>
  <c r="R26" i="31"/>
  <c r="Q26" i="31"/>
  <c r="P26" i="31"/>
  <c r="O26" i="31"/>
  <c r="N26" i="31"/>
  <c r="M26" i="31"/>
  <c r="L26" i="31"/>
  <c r="K26" i="31"/>
  <c r="J26" i="31"/>
  <c r="I26" i="31"/>
  <c r="H26" i="31"/>
  <c r="G26" i="31"/>
  <c r="F26" i="31"/>
  <c r="E26" i="31"/>
  <c r="D26" i="31"/>
  <c r="BS25" i="31"/>
  <c r="BR25" i="31"/>
  <c r="BQ25" i="31"/>
  <c r="BP25" i="31"/>
  <c r="BO25" i="31"/>
  <c r="BN25" i="31"/>
  <c r="BM25" i="31"/>
  <c r="BL25" i="31"/>
  <c r="BK25" i="31"/>
  <c r="BJ25" i="31"/>
  <c r="BI25" i="31"/>
  <c r="BH25" i="31"/>
  <c r="BG25" i="31"/>
  <c r="BF25" i="31"/>
  <c r="BE25" i="31"/>
  <c r="BD25" i="31"/>
  <c r="BC25" i="31"/>
  <c r="BB25" i="31"/>
  <c r="BA25" i="31"/>
  <c r="AZ25" i="31"/>
  <c r="AY25" i="31"/>
  <c r="AX25" i="31"/>
  <c r="AW25" i="31"/>
  <c r="AV25" i="31"/>
  <c r="AU25" i="31"/>
  <c r="AT25" i="31"/>
  <c r="AS25" i="31"/>
  <c r="AR25" i="31"/>
  <c r="AQ25" i="31"/>
  <c r="AP25" i="31"/>
  <c r="AO25" i="31"/>
  <c r="AN25" i="31"/>
  <c r="AM25" i="31"/>
  <c r="AL25" i="31"/>
  <c r="AK25" i="31"/>
  <c r="AJ25" i="31"/>
  <c r="AI25" i="31"/>
  <c r="AH25" i="31"/>
  <c r="AG25" i="31"/>
  <c r="AF25" i="31"/>
  <c r="AE25" i="31"/>
  <c r="AD25" i="31"/>
  <c r="AC25" i="31"/>
  <c r="AB25" i="31"/>
  <c r="AA25" i="31"/>
  <c r="Z25" i="31"/>
  <c r="Y25" i="31"/>
  <c r="X25" i="31"/>
  <c r="W25" i="31"/>
  <c r="V25" i="31"/>
  <c r="U25" i="31"/>
  <c r="T25" i="31"/>
  <c r="S25" i="31"/>
  <c r="R25" i="31"/>
  <c r="Q25" i="31"/>
  <c r="P25" i="31"/>
  <c r="O25" i="31"/>
  <c r="N25" i="31"/>
  <c r="M25" i="31"/>
  <c r="L25" i="31"/>
  <c r="K25" i="31"/>
  <c r="J25" i="31"/>
  <c r="I25" i="31"/>
  <c r="H25" i="31"/>
  <c r="G25" i="31"/>
  <c r="F25" i="31"/>
  <c r="E25" i="31"/>
  <c r="D25" i="31"/>
  <c r="BS24" i="31"/>
  <c r="BR24" i="31"/>
  <c r="BQ24" i="31"/>
  <c r="BP24" i="31"/>
  <c r="BO24" i="31"/>
  <c r="BN24" i="31"/>
  <c r="BM24" i="31"/>
  <c r="BL24" i="31"/>
  <c r="BK24" i="31"/>
  <c r="BJ24" i="31"/>
  <c r="BI24" i="31"/>
  <c r="BH24" i="31"/>
  <c r="BG24" i="31"/>
  <c r="BF24" i="31"/>
  <c r="BE24" i="31"/>
  <c r="BD24" i="31"/>
  <c r="BC24" i="31"/>
  <c r="BB24" i="31"/>
  <c r="BA24" i="31"/>
  <c r="AZ24" i="31"/>
  <c r="AY24" i="31"/>
  <c r="AX24" i="31"/>
  <c r="AW24" i="31"/>
  <c r="AV24" i="31"/>
  <c r="AU24" i="31"/>
  <c r="AT24" i="31"/>
  <c r="AS24" i="31"/>
  <c r="AR24" i="31"/>
  <c r="AQ24" i="31"/>
  <c r="AP24" i="31"/>
  <c r="AO24" i="31"/>
  <c r="AN24" i="31"/>
  <c r="AM24" i="31"/>
  <c r="AL24" i="31"/>
  <c r="AK24" i="31"/>
  <c r="AJ24" i="31"/>
  <c r="AI24" i="31"/>
  <c r="AH24" i="31"/>
  <c r="AG24" i="31"/>
  <c r="AF24" i="31"/>
  <c r="AE24" i="31"/>
  <c r="AD24" i="31"/>
  <c r="AC24" i="31"/>
  <c r="AB24" i="31"/>
  <c r="AA24" i="31"/>
  <c r="Z24" i="31"/>
  <c r="Y24" i="31"/>
  <c r="X24" i="31"/>
  <c r="W24" i="31"/>
  <c r="V24" i="31"/>
  <c r="U24" i="31"/>
  <c r="T24" i="31"/>
  <c r="S24" i="31"/>
  <c r="R24" i="31"/>
  <c r="Q24" i="31"/>
  <c r="P24" i="31"/>
  <c r="O24" i="31"/>
  <c r="N24" i="31"/>
  <c r="M24" i="31"/>
  <c r="L24" i="31"/>
  <c r="K24" i="31"/>
  <c r="J24" i="31"/>
  <c r="I24" i="31"/>
  <c r="H24" i="31"/>
  <c r="G24" i="31"/>
  <c r="F24" i="31"/>
  <c r="E24" i="31"/>
  <c r="D24" i="31"/>
  <c r="BS23" i="31"/>
  <c r="BR23" i="31"/>
  <c r="BQ23" i="31"/>
  <c r="BP23" i="31"/>
  <c r="BO23" i="31"/>
  <c r="BN23" i="31"/>
  <c r="BM23" i="31"/>
  <c r="BL23" i="31"/>
  <c r="BK23" i="31"/>
  <c r="BJ23" i="31"/>
  <c r="BI23" i="31"/>
  <c r="BH23" i="31"/>
  <c r="BG23" i="31"/>
  <c r="BF23" i="31"/>
  <c r="BE23" i="31"/>
  <c r="BD23" i="31"/>
  <c r="BC23" i="31"/>
  <c r="BB23" i="31"/>
  <c r="BA23" i="31"/>
  <c r="AZ23" i="31"/>
  <c r="AY23" i="31"/>
  <c r="AX23" i="31"/>
  <c r="AW23" i="31"/>
  <c r="AV23" i="31"/>
  <c r="AU23" i="31"/>
  <c r="AT23" i="31"/>
  <c r="AS23" i="31"/>
  <c r="AR23" i="31"/>
  <c r="AQ23" i="31"/>
  <c r="AP23" i="31"/>
  <c r="AO23" i="31"/>
  <c r="AN23" i="31"/>
  <c r="AM23" i="31"/>
  <c r="AL23" i="31"/>
  <c r="AK23" i="31"/>
  <c r="AJ23" i="31"/>
  <c r="AI23" i="31"/>
  <c r="AH23" i="31"/>
  <c r="AG23" i="31"/>
  <c r="AF23" i="31"/>
  <c r="AE23" i="31"/>
  <c r="AD23" i="31"/>
  <c r="AC23" i="31"/>
  <c r="AB23" i="31"/>
  <c r="AA23" i="31"/>
  <c r="Z23" i="31"/>
  <c r="Y23" i="31"/>
  <c r="X23" i="31"/>
  <c r="W23" i="31"/>
  <c r="V23" i="31"/>
  <c r="U23" i="31"/>
  <c r="T23" i="31"/>
  <c r="S23" i="31"/>
  <c r="R23" i="31"/>
  <c r="Q23" i="31"/>
  <c r="P23" i="31"/>
  <c r="O23" i="31"/>
  <c r="N23" i="31"/>
  <c r="M23" i="31"/>
  <c r="L23" i="31"/>
  <c r="K23" i="31"/>
  <c r="J23" i="31"/>
  <c r="I23" i="31"/>
  <c r="H23" i="31"/>
  <c r="G23" i="31"/>
  <c r="F23" i="31"/>
  <c r="E23" i="31"/>
  <c r="D23" i="31"/>
  <c r="BS22" i="31"/>
  <c r="BR22" i="31"/>
  <c r="BQ22" i="31"/>
  <c r="BP22" i="31"/>
  <c r="BO22" i="31"/>
  <c r="BN22" i="31"/>
  <c r="BM22" i="31"/>
  <c r="BL22" i="31"/>
  <c r="BK22" i="31"/>
  <c r="BJ22" i="31"/>
  <c r="BI22" i="31"/>
  <c r="BH22" i="31"/>
  <c r="BG22" i="31"/>
  <c r="BF22" i="31"/>
  <c r="BE22" i="31"/>
  <c r="BD22" i="31"/>
  <c r="BC22" i="31"/>
  <c r="BB22" i="31"/>
  <c r="BA22" i="31"/>
  <c r="AZ22" i="31"/>
  <c r="AY22" i="31"/>
  <c r="AX22" i="31"/>
  <c r="AW22" i="31"/>
  <c r="AV22" i="31"/>
  <c r="AU22" i="31"/>
  <c r="AT22" i="31"/>
  <c r="AS22" i="31"/>
  <c r="AR22" i="31"/>
  <c r="AQ22" i="31"/>
  <c r="AP22" i="31"/>
  <c r="AO22" i="31"/>
  <c r="AN22" i="31"/>
  <c r="AM22" i="31"/>
  <c r="AL22" i="31"/>
  <c r="AK22" i="31"/>
  <c r="AJ22" i="31"/>
  <c r="AI22" i="31"/>
  <c r="AH22" i="31"/>
  <c r="AG22" i="31"/>
  <c r="AF22" i="31"/>
  <c r="AE22" i="31"/>
  <c r="AD22" i="31"/>
  <c r="AC22" i="31"/>
  <c r="AB22" i="31"/>
  <c r="AA22" i="31"/>
  <c r="Z22" i="31"/>
  <c r="Y22" i="31"/>
  <c r="X22" i="31"/>
  <c r="W22" i="31"/>
  <c r="V22" i="31"/>
  <c r="U22" i="31"/>
  <c r="T22" i="31"/>
  <c r="S22" i="31"/>
  <c r="R22" i="31"/>
  <c r="Q22" i="31"/>
  <c r="P22" i="31"/>
  <c r="O22" i="31"/>
  <c r="N22" i="31"/>
  <c r="M22" i="31"/>
  <c r="L22" i="31"/>
  <c r="K22" i="31"/>
  <c r="J22" i="31"/>
  <c r="I22" i="31"/>
  <c r="H22" i="31"/>
  <c r="G22" i="31"/>
  <c r="F22" i="31"/>
  <c r="E22" i="31"/>
  <c r="D22" i="31"/>
  <c r="BS21" i="31"/>
  <c r="BR21" i="31"/>
  <c r="BQ21" i="31"/>
  <c r="BP21" i="31"/>
  <c r="BO21" i="31"/>
  <c r="BN21" i="31"/>
  <c r="BM21" i="31"/>
  <c r="BL21" i="31"/>
  <c r="BK21" i="31"/>
  <c r="BJ21" i="31"/>
  <c r="BI21" i="31"/>
  <c r="BH21" i="31"/>
  <c r="BG21" i="31"/>
  <c r="BF21" i="31"/>
  <c r="BE21" i="31"/>
  <c r="BD21" i="31"/>
  <c r="BC21" i="31"/>
  <c r="BB21" i="31"/>
  <c r="BA21" i="31"/>
  <c r="AZ21" i="31"/>
  <c r="AY21" i="31"/>
  <c r="AX21" i="31"/>
  <c r="AW21" i="31"/>
  <c r="AV21" i="31"/>
  <c r="AU21" i="31"/>
  <c r="AT21" i="31"/>
  <c r="AS21" i="31"/>
  <c r="AR21" i="31"/>
  <c r="AQ21" i="31"/>
  <c r="AP21" i="31"/>
  <c r="AO21" i="31"/>
  <c r="AN21" i="31"/>
  <c r="AM21" i="31"/>
  <c r="AL21" i="31"/>
  <c r="AK21" i="31"/>
  <c r="AJ21" i="31"/>
  <c r="AI21" i="31"/>
  <c r="AH21" i="31"/>
  <c r="AG21" i="31"/>
  <c r="AF21" i="31"/>
  <c r="AE21" i="31"/>
  <c r="AD21" i="31"/>
  <c r="AC21" i="31"/>
  <c r="AB21" i="31"/>
  <c r="AA21" i="31"/>
  <c r="Z21" i="31"/>
  <c r="Y21" i="31"/>
  <c r="X21" i="31"/>
  <c r="W21" i="31"/>
  <c r="V21" i="31"/>
  <c r="U21" i="31"/>
  <c r="T21" i="31"/>
  <c r="S21" i="31"/>
  <c r="R21" i="31"/>
  <c r="Q21" i="31"/>
  <c r="P21" i="31"/>
  <c r="O21" i="31"/>
  <c r="N21" i="31"/>
  <c r="M21" i="31"/>
  <c r="L21" i="31"/>
  <c r="K21" i="31"/>
  <c r="J21" i="31"/>
  <c r="I21" i="31"/>
  <c r="H21" i="31"/>
  <c r="G21" i="31"/>
  <c r="F21" i="31"/>
  <c r="E21" i="31"/>
  <c r="D21" i="31"/>
  <c r="BS20" i="31"/>
  <c r="BR20" i="31"/>
  <c r="BQ20" i="31"/>
  <c r="BP20" i="31"/>
  <c r="BO20" i="31"/>
  <c r="BN20" i="31"/>
  <c r="BM20" i="31"/>
  <c r="BL20" i="31"/>
  <c r="BK20" i="31"/>
  <c r="BJ20" i="31"/>
  <c r="BI20" i="31"/>
  <c r="BH20" i="31"/>
  <c r="BG20" i="31"/>
  <c r="BF20" i="31"/>
  <c r="BE20" i="31"/>
  <c r="BD20" i="31"/>
  <c r="BC20" i="31"/>
  <c r="BB20" i="31"/>
  <c r="BA20" i="31"/>
  <c r="AZ20" i="31"/>
  <c r="AY20" i="31"/>
  <c r="AX20" i="31"/>
  <c r="AW20" i="31"/>
  <c r="AV20" i="31"/>
  <c r="AU20" i="31"/>
  <c r="AT20" i="31"/>
  <c r="AS20" i="31"/>
  <c r="AR20" i="31"/>
  <c r="AQ20" i="31"/>
  <c r="AP20" i="31"/>
  <c r="AO20" i="31"/>
  <c r="AN20" i="31"/>
  <c r="AM20" i="31"/>
  <c r="AL20" i="31"/>
  <c r="AK20" i="31"/>
  <c r="AJ20" i="31"/>
  <c r="AI20" i="31"/>
  <c r="AH20" i="31"/>
  <c r="AG20" i="31"/>
  <c r="AF20" i="31"/>
  <c r="AE20" i="31"/>
  <c r="AD20" i="31"/>
  <c r="AC20" i="31"/>
  <c r="AB20" i="31"/>
  <c r="AA20" i="31"/>
  <c r="Z20" i="31"/>
  <c r="Y20" i="31"/>
  <c r="X20" i="31"/>
  <c r="W20" i="31"/>
  <c r="V20" i="31"/>
  <c r="U20" i="31"/>
  <c r="T20" i="31"/>
  <c r="S20" i="31"/>
  <c r="R20" i="31"/>
  <c r="Q20" i="31"/>
  <c r="P20" i="31"/>
  <c r="O20" i="31"/>
  <c r="N20" i="31"/>
  <c r="M20" i="31"/>
  <c r="L20" i="31"/>
  <c r="K20" i="31"/>
  <c r="J20" i="31"/>
  <c r="I20" i="31"/>
  <c r="H20" i="31"/>
  <c r="G20" i="31"/>
  <c r="F20" i="31"/>
  <c r="E20" i="31"/>
  <c r="D20" i="31"/>
  <c r="BS19" i="31"/>
  <c r="BR19" i="31"/>
  <c r="BQ19" i="31"/>
  <c r="BP19" i="31"/>
  <c r="BO19" i="31"/>
  <c r="BN19" i="31"/>
  <c r="BM19" i="31"/>
  <c r="BL19" i="31"/>
  <c r="BK19" i="31"/>
  <c r="BJ19" i="31"/>
  <c r="BI19" i="31"/>
  <c r="BH19" i="31"/>
  <c r="BG19" i="31"/>
  <c r="BF19" i="31"/>
  <c r="BE19" i="31"/>
  <c r="BD19" i="31"/>
  <c r="BC19" i="31"/>
  <c r="BB19" i="31"/>
  <c r="BA19" i="31"/>
  <c r="AZ19" i="31"/>
  <c r="AY19" i="31"/>
  <c r="AX19" i="31"/>
  <c r="AW19" i="31"/>
  <c r="AV19" i="31"/>
  <c r="AU19" i="31"/>
  <c r="AT19" i="31"/>
  <c r="AS19" i="31"/>
  <c r="AR19" i="31"/>
  <c r="AQ19" i="31"/>
  <c r="AP19" i="31"/>
  <c r="AO19" i="31"/>
  <c r="AN19" i="31"/>
  <c r="AM19" i="31"/>
  <c r="AL19" i="31"/>
  <c r="AK19" i="31"/>
  <c r="AJ19" i="31"/>
  <c r="AI19" i="31"/>
  <c r="AH19" i="31"/>
  <c r="AG19" i="31"/>
  <c r="AF19" i="31"/>
  <c r="AE19" i="31"/>
  <c r="AD19" i="31"/>
  <c r="AC19" i="31"/>
  <c r="AB19" i="31"/>
  <c r="AA19" i="31"/>
  <c r="Z19" i="31"/>
  <c r="Y19" i="31"/>
  <c r="X19" i="31"/>
  <c r="W19" i="31"/>
  <c r="V19" i="31"/>
  <c r="U19" i="31"/>
  <c r="T19" i="31"/>
  <c r="S19" i="31"/>
  <c r="R19" i="31"/>
  <c r="Q19" i="31"/>
  <c r="P19" i="31"/>
  <c r="O19" i="31"/>
  <c r="N19" i="31"/>
  <c r="M19" i="31"/>
  <c r="L19" i="31"/>
  <c r="K19" i="31"/>
  <c r="J19" i="31"/>
  <c r="I19" i="31"/>
  <c r="H19" i="31"/>
  <c r="G19" i="31"/>
  <c r="F19" i="31"/>
  <c r="E19" i="31"/>
  <c r="D19" i="31"/>
  <c r="BS18" i="31"/>
  <c r="BR18" i="31"/>
  <c r="BQ18" i="31"/>
  <c r="BP18" i="31"/>
  <c r="BO18" i="31"/>
  <c r="BN18" i="31"/>
  <c r="BM18" i="31"/>
  <c r="BL18" i="31"/>
  <c r="BK18" i="31"/>
  <c r="BJ18" i="31"/>
  <c r="BI18" i="31"/>
  <c r="BH18" i="31"/>
  <c r="BG18" i="31"/>
  <c r="BF18" i="31"/>
  <c r="BE18" i="31"/>
  <c r="BD18" i="31"/>
  <c r="BC18" i="31"/>
  <c r="BB18" i="31"/>
  <c r="BA18" i="31"/>
  <c r="AZ18" i="31"/>
  <c r="AY18" i="31"/>
  <c r="AX18" i="31"/>
  <c r="AW18" i="31"/>
  <c r="AV18" i="31"/>
  <c r="AU18" i="31"/>
  <c r="AT18" i="31"/>
  <c r="AS18" i="31"/>
  <c r="AR18" i="31"/>
  <c r="AQ18" i="31"/>
  <c r="AP18" i="31"/>
  <c r="AO18" i="31"/>
  <c r="AN18" i="31"/>
  <c r="AM18" i="31"/>
  <c r="AL18" i="31"/>
  <c r="AK18" i="31"/>
  <c r="AJ18" i="31"/>
  <c r="AI18" i="31"/>
  <c r="AH18" i="31"/>
  <c r="AG18" i="31"/>
  <c r="AF18" i="31"/>
  <c r="AE18" i="31"/>
  <c r="AD18" i="31"/>
  <c r="AC18" i="31"/>
  <c r="AB18" i="31"/>
  <c r="AA18" i="31"/>
  <c r="Z18" i="31"/>
  <c r="Y18" i="31"/>
  <c r="X18" i="31"/>
  <c r="W18" i="31"/>
  <c r="V18" i="31"/>
  <c r="U18" i="31"/>
  <c r="T18" i="31"/>
  <c r="S18" i="31"/>
  <c r="R18" i="31"/>
  <c r="Q18" i="31"/>
  <c r="P18" i="31"/>
  <c r="O18" i="31"/>
  <c r="N18" i="31"/>
  <c r="M18" i="31"/>
  <c r="L18" i="31"/>
  <c r="K18" i="31"/>
  <c r="J18" i="31"/>
  <c r="I18" i="31"/>
  <c r="H18" i="31"/>
  <c r="G18" i="31"/>
  <c r="F18" i="31"/>
  <c r="E18" i="31"/>
  <c r="D18" i="31"/>
  <c r="BS17" i="31"/>
  <c r="BR17" i="31"/>
  <c r="BQ17" i="31"/>
  <c r="BP17" i="31"/>
  <c r="BO17" i="31"/>
  <c r="BN17" i="31"/>
  <c r="BM17" i="31"/>
  <c r="BL17" i="31"/>
  <c r="BK17" i="31"/>
  <c r="BJ17" i="31"/>
  <c r="BI17" i="31"/>
  <c r="BH17" i="31"/>
  <c r="BG17" i="31"/>
  <c r="BF17" i="31"/>
  <c r="BE17" i="31"/>
  <c r="BD17" i="31"/>
  <c r="BC17" i="31"/>
  <c r="BB17" i="31"/>
  <c r="BA17" i="31"/>
  <c r="AZ17" i="31"/>
  <c r="AY17" i="31"/>
  <c r="AX17" i="31"/>
  <c r="AW17" i="31"/>
  <c r="AV17" i="31"/>
  <c r="AU17" i="31"/>
  <c r="AT17" i="31"/>
  <c r="AS17" i="31"/>
  <c r="AR17" i="31"/>
  <c r="AQ17" i="31"/>
  <c r="AP17" i="31"/>
  <c r="AO17" i="31"/>
  <c r="AN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S16" i="31"/>
  <c r="BR16" i="31"/>
  <c r="BQ16" i="31"/>
  <c r="BP16" i="31"/>
  <c r="BO16" i="31"/>
  <c r="BN16" i="31"/>
  <c r="BM16" i="31"/>
  <c r="BL16" i="31"/>
  <c r="BK16" i="31"/>
  <c r="BJ16" i="31"/>
  <c r="BI16" i="31"/>
  <c r="BH16" i="31"/>
  <c r="BG16" i="31"/>
  <c r="BF16" i="31"/>
  <c r="BE16" i="31"/>
  <c r="BD16" i="31"/>
  <c r="BC16" i="31"/>
  <c r="BB16" i="31"/>
  <c r="BA16" i="31"/>
  <c r="AZ16" i="31"/>
  <c r="AY16" i="31"/>
  <c r="AX16" i="31"/>
  <c r="AW16" i="31"/>
  <c r="AV16" i="31"/>
  <c r="AU16" i="31"/>
  <c r="AT16" i="31"/>
  <c r="AS16" i="31"/>
  <c r="AR16" i="31"/>
  <c r="AQ16" i="31"/>
  <c r="AP16" i="31"/>
  <c r="AO16" i="31"/>
  <c r="AN16" i="31"/>
  <c r="AM16" i="31"/>
  <c r="AL16" i="31"/>
  <c r="AK16" i="31"/>
  <c r="AJ16" i="31"/>
  <c r="AI16" i="31"/>
  <c r="AH16" i="31"/>
  <c r="AG16" i="31"/>
  <c r="AF16" i="31"/>
  <c r="AE16" i="31"/>
  <c r="AD16" i="31"/>
  <c r="AC16" i="31"/>
  <c r="AB16" i="31"/>
  <c r="AA16" i="31"/>
  <c r="Z16" i="31"/>
  <c r="Y16" i="31"/>
  <c r="X16" i="31"/>
  <c r="W16" i="31"/>
  <c r="V16" i="31"/>
  <c r="U16" i="31"/>
  <c r="T16" i="31"/>
  <c r="S16" i="31"/>
  <c r="R16" i="31"/>
  <c r="Q16" i="31"/>
  <c r="P16" i="31"/>
  <c r="O16" i="31"/>
  <c r="N16" i="31"/>
  <c r="M16" i="31"/>
  <c r="L16" i="31"/>
  <c r="K16" i="31"/>
  <c r="J16" i="31"/>
  <c r="I16" i="31"/>
  <c r="H16" i="31"/>
  <c r="G16" i="31"/>
  <c r="F16" i="31"/>
  <c r="E16" i="31"/>
  <c r="D16" i="31"/>
  <c r="BS15" i="31"/>
  <c r="BR15" i="31"/>
  <c r="BQ15" i="31"/>
  <c r="BP15" i="31"/>
  <c r="BO15" i="31"/>
  <c r="BN15" i="31"/>
  <c r="BM15" i="31"/>
  <c r="BL15" i="31"/>
  <c r="BK15" i="31"/>
  <c r="BJ15" i="31"/>
  <c r="BI15" i="31"/>
  <c r="BH15" i="31"/>
  <c r="BG15" i="31"/>
  <c r="BF15" i="31"/>
  <c r="BE15" i="31"/>
  <c r="BD15" i="31"/>
  <c r="BC15" i="31"/>
  <c r="BB15" i="31"/>
  <c r="BA15" i="31"/>
  <c r="AZ15" i="31"/>
  <c r="AY15" i="31"/>
  <c r="AX15" i="31"/>
  <c r="AW15" i="31"/>
  <c r="AV15" i="31"/>
  <c r="AU15" i="31"/>
  <c r="AT15" i="31"/>
  <c r="AS15" i="31"/>
  <c r="AR15" i="31"/>
  <c r="AQ15" i="31"/>
  <c r="AP15" i="31"/>
  <c r="AO15" i="31"/>
  <c r="AN15" i="31"/>
  <c r="AM15" i="31"/>
  <c r="AL15" i="31"/>
  <c r="AK15" i="31"/>
  <c r="AJ15" i="31"/>
  <c r="AI15" i="31"/>
  <c r="AH15" i="31"/>
  <c r="AG15" i="31"/>
  <c r="AF15" i="31"/>
  <c r="AE15" i="31"/>
  <c r="AD15" i="31"/>
  <c r="AC15" i="31"/>
  <c r="AB15" i="31"/>
  <c r="AA15" i="31"/>
  <c r="Z15" i="31"/>
  <c r="Y15" i="31"/>
  <c r="X15" i="31"/>
  <c r="W15" i="31"/>
  <c r="V15" i="31"/>
  <c r="U15" i="31"/>
  <c r="T15" i="31"/>
  <c r="S15" i="31"/>
  <c r="R15" i="31"/>
  <c r="Q15" i="31"/>
  <c r="P15" i="31"/>
  <c r="O15" i="31"/>
  <c r="N15" i="31"/>
  <c r="M15" i="31"/>
  <c r="L15" i="31"/>
  <c r="K15" i="31"/>
  <c r="J15" i="31"/>
  <c r="I15" i="31"/>
  <c r="H15" i="31"/>
  <c r="G15" i="31"/>
  <c r="F15" i="31"/>
  <c r="E15" i="31"/>
  <c r="D15" i="31"/>
  <c r="BS14" i="31"/>
  <c r="BR14" i="31"/>
  <c r="BQ14" i="31"/>
  <c r="BP14" i="31"/>
  <c r="BO14" i="31"/>
  <c r="BN14" i="31"/>
  <c r="BM14" i="31"/>
  <c r="BL14" i="31"/>
  <c r="BK14" i="31"/>
  <c r="BJ14" i="31"/>
  <c r="BI14" i="31"/>
  <c r="BH14" i="31"/>
  <c r="BG14" i="31"/>
  <c r="BF14" i="31"/>
  <c r="BE14" i="31"/>
  <c r="BD14" i="31"/>
  <c r="BC14" i="31"/>
  <c r="BB14" i="31"/>
  <c r="BA14" i="31"/>
  <c r="AZ14" i="31"/>
  <c r="AY14" i="31"/>
  <c r="AX14" i="31"/>
  <c r="AW14" i="31"/>
  <c r="AV14" i="31"/>
  <c r="AU14" i="31"/>
  <c r="AT14" i="31"/>
  <c r="AS14" i="31"/>
  <c r="AR14" i="31"/>
  <c r="AQ14" i="31"/>
  <c r="AP14" i="31"/>
  <c r="AO14" i="31"/>
  <c r="AN14" i="31"/>
  <c r="AM14" i="31"/>
  <c r="AL14" i="31"/>
  <c r="AK14" i="31"/>
  <c r="AJ14" i="31"/>
  <c r="AI14" i="31"/>
  <c r="AH14" i="31"/>
  <c r="AG14" i="31"/>
  <c r="AF14" i="31"/>
  <c r="AE14" i="31"/>
  <c r="AD14" i="31"/>
  <c r="AC14" i="31"/>
  <c r="AB14" i="31"/>
  <c r="AA14" i="31"/>
  <c r="Z14" i="31"/>
  <c r="Y14" i="31"/>
  <c r="X14" i="31"/>
  <c r="W14" i="31"/>
  <c r="V14" i="31"/>
  <c r="U14" i="31"/>
  <c r="T14" i="31"/>
  <c r="S14" i="31"/>
  <c r="R14" i="31"/>
  <c r="Q14" i="31"/>
  <c r="P14" i="31"/>
  <c r="O14" i="31"/>
  <c r="N14" i="31"/>
  <c r="M14" i="31"/>
  <c r="L14" i="31"/>
  <c r="K14" i="31"/>
  <c r="J14" i="31"/>
  <c r="I14" i="31"/>
  <c r="H14" i="31"/>
  <c r="G14" i="31"/>
  <c r="F14" i="31"/>
  <c r="E14" i="31"/>
  <c r="D14" i="31"/>
  <c r="BS13" i="31"/>
  <c r="BR13" i="31"/>
  <c r="BQ13" i="31"/>
  <c r="BP13" i="31"/>
  <c r="BO13" i="31"/>
  <c r="BN13" i="31"/>
  <c r="BM13" i="31"/>
  <c r="BL13" i="31"/>
  <c r="BK13" i="31"/>
  <c r="BJ13" i="31"/>
  <c r="BI13" i="31"/>
  <c r="BH13" i="31"/>
  <c r="BG13" i="31"/>
  <c r="BF13" i="31"/>
  <c r="BE13" i="31"/>
  <c r="BD13" i="31"/>
  <c r="BC13" i="31"/>
  <c r="BB13" i="31"/>
  <c r="BA13" i="31"/>
  <c r="AZ13" i="31"/>
  <c r="AY13" i="31"/>
  <c r="AX13" i="31"/>
  <c r="AW13" i="31"/>
  <c r="AV13" i="31"/>
  <c r="AU13" i="31"/>
  <c r="AT13" i="31"/>
  <c r="AS13" i="31"/>
  <c r="AR13" i="31"/>
  <c r="AQ13" i="31"/>
  <c r="AP13" i="31"/>
  <c r="AO13" i="31"/>
  <c r="AN13" i="31"/>
  <c r="AM13" i="31"/>
  <c r="AL13" i="31"/>
  <c r="AK13" i="31"/>
  <c r="AJ13" i="31"/>
  <c r="AI13" i="31"/>
  <c r="AH13" i="31"/>
  <c r="AG13" i="31"/>
  <c r="AF13" i="31"/>
  <c r="AE13" i="31"/>
  <c r="AD13" i="31"/>
  <c r="AC13" i="31"/>
  <c r="AB13" i="31"/>
  <c r="AA13" i="31"/>
  <c r="Z13" i="31"/>
  <c r="Y13" i="31"/>
  <c r="X13" i="31"/>
  <c r="W13" i="31"/>
  <c r="V13" i="31"/>
  <c r="U13" i="31"/>
  <c r="T13" i="31"/>
  <c r="S13" i="31"/>
  <c r="R13" i="31"/>
  <c r="Q13" i="31"/>
  <c r="P13" i="31"/>
  <c r="O13" i="31"/>
  <c r="N13" i="31"/>
  <c r="M13" i="31"/>
  <c r="L13" i="31"/>
  <c r="K13" i="31"/>
  <c r="J13" i="31"/>
  <c r="I13" i="31"/>
  <c r="H13" i="31"/>
  <c r="G13" i="31"/>
  <c r="F13" i="31"/>
  <c r="E13" i="31"/>
  <c r="D13" i="31"/>
  <c r="BS12" i="31"/>
  <c r="BR12" i="31"/>
  <c r="BQ12" i="31"/>
  <c r="BP12" i="31"/>
  <c r="BO12" i="31"/>
  <c r="BN12" i="31"/>
  <c r="BM12" i="31"/>
  <c r="BL12" i="31"/>
  <c r="BK12" i="31"/>
  <c r="BJ12" i="31"/>
  <c r="BI12" i="31"/>
  <c r="BH12" i="31"/>
  <c r="BG12" i="31"/>
  <c r="BF12" i="31"/>
  <c r="BE12" i="31"/>
  <c r="BD12" i="31"/>
  <c r="BC12" i="31"/>
  <c r="BB12" i="31"/>
  <c r="BA12" i="31"/>
  <c r="AZ12" i="31"/>
  <c r="AY12" i="31"/>
  <c r="AX12" i="31"/>
  <c r="AW12" i="31"/>
  <c r="AV12" i="31"/>
  <c r="AU12" i="31"/>
  <c r="AT12" i="31"/>
  <c r="AS12" i="31"/>
  <c r="AR12" i="31"/>
  <c r="AQ12" i="31"/>
  <c r="AP12" i="31"/>
  <c r="AO12" i="31"/>
  <c r="AN12" i="31"/>
  <c r="AM12" i="31"/>
  <c r="AL12" i="31"/>
  <c r="AK12" i="31"/>
  <c r="AJ12" i="31"/>
  <c r="AI12" i="31"/>
  <c r="AH12" i="31"/>
  <c r="AG12" i="31"/>
  <c r="AF12" i="31"/>
  <c r="AE12" i="31"/>
  <c r="AD12" i="31"/>
  <c r="AC12" i="31"/>
  <c r="AB12" i="31"/>
  <c r="AA12" i="31"/>
  <c r="Z12" i="31"/>
  <c r="Y12" i="31"/>
  <c r="X12" i="31"/>
  <c r="W12" i="31"/>
  <c r="V12" i="31"/>
  <c r="U12" i="31"/>
  <c r="T12" i="31"/>
  <c r="S12" i="31"/>
  <c r="R12" i="31"/>
  <c r="Q12" i="31"/>
  <c r="P12" i="31"/>
  <c r="O12" i="31"/>
  <c r="N12" i="31"/>
  <c r="M12" i="31"/>
  <c r="L12" i="31"/>
  <c r="K12" i="31"/>
  <c r="J12" i="31"/>
  <c r="I12" i="31"/>
  <c r="H12" i="31"/>
  <c r="G12" i="31"/>
  <c r="F12" i="31"/>
  <c r="E12" i="31"/>
  <c r="D12" i="31"/>
  <c r="BS11" i="31"/>
  <c r="BR11" i="31"/>
  <c r="BQ11" i="31"/>
  <c r="BP11" i="31"/>
  <c r="BO11" i="31"/>
  <c r="BN11" i="31"/>
  <c r="BM11" i="31"/>
  <c r="BL11" i="31"/>
  <c r="BK11" i="31"/>
  <c r="BJ11" i="31"/>
  <c r="BI11" i="31"/>
  <c r="BH11" i="31"/>
  <c r="BG11" i="31"/>
  <c r="BF11" i="31"/>
  <c r="BE11" i="31"/>
  <c r="BD11" i="31"/>
  <c r="BC11" i="31"/>
  <c r="BB11" i="31"/>
  <c r="BA11" i="31"/>
  <c r="AZ11" i="31"/>
  <c r="AY11" i="31"/>
  <c r="AX11" i="31"/>
  <c r="AW11" i="31"/>
  <c r="AV11" i="31"/>
  <c r="AU11" i="31"/>
  <c r="AT11" i="31"/>
  <c r="AS11" i="31"/>
  <c r="AR11" i="31"/>
  <c r="AQ11" i="31"/>
  <c r="AP11" i="31"/>
  <c r="AO11" i="31"/>
  <c r="AN11" i="31"/>
  <c r="AM11" i="31"/>
  <c r="AL11" i="31"/>
  <c r="AK11" i="31"/>
  <c r="AJ11" i="31"/>
  <c r="AI11" i="31"/>
  <c r="AH11" i="31"/>
  <c r="AG11" i="31"/>
  <c r="AF11" i="31"/>
  <c r="AE11" i="31"/>
  <c r="AD11" i="31"/>
  <c r="AC11" i="31"/>
  <c r="AB11" i="31"/>
  <c r="AA11" i="31"/>
  <c r="Z11" i="31"/>
  <c r="Y11" i="31"/>
  <c r="X11" i="31"/>
  <c r="W11" i="31"/>
  <c r="V11" i="31"/>
  <c r="U11" i="31"/>
  <c r="T11" i="31"/>
  <c r="S11" i="31"/>
  <c r="R11" i="31"/>
  <c r="Q11" i="31"/>
  <c r="P11" i="31"/>
  <c r="O11" i="31"/>
  <c r="N11" i="31"/>
  <c r="M11" i="31"/>
  <c r="L11" i="31"/>
  <c r="K11" i="31"/>
  <c r="J11" i="31"/>
  <c r="I11" i="31"/>
  <c r="H11" i="31"/>
  <c r="G11" i="31"/>
  <c r="F11" i="31"/>
  <c r="E11" i="31"/>
  <c r="D11" i="31"/>
  <c r="BS10" i="31"/>
  <c r="BR10" i="31"/>
  <c r="BQ10" i="31"/>
  <c r="BP10" i="31"/>
  <c r="BO10" i="31"/>
  <c r="BN10" i="31"/>
  <c r="BM10" i="31"/>
  <c r="BL10" i="31"/>
  <c r="BK10" i="31"/>
  <c r="BJ10" i="31"/>
  <c r="BI10" i="31"/>
  <c r="BH10" i="31"/>
  <c r="BG10" i="31"/>
  <c r="BF10" i="31"/>
  <c r="BE10" i="31"/>
  <c r="BD10" i="31"/>
  <c r="BC10" i="31"/>
  <c r="BB10" i="31"/>
  <c r="BA10" i="31"/>
  <c r="AZ10" i="31"/>
  <c r="AY10" i="31"/>
  <c r="AX10" i="31"/>
  <c r="AW10" i="31"/>
  <c r="AV10" i="31"/>
  <c r="AU10" i="31"/>
  <c r="AT10" i="31"/>
  <c r="AS10" i="31"/>
  <c r="AR10" i="31"/>
  <c r="AQ10" i="31"/>
  <c r="AP10" i="31"/>
  <c r="AO10" i="31"/>
  <c r="AN10" i="31"/>
  <c r="AM10" i="31"/>
  <c r="AL10" i="31"/>
  <c r="AK10" i="31"/>
  <c r="AJ10" i="31"/>
  <c r="AI10" i="31"/>
  <c r="AH10" i="31"/>
  <c r="AG10" i="31"/>
  <c r="AF10" i="31"/>
  <c r="AE10" i="31"/>
  <c r="AD10" i="31"/>
  <c r="AC10" i="31"/>
  <c r="AB10" i="31"/>
  <c r="AA10" i="31"/>
  <c r="Z10" i="31"/>
  <c r="Y10" i="31"/>
  <c r="X10" i="31"/>
  <c r="W10" i="31"/>
  <c r="V10" i="31"/>
  <c r="U10" i="31"/>
  <c r="T10" i="31"/>
  <c r="S10" i="31"/>
  <c r="R10" i="31"/>
  <c r="Q10" i="31"/>
  <c r="P10" i="31"/>
  <c r="O10" i="31"/>
  <c r="N10" i="31"/>
  <c r="M10" i="31"/>
  <c r="L10" i="31"/>
  <c r="K10" i="31"/>
  <c r="J10" i="31"/>
  <c r="I10" i="31"/>
  <c r="H10" i="31"/>
  <c r="G10" i="31"/>
  <c r="F10" i="31"/>
  <c r="E10" i="31"/>
  <c r="D10" i="31"/>
  <c r="BS9" i="31"/>
  <c r="BR9" i="31"/>
  <c r="BQ9" i="31"/>
  <c r="BP9" i="31"/>
  <c r="BO9" i="31"/>
  <c r="BN9" i="31"/>
  <c r="BM9" i="31"/>
  <c r="BL9" i="31"/>
  <c r="BK9" i="31"/>
  <c r="BJ9" i="31"/>
  <c r="BI9" i="31"/>
  <c r="BH9" i="31"/>
  <c r="BG9" i="31"/>
  <c r="BF9" i="31"/>
  <c r="BE9" i="31"/>
  <c r="BD9" i="31"/>
  <c r="BC9" i="31"/>
  <c r="BB9" i="31"/>
  <c r="BA9" i="31"/>
  <c r="AZ9" i="31"/>
  <c r="AY9" i="31"/>
  <c r="AX9" i="31"/>
  <c r="AW9" i="31"/>
  <c r="AV9" i="31"/>
  <c r="AU9" i="31"/>
  <c r="AT9" i="31"/>
  <c r="AS9" i="31"/>
  <c r="AR9" i="31"/>
  <c r="AQ9" i="31"/>
  <c r="AP9" i="31"/>
  <c r="AO9" i="31"/>
  <c r="AN9" i="31"/>
  <c r="AM9" i="31"/>
  <c r="AL9" i="31"/>
  <c r="AK9" i="31"/>
  <c r="AJ9" i="31"/>
  <c r="AI9" i="31"/>
  <c r="AH9" i="31"/>
  <c r="AG9" i="31"/>
  <c r="AF9" i="31"/>
  <c r="AE9" i="31"/>
  <c r="AD9" i="31"/>
  <c r="AC9" i="31"/>
  <c r="AB9" i="31"/>
  <c r="AA9" i="31"/>
  <c r="Z9" i="31"/>
  <c r="Y9" i="31"/>
  <c r="X9" i="31"/>
  <c r="W9" i="31"/>
  <c r="V9" i="31"/>
  <c r="U9" i="31"/>
  <c r="T9" i="31"/>
  <c r="S9" i="31"/>
  <c r="R9" i="31"/>
  <c r="Q9" i="31"/>
  <c r="P9" i="31"/>
  <c r="O9" i="31"/>
  <c r="N9" i="31"/>
  <c r="M9" i="31"/>
  <c r="L9" i="31"/>
  <c r="K9" i="31"/>
  <c r="J9" i="31"/>
  <c r="I9" i="31"/>
  <c r="H9" i="31"/>
  <c r="G9" i="31"/>
  <c r="F9" i="31"/>
  <c r="E9" i="31"/>
  <c r="D9" i="31"/>
  <c r="BS8" i="31"/>
  <c r="BR8" i="31"/>
  <c r="BQ8" i="31"/>
  <c r="BP8" i="31"/>
  <c r="BO8" i="31"/>
  <c r="BN8" i="31"/>
  <c r="BM8" i="31"/>
  <c r="BL8" i="31"/>
  <c r="BK8" i="31"/>
  <c r="BJ8" i="31"/>
  <c r="BI8" i="31"/>
  <c r="BH8" i="31"/>
  <c r="BG8" i="31"/>
  <c r="BF8" i="31"/>
  <c r="BE8" i="31"/>
  <c r="BD8" i="31"/>
  <c r="BC8" i="31"/>
  <c r="BB8" i="31"/>
  <c r="BA8" i="31"/>
  <c r="AZ8" i="31"/>
  <c r="AY8" i="31"/>
  <c r="AX8" i="31"/>
  <c r="AW8" i="31"/>
  <c r="AV8" i="31"/>
  <c r="AU8" i="31"/>
  <c r="AT8" i="31"/>
  <c r="AS8" i="31"/>
  <c r="AR8" i="31"/>
  <c r="AQ8" i="31"/>
  <c r="AP8" i="31"/>
  <c r="AO8" i="31"/>
  <c r="AN8" i="31"/>
  <c r="AM8" i="31"/>
  <c r="AL8" i="31"/>
  <c r="AK8" i="31"/>
  <c r="AJ8" i="31"/>
  <c r="AI8" i="31"/>
  <c r="AH8" i="31"/>
  <c r="AG8" i="31"/>
  <c r="AF8" i="31"/>
  <c r="AE8" i="31"/>
  <c r="AD8" i="31"/>
  <c r="AC8" i="31"/>
  <c r="AB8" i="31"/>
  <c r="AA8" i="31"/>
  <c r="Z8" i="31"/>
  <c r="Y8" i="31"/>
  <c r="X8" i="31"/>
  <c r="W8" i="31"/>
  <c r="V8" i="31"/>
  <c r="U8" i="31"/>
  <c r="T8" i="31"/>
  <c r="S8" i="31"/>
  <c r="R8" i="31"/>
  <c r="Q8" i="31"/>
  <c r="P8" i="31"/>
  <c r="O8" i="31"/>
  <c r="N8" i="31"/>
  <c r="M8" i="31"/>
  <c r="L8" i="31"/>
  <c r="K8" i="31"/>
  <c r="J8" i="31"/>
  <c r="I8" i="31"/>
  <c r="H8" i="31"/>
  <c r="G8" i="31"/>
  <c r="F8" i="31"/>
  <c r="E8" i="31"/>
  <c r="D8" i="31"/>
  <c r="BS7" i="31"/>
  <c r="BR7" i="31"/>
  <c r="BQ7" i="31"/>
  <c r="BP7" i="31"/>
  <c r="BO7" i="31"/>
  <c r="BN7" i="31"/>
  <c r="BM7" i="31"/>
  <c r="BL7" i="31"/>
  <c r="BK7" i="31"/>
  <c r="BJ7" i="31"/>
  <c r="BI7" i="31"/>
  <c r="BH7" i="31"/>
  <c r="BG7" i="31"/>
  <c r="BF7" i="31"/>
  <c r="BE7" i="31"/>
  <c r="BD7" i="31"/>
  <c r="BC7" i="31"/>
  <c r="BB7" i="31"/>
  <c r="BA7" i="31"/>
  <c r="AZ7" i="31"/>
  <c r="AY7" i="31"/>
  <c r="AX7" i="31"/>
  <c r="AW7" i="31"/>
  <c r="AV7" i="31"/>
  <c r="AU7" i="31"/>
  <c r="AT7" i="31"/>
  <c r="AS7" i="31"/>
  <c r="AR7" i="31"/>
  <c r="AQ7" i="31"/>
  <c r="AP7" i="31"/>
  <c r="AO7" i="31"/>
  <c r="AN7" i="31"/>
  <c r="AM7" i="31"/>
  <c r="AL7" i="31"/>
  <c r="AK7" i="31"/>
  <c r="AJ7" i="31"/>
  <c r="AI7" i="31"/>
  <c r="AH7" i="31"/>
  <c r="AG7" i="31"/>
  <c r="AF7" i="31"/>
  <c r="AE7" i="31"/>
  <c r="AD7" i="31"/>
  <c r="AC7" i="31"/>
  <c r="AB7" i="31"/>
  <c r="AA7" i="31"/>
  <c r="Z7" i="31"/>
  <c r="Y7" i="31"/>
  <c r="X7" i="31"/>
  <c r="W7" i="31"/>
  <c r="V7" i="31"/>
  <c r="U7" i="31"/>
  <c r="T7" i="31"/>
  <c r="S7" i="31"/>
  <c r="R7" i="31"/>
  <c r="Q7" i="31"/>
  <c r="P7" i="31"/>
  <c r="O7" i="31"/>
  <c r="N7" i="31"/>
  <c r="M7" i="31"/>
  <c r="L7" i="31"/>
  <c r="K7" i="31"/>
  <c r="J7" i="31"/>
  <c r="I7" i="31"/>
  <c r="H7" i="31"/>
  <c r="G7" i="31"/>
  <c r="F7" i="31"/>
  <c r="E7" i="31"/>
  <c r="D7" i="31"/>
  <c r="BS6" i="31"/>
  <c r="BR6" i="31"/>
  <c r="BQ6" i="31"/>
  <c r="BP6" i="31"/>
  <c r="BO6" i="31"/>
  <c r="BN6" i="31"/>
  <c r="BM6" i="31"/>
  <c r="BL6" i="31"/>
  <c r="BK6" i="31"/>
  <c r="BJ6" i="31"/>
  <c r="BI6" i="31"/>
  <c r="BH6" i="31"/>
  <c r="BG6" i="31"/>
  <c r="BF6" i="31"/>
  <c r="BE6" i="31"/>
  <c r="BD6" i="31"/>
  <c r="BC6" i="31"/>
  <c r="BB6" i="31"/>
  <c r="BA6" i="31"/>
  <c r="AZ6" i="31"/>
  <c r="AY6" i="31"/>
  <c r="AX6" i="31"/>
  <c r="AW6" i="31"/>
  <c r="AV6" i="31"/>
  <c r="AU6" i="31"/>
  <c r="AT6" i="31"/>
  <c r="AS6" i="31"/>
  <c r="AR6" i="31"/>
  <c r="AQ6" i="31"/>
  <c r="AP6" i="31"/>
  <c r="AO6" i="31"/>
  <c r="AN6" i="31"/>
  <c r="AM6" i="31"/>
  <c r="AL6" i="31"/>
  <c r="AK6" i="31"/>
  <c r="AJ6" i="31"/>
  <c r="AI6" i="31"/>
  <c r="AH6" i="31"/>
  <c r="AG6" i="31"/>
  <c r="AF6" i="31"/>
  <c r="AE6" i="31"/>
  <c r="AD6" i="31"/>
  <c r="AC6" i="31"/>
  <c r="AB6" i="31"/>
  <c r="AA6" i="31"/>
  <c r="Z6" i="31"/>
  <c r="Y6" i="31"/>
  <c r="X6" i="31"/>
  <c r="W6" i="31"/>
  <c r="V6" i="31"/>
  <c r="U6" i="31"/>
  <c r="T6" i="31"/>
  <c r="S6" i="31"/>
  <c r="R6" i="31"/>
  <c r="Q6" i="31"/>
  <c r="P6" i="31"/>
  <c r="O6" i="31"/>
  <c r="N6" i="31"/>
  <c r="M6" i="31"/>
  <c r="L6" i="31"/>
  <c r="K6" i="31"/>
  <c r="J6" i="31"/>
  <c r="I6" i="31"/>
  <c r="H6" i="31"/>
  <c r="G6" i="31"/>
  <c r="F6" i="31"/>
  <c r="E6" i="31"/>
  <c r="D6" i="31"/>
  <c r="BS5" i="31"/>
  <c r="BR5" i="31"/>
  <c r="BQ5" i="31"/>
  <c r="BP5" i="31"/>
  <c r="BO5" i="31"/>
  <c r="BN5" i="31"/>
  <c r="BM5" i="31"/>
  <c r="BL5" i="31"/>
  <c r="BK5" i="31"/>
  <c r="BJ5" i="31"/>
  <c r="BI5" i="31"/>
  <c r="BH5" i="31"/>
  <c r="BG5" i="31"/>
  <c r="BF5" i="31"/>
  <c r="BE5" i="31"/>
  <c r="BD5" i="31"/>
  <c r="BC5" i="31"/>
  <c r="BB5" i="31"/>
  <c r="BA5" i="31"/>
  <c r="AZ5" i="31"/>
  <c r="AY5" i="31"/>
  <c r="AX5" i="31"/>
  <c r="AW5" i="31"/>
  <c r="AV5" i="31"/>
  <c r="AU5" i="31"/>
  <c r="AT5" i="31"/>
  <c r="AS5" i="31"/>
  <c r="AR5" i="31"/>
  <c r="AQ5" i="31"/>
  <c r="AP5" i="31"/>
  <c r="AO5" i="31"/>
  <c r="AN5" i="31"/>
  <c r="AM5" i="31"/>
  <c r="AL5" i="31"/>
  <c r="AK5" i="31"/>
  <c r="AJ5" i="31"/>
  <c r="AI5" i="31"/>
  <c r="AH5" i="31"/>
  <c r="AG5" i="31"/>
  <c r="AF5" i="31"/>
  <c r="AE5" i="31"/>
  <c r="AD5" i="31"/>
  <c r="AC5" i="31"/>
  <c r="AB5" i="31"/>
  <c r="AA5" i="31"/>
  <c r="Z5" i="31"/>
  <c r="Y5" i="31"/>
  <c r="X5" i="31"/>
  <c r="W5" i="31"/>
  <c r="V5" i="31"/>
  <c r="U5" i="31"/>
  <c r="T5" i="31"/>
  <c r="S5" i="31"/>
  <c r="R5" i="31"/>
  <c r="Q5" i="31"/>
  <c r="P5" i="31"/>
  <c r="O5" i="31"/>
  <c r="N5" i="31"/>
  <c r="M5" i="31"/>
  <c r="L5" i="31"/>
  <c r="K5" i="31"/>
  <c r="J5" i="31"/>
  <c r="I5" i="31"/>
  <c r="H5" i="31"/>
  <c r="G5" i="31"/>
  <c r="F5" i="31"/>
  <c r="E5" i="31"/>
  <c r="D5" i="31"/>
  <c r="C78" i="61"/>
  <c r="B78" i="61"/>
  <c r="C77" i="61"/>
  <c r="B77" i="61"/>
  <c r="C76" i="61"/>
  <c r="B76" i="61"/>
  <c r="C73" i="61"/>
  <c r="B73" i="61"/>
  <c r="C70" i="61"/>
  <c r="B70" i="61"/>
  <c r="BB57" i="61"/>
  <c r="BA57" i="61"/>
  <c r="AZ57" i="61"/>
  <c r="AY57" i="61"/>
  <c r="AX57" i="61"/>
  <c r="AW57" i="61"/>
  <c r="AV57" i="61"/>
  <c r="AU57" i="61"/>
  <c r="AT57" i="61"/>
  <c r="AS57" i="61"/>
  <c r="AR57" i="61"/>
  <c r="AQ57" i="61"/>
  <c r="AP57" i="61"/>
  <c r="AO57" i="61"/>
  <c r="AN57" i="61"/>
  <c r="AM57" i="61"/>
  <c r="AL57" i="61"/>
  <c r="AK57" i="61"/>
  <c r="AJ57" i="61"/>
  <c r="AI57" i="61"/>
  <c r="AH57" i="61"/>
  <c r="AG57" i="61"/>
  <c r="AF57" i="61"/>
  <c r="AE57" i="61"/>
  <c r="AD57" i="61"/>
  <c r="AC57" i="61"/>
  <c r="AB57" i="61"/>
  <c r="AA57" i="61"/>
  <c r="Z57" i="61"/>
  <c r="Y57" i="61"/>
  <c r="X57" i="61"/>
  <c r="W57" i="61"/>
  <c r="V57" i="61"/>
  <c r="U57" i="61"/>
  <c r="BB55" i="61"/>
  <c r="BA55" i="61"/>
  <c r="AZ55" i="61"/>
  <c r="AY55" i="61"/>
  <c r="AX55" i="61"/>
  <c r="AW55" i="61"/>
  <c r="AV55" i="61"/>
  <c r="AU55" i="61"/>
  <c r="AT55" i="61"/>
  <c r="AS55" i="61"/>
  <c r="AR55" i="61"/>
  <c r="AQ55" i="61"/>
  <c r="AP55" i="61"/>
  <c r="AO55" i="61"/>
  <c r="AN55" i="61"/>
  <c r="AM55" i="61"/>
  <c r="AL55" i="61"/>
  <c r="AK55" i="61"/>
  <c r="AJ55" i="61"/>
  <c r="AI55" i="61"/>
  <c r="AH55" i="61"/>
  <c r="AG55" i="61"/>
  <c r="AF55" i="61"/>
  <c r="AE55" i="61"/>
  <c r="AD55" i="61"/>
  <c r="AC55" i="61"/>
  <c r="AB55" i="61"/>
  <c r="AA55" i="61"/>
  <c r="Z55" i="61"/>
  <c r="Y55" i="61"/>
  <c r="X55" i="61"/>
  <c r="W55" i="61"/>
  <c r="V55" i="61"/>
  <c r="U55" i="61"/>
  <c r="BB54" i="61"/>
  <c r="BA54" i="61"/>
  <c r="AZ54" i="61"/>
  <c r="AY54" i="61"/>
  <c r="AX54" i="61"/>
  <c r="AW54" i="61"/>
  <c r="AV54" i="61"/>
  <c r="AU54" i="61"/>
  <c r="AT54" i="61"/>
  <c r="AS54" i="61"/>
  <c r="AR54" i="61"/>
  <c r="AQ54" i="61"/>
  <c r="AP54" i="61"/>
  <c r="AO54" i="61"/>
  <c r="AN54" i="61"/>
  <c r="AM54" i="61"/>
  <c r="AL54" i="61"/>
  <c r="AK54" i="61"/>
  <c r="AJ54" i="61"/>
  <c r="AI54" i="61"/>
  <c r="AH54" i="61"/>
  <c r="AG54" i="61"/>
  <c r="AF54" i="61"/>
  <c r="AE54" i="61"/>
  <c r="AD54" i="61"/>
  <c r="AC54" i="61"/>
  <c r="AB54" i="61"/>
  <c r="AA54" i="61"/>
  <c r="Z54" i="61"/>
  <c r="Y54" i="61"/>
  <c r="X54" i="61"/>
  <c r="W54" i="61"/>
  <c r="V54" i="61"/>
  <c r="U54" i="61"/>
  <c r="BB53" i="61"/>
  <c r="BA53" i="61"/>
  <c r="AZ53" i="61"/>
  <c r="AY53" i="61"/>
  <c r="AX53" i="61"/>
  <c r="AW53" i="61"/>
  <c r="AV53" i="61"/>
  <c r="AU53" i="61"/>
  <c r="AT53" i="61"/>
  <c r="AS53" i="61"/>
  <c r="AR53" i="61"/>
  <c r="AQ53" i="61"/>
  <c r="AP53" i="61"/>
  <c r="AO53" i="61"/>
  <c r="AN53" i="61"/>
  <c r="AM53" i="61"/>
  <c r="AL53" i="61"/>
  <c r="AK53" i="61"/>
  <c r="AJ53" i="61"/>
  <c r="AI53" i="61"/>
  <c r="AH53" i="61"/>
  <c r="AG53" i="61"/>
  <c r="AF53" i="61"/>
  <c r="AE53" i="61"/>
  <c r="AD53" i="61"/>
  <c r="AC53" i="61"/>
  <c r="AB53" i="61"/>
  <c r="AA53" i="61"/>
  <c r="Z53" i="61"/>
  <c r="Y53" i="61"/>
  <c r="X53" i="61"/>
  <c r="W53" i="61"/>
  <c r="V53" i="61"/>
  <c r="U53" i="61"/>
  <c r="BB52" i="61"/>
  <c r="BA52" i="61"/>
  <c r="AZ52" i="61"/>
  <c r="AY52" i="61"/>
  <c r="AX52" i="61"/>
  <c r="AW52" i="61"/>
  <c r="AV52" i="61"/>
  <c r="AU52" i="61"/>
  <c r="AT52" i="61"/>
  <c r="AS52" i="61"/>
  <c r="AR52" i="61"/>
  <c r="AQ52" i="61"/>
  <c r="AP52" i="61"/>
  <c r="AO52" i="61"/>
  <c r="AN52" i="61"/>
  <c r="AM52" i="61"/>
  <c r="AL52" i="61"/>
  <c r="AK52" i="61"/>
  <c r="AJ52" i="61"/>
  <c r="AI52" i="61"/>
  <c r="AH52" i="61"/>
  <c r="AG52" i="61"/>
  <c r="AF52" i="61"/>
  <c r="AE52" i="61"/>
  <c r="AD52" i="61"/>
  <c r="AC52" i="61"/>
  <c r="AB52" i="61"/>
  <c r="AA52" i="61"/>
  <c r="Z52" i="61"/>
  <c r="Y52" i="61"/>
  <c r="X52" i="61"/>
  <c r="W52" i="61"/>
  <c r="V52" i="61"/>
  <c r="U52" i="61"/>
  <c r="BB51" i="61"/>
  <c r="BA51" i="61"/>
  <c r="AZ51" i="61"/>
  <c r="AY51" i="61"/>
  <c r="AX51" i="61"/>
  <c r="AW51" i="61"/>
  <c r="AV51" i="61"/>
  <c r="AU51" i="61"/>
  <c r="AT51" i="61"/>
  <c r="AS51" i="61"/>
  <c r="AR51" i="61"/>
  <c r="AQ51" i="61"/>
  <c r="AP51" i="61"/>
  <c r="AO51" i="61"/>
  <c r="AN51" i="61"/>
  <c r="AM51" i="61"/>
  <c r="AL51" i="61"/>
  <c r="AK51" i="61"/>
  <c r="AJ51" i="61"/>
  <c r="AI51" i="61"/>
  <c r="AH51" i="61"/>
  <c r="AG51" i="61"/>
  <c r="AF51" i="61"/>
  <c r="AE51" i="61"/>
  <c r="AD51" i="61"/>
  <c r="AC51" i="61"/>
  <c r="AB51" i="61"/>
  <c r="AA51" i="61"/>
  <c r="Z51" i="61"/>
  <c r="Y51" i="61"/>
  <c r="X51" i="61"/>
  <c r="W51" i="61"/>
  <c r="V51" i="61"/>
  <c r="U51" i="61"/>
  <c r="BB50" i="61"/>
  <c r="BA50" i="61"/>
  <c r="AZ50" i="61"/>
  <c r="AY50" i="61"/>
  <c r="AX50" i="61"/>
  <c r="AW50" i="61"/>
  <c r="AV50" i="61"/>
  <c r="AU50" i="61"/>
  <c r="AT50" i="61"/>
  <c r="AS50" i="61"/>
  <c r="AR50" i="61"/>
  <c r="AQ50" i="61"/>
  <c r="AP50" i="61"/>
  <c r="AO50" i="61"/>
  <c r="AN50" i="61"/>
  <c r="AM50" i="61"/>
  <c r="AL50" i="61"/>
  <c r="AK50" i="61"/>
  <c r="AJ50" i="61"/>
  <c r="AI50" i="61"/>
  <c r="AH50" i="61"/>
  <c r="AG50" i="61"/>
  <c r="AF50" i="61"/>
  <c r="AE50" i="61"/>
  <c r="AD50" i="61"/>
  <c r="AC50" i="61"/>
  <c r="AB50" i="61"/>
  <c r="AA50" i="61"/>
  <c r="Z50" i="61"/>
  <c r="Y50" i="61"/>
  <c r="X50" i="61"/>
  <c r="W50" i="61"/>
  <c r="V50" i="61"/>
  <c r="U50" i="61"/>
  <c r="BB49" i="61"/>
  <c r="BA49" i="61"/>
  <c r="AZ49" i="61"/>
  <c r="AY49" i="61"/>
  <c r="AX49" i="61"/>
  <c r="AW49" i="61"/>
  <c r="AV49" i="61"/>
  <c r="AU49" i="61"/>
  <c r="AT49" i="61"/>
  <c r="AS49" i="61"/>
  <c r="AR49" i="61"/>
  <c r="AQ49" i="61"/>
  <c r="AP49" i="61"/>
  <c r="AO49" i="61"/>
  <c r="AN49" i="61"/>
  <c r="AM49" i="61"/>
  <c r="AL49" i="61"/>
  <c r="AK49" i="61"/>
  <c r="AJ49" i="61"/>
  <c r="AI49" i="61"/>
  <c r="AH49" i="61"/>
  <c r="AG49" i="61"/>
  <c r="AF49" i="61"/>
  <c r="AE49" i="61"/>
  <c r="AD49" i="61"/>
  <c r="AC49" i="61"/>
  <c r="AB49" i="61"/>
  <c r="AA49" i="61"/>
  <c r="Z49" i="61"/>
  <c r="Y49" i="61"/>
  <c r="X49" i="61"/>
  <c r="W49" i="61"/>
  <c r="V49" i="61"/>
  <c r="U49" i="61"/>
  <c r="BB48" i="61"/>
  <c r="BA48" i="61"/>
  <c r="AZ48" i="61"/>
  <c r="AY48" i="61"/>
  <c r="AX48" i="61"/>
  <c r="AW48" i="61"/>
  <c r="AV48" i="61"/>
  <c r="AU48" i="61"/>
  <c r="AT48" i="61"/>
  <c r="AS48" i="61"/>
  <c r="AR48" i="61"/>
  <c r="AQ48" i="61"/>
  <c r="AP48" i="61"/>
  <c r="AO48" i="61"/>
  <c r="AN48" i="61"/>
  <c r="AM48" i="61"/>
  <c r="AL48" i="61"/>
  <c r="AK48" i="61"/>
  <c r="AJ48" i="61"/>
  <c r="AI48" i="61"/>
  <c r="AH48" i="61"/>
  <c r="AG48" i="61"/>
  <c r="AF48" i="61"/>
  <c r="AE48" i="61"/>
  <c r="AD48" i="61"/>
  <c r="AC48" i="61"/>
  <c r="AB48" i="61"/>
  <c r="AA48" i="61"/>
  <c r="Z48" i="61"/>
  <c r="Y48" i="61"/>
  <c r="X48" i="61"/>
  <c r="W48" i="61"/>
  <c r="V48" i="61"/>
  <c r="U48" i="61"/>
  <c r="BB43" i="61"/>
  <c r="BA43" i="61"/>
  <c r="AZ43" i="61"/>
  <c r="AY43" i="61"/>
  <c r="AX43" i="61"/>
  <c r="AW43" i="61"/>
  <c r="AV43" i="61"/>
  <c r="AU43" i="61"/>
  <c r="AT43" i="61"/>
  <c r="AS43" i="61"/>
  <c r="AR43" i="61"/>
  <c r="AQ43" i="61"/>
  <c r="AP43" i="61"/>
  <c r="AO43" i="61"/>
  <c r="AN43" i="61"/>
  <c r="AM43" i="61"/>
  <c r="AL43" i="61"/>
  <c r="AK43" i="61"/>
  <c r="AJ43" i="61"/>
  <c r="AI43" i="61"/>
  <c r="AH43" i="61"/>
  <c r="AG43" i="61"/>
  <c r="AF43" i="61"/>
  <c r="AE43" i="61"/>
  <c r="AD43" i="61"/>
  <c r="AC43" i="61"/>
  <c r="AB43" i="61"/>
  <c r="AA43" i="61"/>
  <c r="Z43" i="61"/>
  <c r="Y43" i="61"/>
  <c r="X43" i="61"/>
  <c r="W43" i="61"/>
  <c r="V43" i="61"/>
  <c r="U43" i="61"/>
  <c r="BB41" i="61"/>
  <c r="BA41" i="61"/>
  <c r="AZ41" i="61"/>
  <c r="AY41" i="61"/>
  <c r="AX41" i="61"/>
  <c r="AW41" i="61"/>
  <c r="AV41" i="61"/>
  <c r="AU41" i="61"/>
  <c r="AT41" i="61"/>
  <c r="AS41" i="61"/>
  <c r="AR41" i="61"/>
  <c r="AQ41" i="61"/>
  <c r="AP41" i="61"/>
  <c r="AO41" i="61"/>
  <c r="AN41" i="61"/>
  <c r="AM41" i="61"/>
  <c r="AL41" i="61"/>
  <c r="AK41" i="61"/>
  <c r="AJ41" i="61"/>
  <c r="AI41" i="61"/>
  <c r="AH41" i="61"/>
  <c r="AG41" i="61"/>
  <c r="AF41" i="61"/>
  <c r="AE41" i="61"/>
  <c r="AD41" i="61"/>
  <c r="AC41" i="61"/>
  <c r="AB41" i="61"/>
  <c r="AA41" i="61"/>
  <c r="Z41" i="61"/>
  <c r="Y41" i="61"/>
  <c r="X41" i="61"/>
  <c r="W41" i="61"/>
  <c r="V41" i="61"/>
  <c r="U41" i="61"/>
  <c r="BB40" i="61"/>
  <c r="BA40" i="61"/>
  <c r="AZ40" i="61"/>
  <c r="AY40" i="61"/>
  <c r="AX40" i="61"/>
  <c r="AW40" i="61"/>
  <c r="AV40" i="61"/>
  <c r="AU40" i="61"/>
  <c r="AT40" i="61"/>
  <c r="AS40" i="61"/>
  <c r="AR40" i="61"/>
  <c r="AQ40" i="61"/>
  <c r="AP40" i="61"/>
  <c r="AO40" i="61"/>
  <c r="AN40" i="61"/>
  <c r="AM40" i="61"/>
  <c r="AL40" i="61"/>
  <c r="AK40" i="61"/>
  <c r="AJ40" i="61"/>
  <c r="AI40" i="61"/>
  <c r="AH40" i="61"/>
  <c r="AG40" i="61"/>
  <c r="AF40" i="61"/>
  <c r="AE40" i="61"/>
  <c r="AD40" i="61"/>
  <c r="AC40" i="61"/>
  <c r="AB40" i="61"/>
  <c r="AA40" i="61"/>
  <c r="Z40" i="61"/>
  <c r="Y40" i="61"/>
  <c r="X40" i="61"/>
  <c r="W40" i="61"/>
  <c r="V40" i="61"/>
  <c r="U40" i="61"/>
  <c r="BB39" i="61"/>
  <c r="BA39" i="61"/>
  <c r="AZ39" i="61"/>
  <c r="AY39" i="61"/>
  <c r="AX39" i="61"/>
  <c r="AW39" i="61"/>
  <c r="AV39" i="61"/>
  <c r="AU39" i="61"/>
  <c r="AT39" i="61"/>
  <c r="AS39" i="61"/>
  <c r="AR39" i="61"/>
  <c r="AQ39" i="61"/>
  <c r="AP39" i="61"/>
  <c r="AO39" i="61"/>
  <c r="AN39" i="61"/>
  <c r="AM39" i="61"/>
  <c r="AL39" i="61"/>
  <c r="AK39" i="61"/>
  <c r="AJ39" i="61"/>
  <c r="AI39" i="61"/>
  <c r="AH39" i="61"/>
  <c r="AG39" i="61"/>
  <c r="AF39" i="61"/>
  <c r="AE39" i="61"/>
  <c r="AD39" i="61"/>
  <c r="AC39" i="61"/>
  <c r="AB39" i="61"/>
  <c r="AA39" i="61"/>
  <c r="Z39" i="61"/>
  <c r="Y39" i="61"/>
  <c r="X39" i="61"/>
  <c r="W39" i="61"/>
  <c r="V39" i="61"/>
  <c r="U39" i="61"/>
  <c r="BB38" i="61"/>
  <c r="BA38" i="61"/>
  <c r="AZ38" i="61"/>
  <c r="AY38" i="61"/>
  <c r="AX38" i="61"/>
  <c r="AW38" i="61"/>
  <c r="AV38" i="61"/>
  <c r="AU38" i="61"/>
  <c r="AT38" i="61"/>
  <c r="AS38" i="61"/>
  <c r="AR38" i="61"/>
  <c r="AQ38" i="61"/>
  <c r="AP38" i="61"/>
  <c r="AO38" i="61"/>
  <c r="AN38" i="61"/>
  <c r="AM38" i="61"/>
  <c r="AL38" i="61"/>
  <c r="AK38" i="61"/>
  <c r="AJ38" i="61"/>
  <c r="AI38" i="61"/>
  <c r="AH38" i="61"/>
  <c r="AG38" i="61"/>
  <c r="AF38" i="61"/>
  <c r="AE38" i="61"/>
  <c r="AD38" i="61"/>
  <c r="AC38" i="61"/>
  <c r="AB38" i="61"/>
  <c r="AA38" i="61"/>
  <c r="Z38" i="61"/>
  <c r="Y38" i="61"/>
  <c r="X38" i="61"/>
  <c r="W38" i="61"/>
  <c r="V38" i="61"/>
  <c r="U38" i="61"/>
  <c r="BB37" i="61"/>
  <c r="BA37" i="61"/>
  <c r="AZ37" i="61"/>
  <c r="AY37" i="61"/>
  <c r="AX37" i="61"/>
  <c r="AW37" i="61"/>
  <c r="AV37" i="61"/>
  <c r="AU37" i="61"/>
  <c r="AT37" i="61"/>
  <c r="AS37" i="61"/>
  <c r="AR37" i="61"/>
  <c r="AQ37" i="61"/>
  <c r="AP37" i="61"/>
  <c r="AO37" i="61"/>
  <c r="AN37" i="61"/>
  <c r="AM37" i="61"/>
  <c r="AL37" i="61"/>
  <c r="AK37" i="61"/>
  <c r="AJ37" i="61"/>
  <c r="AI37" i="61"/>
  <c r="AH37" i="61"/>
  <c r="AG37" i="61"/>
  <c r="AF37" i="61"/>
  <c r="AE37" i="61"/>
  <c r="AD37" i="61"/>
  <c r="AC37" i="61"/>
  <c r="AB37" i="61"/>
  <c r="AA37" i="61"/>
  <c r="Z37" i="61"/>
  <c r="Y37" i="61"/>
  <c r="X37" i="61"/>
  <c r="W37" i="61"/>
  <c r="V37" i="61"/>
  <c r="U37" i="61"/>
  <c r="BB36" i="61"/>
  <c r="BA36" i="61"/>
  <c r="AZ36" i="61"/>
  <c r="AY36" i="61"/>
  <c r="AX36" i="61"/>
  <c r="AW36" i="61"/>
  <c r="AV36" i="61"/>
  <c r="AU36" i="61"/>
  <c r="AT36" i="61"/>
  <c r="AS36" i="61"/>
  <c r="AR36" i="61"/>
  <c r="AQ36" i="61"/>
  <c r="AP36" i="61"/>
  <c r="AO36" i="61"/>
  <c r="AN36" i="61"/>
  <c r="AM36" i="61"/>
  <c r="AL36" i="61"/>
  <c r="AK36" i="61"/>
  <c r="AJ36" i="61"/>
  <c r="AI36" i="61"/>
  <c r="AH36" i="61"/>
  <c r="AG36" i="61"/>
  <c r="AF36" i="61"/>
  <c r="AE36" i="61"/>
  <c r="AD36" i="61"/>
  <c r="AC36" i="61"/>
  <c r="AB36" i="61"/>
  <c r="AA36" i="61"/>
  <c r="Z36" i="61"/>
  <c r="Y36" i="61"/>
  <c r="X36" i="61"/>
  <c r="W36" i="61"/>
  <c r="V36" i="61"/>
  <c r="U36" i="61"/>
  <c r="BB35" i="61"/>
  <c r="BA35" i="61"/>
  <c r="AZ35" i="61"/>
  <c r="AY35" i="61"/>
  <c r="AX35" i="61"/>
  <c r="AW35" i="61"/>
  <c r="AV35" i="61"/>
  <c r="AU35" i="61"/>
  <c r="AT35" i="61"/>
  <c r="AS35" i="61"/>
  <c r="AR35" i="61"/>
  <c r="AQ35" i="61"/>
  <c r="AP35" i="61"/>
  <c r="AO35" i="61"/>
  <c r="AN35" i="61"/>
  <c r="AM35" i="61"/>
  <c r="AL35" i="61"/>
  <c r="AK35" i="61"/>
  <c r="AJ35" i="61"/>
  <c r="AI35" i="61"/>
  <c r="AH35" i="61"/>
  <c r="AG35" i="61"/>
  <c r="AF35" i="61"/>
  <c r="AE35" i="61"/>
  <c r="AD35" i="61"/>
  <c r="AC35" i="61"/>
  <c r="AB35" i="61"/>
  <c r="AA35" i="61"/>
  <c r="Z35" i="61"/>
  <c r="Y35" i="61"/>
  <c r="X35" i="61"/>
  <c r="W35" i="61"/>
  <c r="V35" i="61"/>
  <c r="U35" i="61"/>
  <c r="BB34" i="61"/>
  <c r="BA34" i="61"/>
  <c r="AZ34" i="61"/>
  <c r="AY34" i="61"/>
  <c r="AX34" i="61"/>
  <c r="AW34" i="61"/>
  <c r="AV34" i="61"/>
  <c r="AU34" i="61"/>
  <c r="AT34" i="61"/>
  <c r="AS34" i="61"/>
  <c r="AR34" i="61"/>
  <c r="AQ34" i="61"/>
  <c r="AP34" i="61"/>
  <c r="AO34" i="61"/>
  <c r="AN34" i="61"/>
  <c r="AM34" i="61"/>
  <c r="AL34" i="61"/>
  <c r="AK34" i="61"/>
  <c r="AJ34" i="61"/>
  <c r="AI34" i="61"/>
  <c r="AH34" i="61"/>
  <c r="AG34" i="61"/>
  <c r="AF34" i="61"/>
  <c r="AE34" i="61"/>
  <c r="AD34" i="61"/>
  <c r="AC34" i="61"/>
  <c r="AB34" i="61"/>
  <c r="AA34" i="61"/>
  <c r="Z34" i="61"/>
  <c r="Y34" i="61"/>
  <c r="X34" i="61"/>
  <c r="W34" i="61"/>
  <c r="V34" i="61"/>
  <c r="U34" i="61"/>
  <c r="BB33" i="61"/>
  <c r="BA33" i="61"/>
  <c r="AZ33" i="61"/>
  <c r="AY33" i="61"/>
  <c r="AX33" i="61"/>
  <c r="AW33" i="61"/>
  <c r="AV33" i="61"/>
  <c r="AU33" i="61"/>
  <c r="AT33" i="61"/>
  <c r="AS33" i="61"/>
  <c r="AR33" i="61"/>
  <c r="AQ33" i="61"/>
  <c r="AP33" i="61"/>
  <c r="AO33" i="61"/>
  <c r="AN33" i="61"/>
  <c r="AM33" i="61"/>
  <c r="AL33" i="61"/>
  <c r="AK33" i="61"/>
  <c r="AJ33" i="61"/>
  <c r="AI33" i="61"/>
  <c r="AH33" i="61"/>
  <c r="AG33" i="61"/>
  <c r="AF33" i="61"/>
  <c r="AE33" i="61"/>
  <c r="AD33" i="61"/>
  <c r="AC33" i="61"/>
  <c r="AB33" i="61"/>
  <c r="AA33" i="61"/>
  <c r="Z33" i="61"/>
  <c r="Y33" i="61"/>
  <c r="X33" i="61"/>
  <c r="W33" i="61"/>
  <c r="V33" i="61"/>
  <c r="U33" i="61"/>
  <c r="BB32" i="61"/>
  <c r="BA32" i="61"/>
  <c r="AZ32" i="61"/>
  <c r="AY32" i="61"/>
  <c r="AX32" i="61"/>
  <c r="AW32" i="61"/>
  <c r="AV32" i="61"/>
  <c r="AU32" i="61"/>
  <c r="AT32" i="61"/>
  <c r="AS32" i="61"/>
  <c r="AR32" i="61"/>
  <c r="AQ32" i="61"/>
  <c r="AP32" i="61"/>
  <c r="AO32" i="61"/>
  <c r="AN32" i="61"/>
  <c r="AM32" i="61"/>
  <c r="AL32" i="61"/>
  <c r="AK32" i="61"/>
  <c r="AJ32" i="61"/>
  <c r="AI32" i="61"/>
  <c r="AH32" i="61"/>
  <c r="AG32" i="61"/>
  <c r="AF32" i="61"/>
  <c r="AE32" i="61"/>
  <c r="AD32" i="61"/>
  <c r="AC32" i="61"/>
  <c r="AB32" i="61"/>
  <c r="AA32" i="61"/>
  <c r="Z32" i="61"/>
  <c r="Y32" i="61"/>
  <c r="X32" i="61"/>
  <c r="W32" i="61"/>
  <c r="V32" i="61"/>
  <c r="U32" i="61"/>
  <c r="BB31" i="61"/>
  <c r="BA31" i="61"/>
  <c r="AZ31" i="61"/>
  <c r="AY31" i="61"/>
  <c r="AX31" i="61"/>
  <c r="AW31" i="61"/>
  <c r="AV31" i="61"/>
  <c r="AU31" i="61"/>
  <c r="AT31" i="61"/>
  <c r="AS31" i="61"/>
  <c r="AR31" i="61"/>
  <c r="AQ31" i="61"/>
  <c r="AP31" i="61"/>
  <c r="AO31" i="61"/>
  <c r="AN31" i="61"/>
  <c r="AM31" i="61"/>
  <c r="AL31" i="61"/>
  <c r="AK31" i="61"/>
  <c r="AJ31" i="61"/>
  <c r="AI31" i="61"/>
  <c r="AH31" i="61"/>
  <c r="AG31" i="61"/>
  <c r="AF31" i="61"/>
  <c r="AE31" i="61"/>
  <c r="AD31" i="61"/>
  <c r="AC31" i="61"/>
  <c r="AB31" i="61"/>
  <c r="AA31" i="61"/>
  <c r="Z31" i="61"/>
  <c r="Y31" i="61"/>
  <c r="X31" i="61"/>
  <c r="W31" i="61"/>
  <c r="V31" i="61"/>
  <c r="U31" i="61"/>
  <c r="BB30" i="61"/>
  <c r="BA30" i="61"/>
  <c r="AZ30" i="61"/>
  <c r="AY30" i="61"/>
  <c r="AX30" i="61"/>
  <c r="AW30" i="61"/>
  <c r="AV30" i="61"/>
  <c r="AU30" i="61"/>
  <c r="AT30" i="61"/>
  <c r="AS30" i="61"/>
  <c r="AR30" i="61"/>
  <c r="AQ30" i="61"/>
  <c r="AP30" i="61"/>
  <c r="AO30" i="61"/>
  <c r="AN30" i="61"/>
  <c r="AM30" i="61"/>
  <c r="AL30" i="61"/>
  <c r="AK30" i="61"/>
  <c r="AJ30" i="61"/>
  <c r="AI30" i="61"/>
  <c r="AH30" i="61"/>
  <c r="AG30" i="61"/>
  <c r="AF30" i="61"/>
  <c r="AE30" i="61"/>
  <c r="AD30" i="61"/>
  <c r="AC30" i="61"/>
  <c r="AB30" i="61"/>
  <c r="AA30" i="61"/>
  <c r="Z30" i="61"/>
  <c r="Y30" i="61"/>
  <c r="X30" i="61"/>
  <c r="W30" i="61"/>
  <c r="V30" i="61"/>
  <c r="U30" i="61"/>
  <c r="BB29" i="61"/>
  <c r="BA29" i="61"/>
  <c r="AZ29" i="61"/>
  <c r="AY29" i="61"/>
  <c r="AX29" i="61"/>
  <c r="AW29" i="61"/>
  <c r="AV29" i="61"/>
  <c r="AU29" i="61"/>
  <c r="AT29" i="61"/>
  <c r="AS29" i="61"/>
  <c r="AR29" i="61"/>
  <c r="AQ29" i="61"/>
  <c r="AP29" i="61"/>
  <c r="AO29" i="61"/>
  <c r="AN29" i="61"/>
  <c r="AM29" i="61"/>
  <c r="AL29" i="61"/>
  <c r="AK29" i="61"/>
  <c r="AJ29" i="61"/>
  <c r="AI29" i="61"/>
  <c r="AH29" i="61"/>
  <c r="AG29" i="61"/>
  <c r="AF29" i="61"/>
  <c r="AE29" i="61"/>
  <c r="AD29" i="61"/>
  <c r="AC29" i="61"/>
  <c r="AB29" i="61"/>
  <c r="AA29" i="61"/>
  <c r="Z29" i="61"/>
  <c r="Y29" i="61"/>
  <c r="X29" i="61"/>
  <c r="W29" i="61"/>
  <c r="V29" i="61"/>
  <c r="U29" i="61"/>
  <c r="BB28" i="61"/>
  <c r="BA28" i="61"/>
  <c r="AZ28" i="61"/>
  <c r="AY28" i="61"/>
  <c r="AX28" i="61"/>
  <c r="AW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BB27" i="61"/>
  <c r="BA27" i="61"/>
  <c r="AZ27" i="61"/>
  <c r="AY27" i="61"/>
  <c r="AX27" i="61"/>
  <c r="AW27" i="61"/>
  <c r="AV27" i="61"/>
  <c r="AU27" i="61"/>
  <c r="AT27" i="61"/>
  <c r="AS27" i="61"/>
  <c r="AR27" i="61"/>
  <c r="AQ27" i="61"/>
  <c r="AP27" i="61"/>
  <c r="AO27" i="61"/>
  <c r="AN27" i="61"/>
  <c r="AM27" i="61"/>
  <c r="AL27" i="61"/>
  <c r="BB26" i="61"/>
  <c r="BA26" i="61"/>
  <c r="AZ26" i="61"/>
  <c r="AY26" i="61"/>
  <c r="AX26" i="61"/>
  <c r="AW26" i="61"/>
  <c r="AV26" i="61"/>
  <c r="AU26" i="61"/>
  <c r="AT26" i="61"/>
  <c r="AS26" i="61"/>
  <c r="AR26" i="61"/>
  <c r="AQ26" i="61"/>
  <c r="AP26" i="61"/>
  <c r="AO26" i="61"/>
  <c r="AN26" i="61"/>
  <c r="AM26" i="61"/>
  <c r="AL26" i="61"/>
  <c r="BB25" i="61"/>
  <c r="BA25" i="61"/>
  <c r="AZ25" i="61"/>
  <c r="AY25" i="61"/>
  <c r="AX25" i="61"/>
  <c r="AW25" i="61"/>
  <c r="AV25" i="61"/>
  <c r="AU25" i="61"/>
  <c r="AT25" i="61"/>
  <c r="AS25" i="61"/>
  <c r="AR25" i="61"/>
  <c r="AQ25" i="61"/>
  <c r="AP25" i="61"/>
  <c r="AO25" i="61"/>
  <c r="AN25" i="61"/>
  <c r="AM25" i="61"/>
  <c r="AL25" i="61"/>
  <c r="BB24" i="61"/>
  <c r="BA24" i="61"/>
  <c r="AZ24" i="61"/>
  <c r="AY24" i="61"/>
  <c r="AX24" i="61"/>
  <c r="AW24" i="61"/>
  <c r="AV24" i="61"/>
  <c r="AU24" i="61"/>
  <c r="AT24" i="61"/>
  <c r="AS24" i="61"/>
  <c r="AR24" i="61"/>
  <c r="AQ24" i="61"/>
  <c r="AP24" i="61"/>
  <c r="AO24" i="61"/>
  <c r="AN24" i="61"/>
  <c r="AM24" i="61"/>
  <c r="AL24" i="61"/>
  <c r="AK24" i="61"/>
  <c r="AJ24" i="61"/>
  <c r="AI24" i="61"/>
  <c r="AH24" i="61"/>
  <c r="AG24" i="61"/>
  <c r="AF24" i="61"/>
  <c r="AE24" i="61"/>
  <c r="AD24" i="61"/>
  <c r="AC24" i="61"/>
  <c r="AB24" i="61"/>
  <c r="AA24" i="61"/>
  <c r="Z24" i="61"/>
  <c r="Y24" i="61"/>
  <c r="X24" i="61"/>
  <c r="W24" i="61"/>
  <c r="V24" i="61"/>
  <c r="U24" i="61"/>
  <c r="BB23" i="61"/>
  <c r="BA23" i="61"/>
  <c r="AZ23" i="61"/>
  <c r="AY23" i="61"/>
  <c r="AX23" i="61"/>
  <c r="AW23" i="61"/>
  <c r="AV23" i="61"/>
  <c r="AU23" i="61"/>
  <c r="AT23" i="61"/>
  <c r="AS23" i="61"/>
  <c r="AR23" i="61"/>
  <c r="AQ23" i="61"/>
  <c r="AP23" i="61"/>
  <c r="AO23" i="61"/>
  <c r="AN23" i="61"/>
  <c r="AM23" i="61"/>
  <c r="AL23" i="61"/>
  <c r="AK23" i="61"/>
  <c r="AJ23" i="61"/>
  <c r="AI23" i="61"/>
  <c r="AH23" i="61"/>
  <c r="AG23" i="61"/>
  <c r="AF23" i="61"/>
  <c r="AE23" i="61"/>
  <c r="AD23" i="61"/>
  <c r="AC23" i="61"/>
  <c r="AB23" i="61"/>
  <c r="AA23" i="61"/>
  <c r="Z23" i="61"/>
  <c r="Y23" i="61"/>
  <c r="X23" i="61"/>
  <c r="W23" i="61"/>
  <c r="V23" i="61"/>
  <c r="U23" i="61"/>
  <c r="BB22" i="61"/>
  <c r="BA22" i="61"/>
  <c r="AZ22" i="61"/>
  <c r="AY22" i="61"/>
  <c r="AX22" i="61"/>
  <c r="AW22" i="61"/>
  <c r="AV22" i="61"/>
  <c r="AU22" i="61"/>
  <c r="AT22" i="61"/>
  <c r="AS22" i="61"/>
  <c r="AR22" i="61"/>
  <c r="AQ22" i="61"/>
  <c r="AP22" i="61"/>
  <c r="AO22" i="61"/>
  <c r="AN22" i="61"/>
  <c r="AM22" i="61"/>
  <c r="AL22" i="61"/>
  <c r="AK22" i="61"/>
  <c r="AJ22" i="61"/>
  <c r="AI22" i="61"/>
  <c r="AH22" i="61"/>
  <c r="AG22" i="61"/>
  <c r="AF22" i="61"/>
  <c r="AE22" i="61"/>
  <c r="AD22" i="61"/>
  <c r="AC22" i="61"/>
  <c r="AB22" i="61"/>
  <c r="AA22" i="61"/>
  <c r="Z22" i="61"/>
  <c r="Y22" i="61"/>
  <c r="X22" i="61"/>
  <c r="W22" i="61"/>
  <c r="V22" i="61"/>
  <c r="U22" i="61"/>
  <c r="BB21" i="61"/>
  <c r="BA21" i="61"/>
  <c r="AZ21" i="61"/>
  <c r="AY21" i="61"/>
  <c r="AX21" i="61"/>
  <c r="AW21" i="61"/>
  <c r="AV21" i="61"/>
  <c r="AU21" i="61"/>
  <c r="AT21" i="61"/>
  <c r="AS21" i="61"/>
  <c r="AR21" i="61"/>
  <c r="AQ21" i="61"/>
  <c r="AP21" i="61"/>
  <c r="AO21" i="61"/>
  <c r="AN21" i="61"/>
  <c r="AM21" i="61"/>
  <c r="AL21" i="61"/>
  <c r="AK21" i="61"/>
  <c r="AJ21" i="61"/>
  <c r="AI21" i="61"/>
  <c r="AH21" i="61"/>
  <c r="AG21" i="61"/>
  <c r="AF21" i="61"/>
  <c r="AE21" i="61"/>
  <c r="AD21" i="61"/>
  <c r="AC21" i="61"/>
  <c r="AB21" i="61"/>
  <c r="AA21" i="61"/>
  <c r="Z21" i="61"/>
  <c r="Y21" i="61"/>
  <c r="X21" i="61"/>
  <c r="W21" i="61"/>
  <c r="V21" i="61"/>
  <c r="U21" i="61"/>
  <c r="BB20" i="61"/>
  <c r="BA20" i="61"/>
  <c r="AZ20" i="61"/>
  <c r="AY20" i="61"/>
  <c r="AX20" i="61"/>
  <c r="AW20" i="61"/>
  <c r="AV20" i="61"/>
  <c r="AU20" i="61"/>
  <c r="AT20" i="61"/>
  <c r="AS20" i="61"/>
  <c r="AR20" i="61"/>
  <c r="AQ20" i="61"/>
  <c r="AP20" i="61"/>
  <c r="AO20" i="61"/>
  <c r="AN20" i="61"/>
  <c r="AM20" i="61"/>
  <c r="AL20" i="61"/>
  <c r="AK20" i="61"/>
  <c r="AJ20" i="61"/>
  <c r="AI20" i="61"/>
  <c r="AH20" i="61"/>
  <c r="AG20" i="61"/>
  <c r="AF20" i="61"/>
  <c r="AE20" i="61"/>
  <c r="AD20" i="61"/>
  <c r="AC20" i="61"/>
  <c r="AB20" i="61"/>
  <c r="AA20" i="61"/>
  <c r="Z20" i="61"/>
  <c r="Y20" i="61"/>
  <c r="X20" i="61"/>
  <c r="W20" i="61"/>
  <c r="V20" i="61"/>
  <c r="U20" i="61"/>
  <c r="BB19" i="61"/>
  <c r="BA19" i="61"/>
  <c r="AZ19" i="61"/>
  <c r="AY19" i="61"/>
  <c r="AX19" i="61"/>
  <c r="AW19" i="61"/>
  <c r="AV19" i="61"/>
  <c r="AU19" i="61"/>
  <c r="AT19" i="61"/>
  <c r="AS19" i="61"/>
  <c r="AR19" i="61"/>
  <c r="AQ19" i="61"/>
  <c r="AP19" i="61"/>
  <c r="AO19" i="61"/>
  <c r="AN19" i="61"/>
  <c r="AM19" i="61"/>
  <c r="AL19" i="61"/>
  <c r="AK19" i="61"/>
  <c r="AJ19" i="61"/>
  <c r="AI19" i="61"/>
  <c r="AH19" i="61"/>
  <c r="AG19" i="61"/>
  <c r="AF19" i="61"/>
  <c r="AE19" i="61"/>
  <c r="AD19" i="61"/>
  <c r="AC19" i="61"/>
  <c r="AB19" i="61"/>
  <c r="AA19" i="61"/>
  <c r="Z19" i="61"/>
  <c r="Y19" i="61"/>
  <c r="X19" i="61"/>
  <c r="W19" i="61"/>
  <c r="V19" i="61"/>
  <c r="U19" i="61"/>
  <c r="BB18" i="61"/>
  <c r="BA18" i="61"/>
  <c r="AZ18" i="61"/>
  <c r="AY18" i="61"/>
  <c r="AX18" i="61"/>
  <c r="AW18" i="61"/>
  <c r="AV18" i="61"/>
  <c r="AU18" i="61"/>
  <c r="AT18" i="61"/>
  <c r="AS18" i="61"/>
  <c r="AR18" i="61"/>
  <c r="AQ18" i="61"/>
  <c r="AP18" i="61"/>
  <c r="AO18" i="61"/>
  <c r="AN18" i="61"/>
  <c r="AM18" i="61"/>
  <c r="AL18" i="61"/>
  <c r="AK18" i="61"/>
  <c r="AJ18" i="61"/>
  <c r="AI18" i="61"/>
  <c r="AH18" i="61"/>
  <c r="AG18" i="61"/>
  <c r="AF18" i="61"/>
  <c r="AE18" i="61"/>
  <c r="AD18" i="61"/>
  <c r="AC18" i="61"/>
  <c r="AB18" i="61"/>
  <c r="AA18" i="61"/>
  <c r="Z18" i="61"/>
  <c r="Y18" i="61"/>
  <c r="X18" i="61"/>
  <c r="W18" i="61"/>
  <c r="V18" i="61"/>
  <c r="U18" i="61"/>
  <c r="BB17" i="61"/>
  <c r="BA17" i="61"/>
  <c r="AZ17" i="61"/>
  <c r="AY17" i="61"/>
  <c r="AX17" i="61"/>
  <c r="AW17" i="61"/>
  <c r="AV17" i="61"/>
  <c r="AU17" i="61"/>
  <c r="AT17" i="61"/>
  <c r="AS17" i="61"/>
  <c r="AR17" i="61"/>
  <c r="AQ17" i="61"/>
  <c r="AP17" i="61"/>
  <c r="AO17" i="61"/>
  <c r="AN17" i="61"/>
  <c r="AM17" i="61"/>
  <c r="AL17" i="61"/>
  <c r="AK17" i="61"/>
  <c r="AJ17" i="61"/>
  <c r="AI17" i="61"/>
  <c r="AH17" i="61"/>
  <c r="AG17" i="61"/>
  <c r="AF17" i="61"/>
  <c r="AE17" i="61"/>
  <c r="AD17" i="61"/>
  <c r="AC17" i="61"/>
  <c r="AB17" i="61"/>
  <c r="AA17" i="61"/>
  <c r="Z17" i="61"/>
  <c r="Y17" i="61"/>
  <c r="X17" i="61"/>
  <c r="W17" i="61"/>
  <c r="V17" i="61"/>
  <c r="U17" i="61"/>
  <c r="BB16" i="61"/>
  <c r="BA16" i="61"/>
  <c r="AZ16" i="61"/>
  <c r="AY16" i="61"/>
  <c r="AX16" i="61"/>
  <c r="AW16" i="61"/>
  <c r="AV16" i="61"/>
  <c r="AU16" i="61"/>
  <c r="AT16" i="61"/>
  <c r="AS16" i="61"/>
  <c r="AR16" i="61"/>
  <c r="AQ16" i="61"/>
  <c r="AP16" i="61"/>
  <c r="AO16" i="61"/>
  <c r="AN16" i="61"/>
  <c r="AM16" i="61"/>
  <c r="AL16" i="61"/>
  <c r="AK16" i="61"/>
  <c r="AJ16" i="61"/>
  <c r="AI16" i="61"/>
  <c r="AH16" i="61"/>
  <c r="AG16" i="61"/>
  <c r="AF16" i="61"/>
  <c r="AE16" i="61"/>
  <c r="AD16" i="61"/>
  <c r="AC16" i="61"/>
  <c r="AB16" i="61"/>
  <c r="AA16" i="61"/>
  <c r="Z16" i="61"/>
  <c r="Y16" i="61"/>
  <c r="X16" i="61"/>
  <c r="W16" i="61"/>
  <c r="V16" i="61"/>
  <c r="U16" i="61"/>
  <c r="BB15" i="61"/>
  <c r="BA15" i="61"/>
  <c r="AZ15" i="61"/>
  <c r="AY15" i="61"/>
  <c r="AX15" i="61"/>
  <c r="AW15" i="61"/>
  <c r="AV15" i="61"/>
  <c r="AU15" i="61"/>
  <c r="AT15" i="61"/>
  <c r="AS15" i="61"/>
  <c r="AR15" i="61"/>
  <c r="AQ15" i="61"/>
  <c r="AP15" i="61"/>
  <c r="AO15" i="61"/>
  <c r="AN15" i="61"/>
  <c r="AM15" i="61"/>
  <c r="AL15" i="61"/>
  <c r="AK15" i="61"/>
  <c r="AJ15" i="61"/>
  <c r="AI15" i="61"/>
  <c r="AH15" i="61"/>
  <c r="AG15" i="61"/>
  <c r="AF15" i="61"/>
  <c r="AE15" i="61"/>
  <c r="AD15" i="61"/>
  <c r="AC15" i="61"/>
  <c r="AB15" i="61"/>
  <c r="AA15" i="61"/>
  <c r="Z15" i="61"/>
  <c r="Y15" i="61"/>
  <c r="X15" i="61"/>
  <c r="W15" i="61"/>
  <c r="V15" i="61"/>
  <c r="U15" i="61"/>
  <c r="BB14" i="61"/>
  <c r="BA14" i="61"/>
  <c r="AZ14" i="61"/>
  <c r="AY14" i="61"/>
  <c r="AX14" i="61"/>
  <c r="AW14" i="61"/>
  <c r="AV14" i="61"/>
  <c r="AU14" i="61"/>
  <c r="AT14" i="61"/>
  <c r="AS14" i="61"/>
  <c r="AR14" i="61"/>
  <c r="AQ14" i="61"/>
  <c r="AP14" i="61"/>
  <c r="AO14" i="61"/>
  <c r="AN14" i="61"/>
  <c r="AM14" i="61"/>
  <c r="AL14" i="61"/>
  <c r="AK14" i="61"/>
  <c r="AJ14" i="61"/>
  <c r="AI14" i="61"/>
  <c r="AH14" i="61"/>
  <c r="AG14" i="61"/>
  <c r="AF14" i="61"/>
  <c r="AE14" i="61"/>
  <c r="AD14" i="61"/>
  <c r="AC14" i="61"/>
  <c r="AB14" i="61"/>
  <c r="AA14" i="61"/>
  <c r="Z14" i="61"/>
  <c r="Y14" i="61"/>
  <c r="X14" i="61"/>
  <c r="W14" i="61"/>
  <c r="V14" i="61"/>
  <c r="U14" i="61"/>
  <c r="BB13" i="61"/>
  <c r="BA13" i="61"/>
  <c r="AZ13" i="61"/>
  <c r="AY13" i="61"/>
  <c r="AX13" i="61"/>
  <c r="AW13" i="61"/>
  <c r="AV13" i="61"/>
  <c r="AU13" i="61"/>
  <c r="AT13" i="61"/>
  <c r="AS13" i="61"/>
  <c r="AR13" i="61"/>
  <c r="AQ13" i="61"/>
  <c r="AP13" i="61"/>
  <c r="AO13" i="61"/>
  <c r="AN13" i="61"/>
  <c r="AM13" i="61"/>
  <c r="AL13" i="61"/>
  <c r="AK13" i="61"/>
  <c r="AJ13" i="61"/>
  <c r="AI13" i="61"/>
  <c r="AH13" i="61"/>
  <c r="AG13" i="61"/>
  <c r="AF13" i="61"/>
  <c r="AE13" i="61"/>
  <c r="AD13" i="61"/>
  <c r="AC13" i="61"/>
  <c r="AB13" i="61"/>
  <c r="AA13" i="61"/>
  <c r="Z13" i="61"/>
  <c r="Y13" i="61"/>
  <c r="X13" i="61"/>
  <c r="W13" i="61"/>
  <c r="V13" i="61"/>
  <c r="U13" i="61"/>
  <c r="BB12" i="61"/>
  <c r="BA12" i="61"/>
  <c r="AZ12" i="61"/>
  <c r="AY12" i="61"/>
  <c r="AX12" i="61"/>
  <c r="AW12" i="61"/>
  <c r="AV12" i="61"/>
  <c r="AU12" i="61"/>
  <c r="AT12" i="61"/>
  <c r="AS12" i="61"/>
  <c r="AR12" i="61"/>
  <c r="AQ12" i="61"/>
  <c r="AP12" i="61"/>
  <c r="AO12" i="61"/>
  <c r="AN12" i="61"/>
  <c r="AM12" i="61"/>
  <c r="AL12" i="61"/>
  <c r="AH12" i="61"/>
  <c r="AG12" i="61"/>
  <c r="AF12" i="61"/>
  <c r="AE12" i="61"/>
  <c r="AD12" i="61"/>
  <c r="AC12" i="61"/>
  <c r="AB12" i="61"/>
  <c r="AA12" i="61"/>
  <c r="Z12" i="61"/>
  <c r="Y12" i="61"/>
  <c r="X12" i="61"/>
  <c r="W12" i="61"/>
  <c r="V12" i="61"/>
  <c r="U12" i="61"/>
  <c r="BB11" i="61"/>
  <c r="BA11" i="61"/>
  <c r="AZ11" i="61"/>
  <c r="AY11" i="61"/>
  <c r="AX11" i="61"/>
  <c r="AW11" i="61"/>
  <c r="AV11" i="61"/>
  <c r="AU11" i="61"/>
  <c r="AT11" i="61"/>
  <c r="AS11" i="61"/>
  <c r="AR11" i="61"/>
  <c r="AQ11" i="61"/>
  <c r="AP11" i="61"/>
  <c r="AO11" i="61"/>
  <c r="AN11" i="61"/>
  <c r="AM11" i="61"/>
  <c r="AL11" i="61"/>
  <c r="AK11" i="61"/>
  <c r="AJ11" i="61"/>
  <c r="AI11" i="61"/>
  <c r="AH11" i="61"/>
  <c r="AG11" i="61"/>
  <c r="AF11" i="61"/>
  <c r="AE11" i="61"/>
  <c r="AD11" i="61"/>
  <c r="AC11" i="61"/>
  <c r="AB11" i="61"/>
  <c r="AA11" i="61"/>
  <c r="Z11" i="61"/>
  <c r="Y11" i="61"/>
  <c r="X11" i="61"/>
  <c r="W11" i="61"/>
  <c r="V11" i="61"/>
  <c r="U11" i="61"/>
  <c r="BB10" i="61"/>
  <c r="BA10" i="61"/>
  <c r="AZ10" i="61"/>
  <c r="AY10" i="61"/>
  <c r="AX10" i="61"/>
  <c r="AW10" i="61"/>
  <c r="AV10" i="61"/>
  <c r="AU10" i="61"/>
  <c r="AT10" i="61"/>
  <c r="AS10" i="61"/>
  <c r="AR10" i="61"/>
  <c r="AQ10" i="61"/>
  <c r="AP10" i="61"/>
  <c r="AO10" i="61"/>
  <c r="AN10" i="61"/>
  <c r="AM10" i="61"/>
  <c r="AK10" i="61"/>
  <c r="AJ10" i="61"/>
  <c r="AI10" i="61"/>
  <c r="AH10" i="61"/>
  <c r="AG10" i="61"/>
  <c r="AF10" i="61"/>
  <c r="AE10" i="61"/>
  <c r="AD10" i="61"/>
  <c r="AC10" i="61"/>
  <c r="AB10" i="61"/>
  <c r="AA10" i="61"/>
  <c r="Z10" i="61"/>
  <c r="Y10" i="61"/>
  <c r="X10" i="61"/>
  <c r="W10" i="61"/>
  <c r="V10" i="61"/>
  <c r="BB9" i="61"/>
  <c r="BA9" i="61"/>
  <c r="AZ9" i="61"/>
  <c r="AY9" i="61"/>
  <c r="AX9" i="61"/>
  <c r="AW9" i="61"/>
  <c r="AV9" i="61"/>
  <c r="AU9" i="61"/>
  <c r="AT9" i="61"/>
  <c r="AS9" i="61"/>
  <c r="AR9" i="61"/>
  <c r="AQ9" i="61"/>
  <c r="AP9" i="61"/>
  <c r="AO9" i="61"/>
  <c r="AN9" i="61"/>
  <c r="AM9" i="61"/>
  <c r="AL9" i="61"/>
  <c r="AH9" i="61"/>
  <c r="AG9" i="61"/>
  <c r="AF9" i="61"/>
  <c r="AE9" i="61"/>
  <c r="AD9" i="61"/>
  <c r="AC9" i="61"/>
  <c r="AB9" i="61"/>
  <c r="AA9" i="61"/>
  <c r="Z9" i="61"/>
  <c r="Y9" i="61"/>
  <c r="X9" i="61"/>
  <c r="W9" i="61"/>
  <c r="V9" i="61"/>
  <c r="U9" i="61"/>
  <c r="BB8" i="61"/>
  <c r="BA8" i="61"/>
  <c r="AZ8" i="61"/>
  <c r="AY8" i="61"/>
  <c r="AX8" i="61"/>
  <c r="AW8" i="61"/>
  <c r="AV8" i="61"/>
  <c r="AU8" i="61"/>
  <c r="AT8" i="61"/>
  <c r="AS8" i="61"/>
  <c r="AR8" i="61"/>
  <c r="AQ8" i="61"/>
  <c r="AP8" i="61"/>
  <c r="AO8" i="61"/>
  <c r="AN8" i="61"/>
  <c r="AM8" i="61"/>
  <c r="AL8" i="61"/>
  <c r="AK8" i="61"/>
  <c r="AJ8" i="61"/>
  <c r="AI8" i="61"/>
  <c r="AH8" i="61"/>
  <c r="AG8" i="61"/>
  <c r="AF8" i="61"/>
  <c r="AE8" i="61"/>
  <c r="AD8" i="61"/>
  <c r="AC8" i="61"/>
  <c r="AB8" i="61"/>
  <c r="AA8" i="61"/>
  <c r="Z8" i="61"/>
  <c r="Y8" i="61"/>
  <c r="X8" i="61"/>
  <c r="W8" i="61"/>
  <c r="V8" i="61"/>
  <c r="U8" i="61"/>
  <c r="BB7" i="61"/>
  <c r="BA7" i="61"/>
  <c r="AZ7" i="61"/>
  <c r="AY7" i="61"/>
  <c r="AX7" i="61"/>
  <c r="AW7" i="61"/>
  <c r="AV7" i="61"/>
  <c r="AU7" i="61"/>
  <c r="AT7" i="61"/>
  <c r="AS7" i="61"/>
  <c r="AR7" i="61"/>
  <c r="AQ7" i="61"/>
  <c r="AP7" i="61"/>
  <c r="AO7" i="61"/>
  <c r="AN7" i="61"/>
  <c r="AM7" i="61"/>
  <c r="AL7" i="61"/>
  <c r="AK7" i="61"/>
  <c r="AJ7" i="61"/>
  <c r="AI7" i="61"/>
  <c r="AH7" i="61"/>
  <c r="AG7" i="61"/>
  <c r="AF7" i="61"/>
  <c r="AE7" i="61"/>
  <c r="AD7" i="61"/>
  <c r="AC7" i="61"/>
  <c r="AB7" i="61"/>
  <c r="AA7" i="61"/>
  <c r="Z7" i="61"/>
  <c r="Y7" i="61"/>
  <c r="X7" i="61"/>
  <c r="W7" i="61"/>
  <c r="V7" i="61"/>
  <c r="U7" i="61"/>
  <c r="BB6" i="61"/>
  <c r="BA6" i="61"/>
  <c r="AZ6" i="61"/>
  <c r="AY6" i="61"/>
  <c r="AX6" i="61"/>
  <c r="AW6" i="61"/>
  <c r="AV6" i="61"/>
  <c r="AU6" i="61"/>
  <c r="AT6" i="61"/>
  <c r="AS6" i="61"/>
  <c r="AR6" i="61"/>
  <c r="AQ6" i="61"/>
  <c r="AP6" i="61"/>
  <c r="AO6" i="61"/>
  <c r="AN6" i="61"/>
  <c r="AM6" i="61"/>
  <c r="AL6" i="61"/>
  <c r="AK6" i="61"/>
  <c r="AJ6" i="61"/>
  <c r="AI6" i="61"/>
  <c r="AH6" i="61"/>
  <c r="AG6" i="61"/>
  <c r="AF6" i="61"/>
  <c r="AE6" i="61"/>
  <c r="AD6" i="61"/>
  <c r="AC6" i="61"/>
  <c r="AB6" i="61"/>
  <c r="AA6" i="61"/>
  <c r="Z6" i="61"/>
  <c r="Y6" i="61"/>
  <c r="X6" i="61"/>
  <c r="W6" i="61"/>
  <c r="V6" i="61"/>
  <c r="U6" i="61"/>
  <c r="BH103" i="35"/>
  <c r="BG103" i="35"/>
  <c r="AV103" i="35"/>
  <c r="AT103" i="35"/>
  <c r="AS103" i="35"/>
  <c r="BI102" i="35"/>
  <c r="BE102" i="35"/>
  <c r="BD102" i="35"/>
  <c r="BI101" i="35"/>
  <c r="BG101" i="35"/>
  <c r="BD101" i="35"/>
  <c r="BC101" i="35"/>
  <c r="BB101" i="35"/>
  <c r="BA101" i="35"/>
  <c r="BB100" i="35"/>
  <c r="AZ100" i="35"/>
  <c r="BI99" i="35"/>
  <c r="BH99" i="35"/>
  <c r="BF99" i="35"/>
  <c r="BC99" i="35"/>
  <c r="BB99" i="35"/>
  <c r="AZ99" i="35"/>
  <c r="AY99" i="35"/>
  <c r="BK98" i="35"/>
  <c r="BC98" i="35"/>
  <c r="AX98" i="35"/>
  <c r="AW98" i="35"/>
  <c r="AV98" i="35"/>
  <c r="BK97" i="35"/>
  <c r="BF97" i="35"/>
  <c r="AZ97" i="35"/>
  <c r="AR97" i="35"/>
  <c r="BI96" i="35"/>
  <c r="BH96" i="35"/>
  <c r="BG96" i="35"/>
  <c r="AR96" i="35"/>
  <c r="BK95" i="35"/>
  <c r="BJ95" i="35"/>
  <c r="BI95" i="35"/>
  <c r="BH95" i="35"/>
  <c r="BG95" i="35"/>
  <c r="BF95" i="35"/>
  <c r="BE95" i="35"/>
  <c r="BD95" i="35"/>
  <c r="BC95" i="35"/>
  <c r="BB95" i="35"/>
  <c r="BA95" i="35"/>
  <c r="AZ95" i="35"/>
  <c r="AY95" i="35"/>
  <c r="AX95" i="35"/>
  <c r="AW95" i="35"/>
  <c r="AV95" i="35"/>
  <c r="AU95" i="35"/>
  <c r="AT95" i="35"/>
  <c r="AS95" i="35"/>
  <c r="AR95" i="35"/>
  <c r="B85" i="35"/>
  <c r="A85" i="35"/>
  <c r="B84" i="35"/>
  <c r="A84" i="35"/>
  <c r="B83" i="35"/>
  <c r="A83" i="35"/>
  <c r="B80" i="35"/>
  <c r="A80" i="35"/>
  <c r="B77" i="35"/>
  <c r="A77" i="35"/>
  <c r="C54" i="35"/>
  <c r="C53" i="35"/>
  <c r="C49" i="35"/>
  <c r="D27" i="35"/>
  <c r="F16" i="35"/>
  <c r="K16" i="35" s="1"/>
  <c r="C16" i="35"/>
  <c r="G15" i="35"/>
  <c r="H15" i="35" s="1"/>
  <c r="D31" i="35" s="1"/>
  <c r="F15" i="35"/>
  <c r="K15" i="35" s="1"/>
  <c r="C15" i="35"/>
  <c r="G14" i="35"/>
  <c r="H14" i="35" s="1"/>
  <c r="D30" i="35" s="1"/>
  <c r="F14" i="35"/>
  <c r="K14" i="35" s="1"/>
  <c r="D14" i="35"/>
  <c r="C14" i="35"/>
  <c r="G13" i="35"/>
  <c r="H13" i="35" s="1"/>
  <c r="D29" i="35" s="1"/>
  <c r="F13" i="35"/>
  <c r="C13" i="35"/>
  <c r="C56" i="35" s="1"/>
  <c r="G12" i="35"/>
  <c r="H12" i="35" s="1"/>
  <c r="D28" i="35" s="1"/>
  <c r="F12" i="35"/>
  <c r="K12" i="35" s="1"/>
  <c r="E12" i="35"/>
  <c r="C28" i="35" s="1"/>
  <c r="D12" i="35"/>
  <c r="C12" i="35"/>
  <c r="K11" i="35"/>
  <c r="G11" i="35"/>
  <c r="H11" i="35" s="1"/>
  <c r="F11" i="35"/>
  <c r="C11" i="35"/>
  <c r="G10" i="35"/>
  <c r="H10" i="35" s="1"/>
  <c r="D26" i="35" s="1"/>
  <c r="F10" i="35"/>
  <c r="C10" i="35"/>
  <c r="G9" i="35"/>
  <c r="H9" i="35" s="1"/>
  <c r="D25" i="35" s="1"/>
  <c r="F9" i="35"/>
  <c r="K9" i="35" s="1"/>
  <c r="E9" i="35"/>
  <c r="C25" i="35" s="1"/>
  <c r="C9" i="35"/>
  <c r="C52" i="35" s="1"/>
  <c r="G8" i="35"/>
  <c r="H8" i="35" s="1"/>
  <c r="D24" i="35" s="1"/>
  <c r="F8" i="35"/>
  <c r="C8" i="35"/>
  <c r="G7" i="35"/>
  <c r="H7" i="35" s="1"/>
  <c r="D23" i="35" s="1"/>
  <c r="F7" i="35"/>
  <c r="C7" i="35"/>
  <c r="C50" i="35" s="1"/>
  <c r="BX58" i="28"/>
  <c r="D16" i="35" s="1"/>
  <c r="BW58" i="28"/>
  <c r="CB58" i="28" s="1"/>
  <c r="BV58" i="28"/>
  <c r="CA58" i="28" s="1"/>
  <c r="BU58" i="28"/>
  <c r="BZ58" i="28" s="1"/>
  <c r="CB57" i="28"/>
  <c r="CA57" i="28"/>
  <c r="BX57" i="28"/>
  <c r="BW57" i="28"/>
  <c r="BV57" i="28"/>
  <c r="BU57" i="28"/>
  <c r="BZ57" i="28" s="1"/>
  <c r="BX56" i="28"/>
  <c r="CC56" i="28" s="1"/>
  <c r="E14" i="35" s="1"/>
  <c r="C30" i="35" s="1"/>
  <c r="BW56" i="28"/>
  <c r="CB56" i="28" s="1"/>
  <c r="BV56" i="28"/>
  <c r="CA56" i="28" s="1"/>
  <c r="BU56" i="28"/>
  <c r="BZ56" i="28" s="1"/>
  <c r="CC55" i="28"/>
  <c r="E13" i="35" s="1"/>
  <c r="C29" i="35" s="1"/>
  <c r="CB55" i="28"/>
  <c r="CA55" i="28"/>
  <c r="BZ55" i="28"/>
  <c r="BX55" i="28"/>
  <c r="D13" i="35" s="1"/>
  <c r="BW55" i="28"/>
  <c r="BV55" i="28"/>
  <c r="BU55" i="28"/>
  <c r="CC54" i="28"/>
  <c r="BX54" i="28"/>
  <c r="BW54" i="28"/>
  <c r="CB54" i="28" s="1"/>
  <c r="BV54" i="28"/>
  <c r="CA54" i="28" s="1"/>
  <c r="BU54" i="28"/>
  <c r="BZ54" i="28" s="1"/>
  <c r="CC53" i="28"/>
  <c r="E11" i="35" s="1"/>
  <c r="C27" i="35" s="1"/>
  <c r="CA53" i="28"/>
  <c r="BX53" i="28"/>
  <c r="D11" i="35" s="1"/>
  <c r="BW53" i="28"/>
  <c r="CB53" i="28" s="1"/>
  <c r="BV53" i="28"/>
  <c r="BU53" i="28"/>
  <c r="BZ53" i="28" s="1"/>
  <c r="BX52" i="28"/>
  <c r="CC52" i="28" s="1"/>
  <c r="E10" i="35" s="1"/>
  <c r="C26" i="35" s="1"/>
  <c r="BW52" i="28"/>
  <c r="CB52" i="28" s="1"/>
  <c r="BV52" i="28"/>
  <c r="CA52" i="28" s="1"/>
  <c r="BU52" i="28"/>
  <c r="BZ52" i="28" s="1"/>
  <c r="BX51" i="28"/>
  <c r="CC51" i="28" s="1"/>
  <c r="BW51" i="28"/>
  <c r="CB51" i="28" s="1"/>
  <c r="BV51" i="28"/>
  <c r="CA51" i="28" s="1"/>
  <c r="BU51" i="28"/>
  <c r="BZ51" i="28" s="1"/>
  <c r="BZ50" i="28"/>
  <c r="BX50" i="28"/>
  <c r="BW50" i="28"/>
  <c r="CB50" i="28" s="1"/>
  <c r="BV50" i="28"/>
  <c r="CA50" i="28" s="1"/>
  <c r="BU50" i="28"/>
  <c r="CA49" i="28"/>
  <c r="BX49" i="28"/>
  <c r="CC49" i="28" s="1"/>
  <c r="E7" i="35" s="1"/>
  <c r="C23" i="35" s="1"/>
  <c r="BW49" i="28"/>
  <c r="CB49" i="28" s="1"/>
  <c r="BV49" i="28"/>
  <c r="BU49" i="28"/>
  <c r="BZ49" i="28" s="1"/>
  <c r="CA43" i="28"/>
  <c r="BZ43" i="28"/>
  <c r="BX43" i="28"/>
  <c r="CC43" i="28" s="1"/>
  <c r="BW43" i="28"/>
  <c r="CB43" i="28" s="1"/>
  <c r="BV43" i="28"/>
  <c r="BU43" i="28"/>
  <c r="CC42" i="28"/>
  <c r="BX42" i="28"/>
  <c r="BW42" i="28"/>
  <c r="CB42" i="28" s="1"/>
  <c r="BV42" i="28"/>
  <c r="CA42" i="28" s="1"/>
  <c r="BU42" i="28"/>
  <c r="BZ42" i="28" s="1"/>
  <c r="BX41" i="28"/>
  <c r="CC41" i="28" s="1"/>
  <c r="BW41" i="28"/>
  <c r="CB41" i="28" s="1"/>
  <c r="BV41" i="28"/>
  <c r="CA41" i="28" s="1"/>
  <c r="BU41" i="28"/>
  <c r="BZ41" i="28" s="1"/>
  <c r="BX40" i="28"/>
  <c r="CC40" i="28" s="1"/>
  <c r="BW40" i="28"/>
  <c r="CB40" i="28" s="1"/>
  <c r="BV40" i="28"/>
  <c r="CA40" i="28" s="1"/>
  <c r="BU40" i="28"/>
  <c r="BZ40" i="28" s="1"/>
  <c r="CC39" i="28"/>
  <c r="CB39" i="28"/>
  <c r="BX39" i="28"/>
  <c r="BW39" i="28"/>
  <c r="BV39" i="28"/>
  <c r="CA39" i="28" s="1"/>
  <c r="BU39" i="28"/>
  <c r="BZ39" i="28" s="1"/>
  <c r="BX38" i="28"/>
  <c r="CC38" i="28" s="1"/>
  <c r="BW38" i="28"/>
  <c r="CB38" i="28" s="1"/>
  <c r="BV38" i="28"/>
  <c r="CA38" i="28" s="1"/>
  <c r="BU38" i="28"/>
  <c r="BZ38" i="28" s="1"/>
  <c r="CC37" i="28"/>
  <c r="CA37" i="28"/>
  <c r="BX37" i="28"/>
  <c r="BW37" i="28"/>
  <c r="CB37" i="28" s="1"/>
  <c r="BV37" i="28"/>
  <c r="BU37" i="28"/>
  <c r="BZ37" i="28" s="1"/>
  <c r="BX36" i="28"/>
  <c r="CC36" i="28" s="1"/>
  <c r="BW36" i="28"/>
  <c r="CB36" i="28" s="1"/>
  <c r="BV36" i="28"/>
  <c r="CA36" i="28" s="1"/>
  <c r="BU36" i="28"/>
  <c r="BZ36" i="28" s="1"/>
  <c r="CC35" i="28"/>
  <c r="CB35" i="28"/>
  <c r="CA35" i="28"/>
  <c r="BX35" i="28"/>
  <c r="BW35" i="28"/>
  <c r="BV35" i="28"/>
  <c r="BU35" i="28"/>
  <c r="BZ35" i="28" s="1"/>
  <c r="BX34" i="28"/>
  <c r="CC34" i="28" s="1"/>
  <c r="BW34" i="28"/>
  <c r="CB34" i="28" s="1"/>
  <c r="BV34" i="28"/>
  <c r="CA34" i="28" s="1"/>
  <c r="BU34" i="28"/>
  <c r="BZ34" i="28" s="1"/>
  <c r="BX33" i="28"/>
  <c r="CC33" i="28" s="1"/>
  <c r="BW33" i="28"/>
  <c r="CB33" i="28" s="1"/>
  <c r="BV33" i="28"/>
  <c r="CA33" i="28" s="1"/>
  <c r="BU33" i="28"/>
  <c r="BZ33" i="28" s="1"/>
  <c r="BX32" i="28"/>
  <c r="CC32" i="28" s="1"/>
  <c r="BW32" i="28"/>
  <c r="CB32" i="28" s="1"/>
  <c r="BV32" i="28"/>
  <c r="CA32" i="28" s="1"/>
  <c r="BU32" i="28"/>
  <c r="BZ32" i="28" s="1"/>
  <c r="BX31" i="28"/>
  <c r="CC31" i="28" s="1"/>
  <c r="BW31" i="28"/>
  <c r="CB31" i="28" s="1"/>
  <c r="BV31" i="28"/>
  <c r="CA31" i="28" s="1"/>
  <c r="BU31" i="28"/>
  <c r="BZ31" i="28" s="1"/>
  <c r="BX30" i="28"/>
  <c r="CC30" i="28" s="1"/>
  <c r="BW30" i="28"/>
  <c r="CB30" i="28" s="1"/>
  <c r="BV30" i="28"/>
  <c r="CA30" i="28" s="1"/>
  <c r="BU30" i="28"/>
  <c r="BZ30" i="28" s="1"/>
  <c r="CC29" i="28"/>
  <c r="BX29" i="28"/>
  <c r="BW29" i="28"/>
  <c r="CB29" i="28" s="1"/>
  <c r="BV29" i="28"/>
  <c r="CA29" i="28" s="1"/>
  <c r="BU29" i="28"/>
  <c r="BZ29" i="28" s="1"/>
  <c r="BZ28" i="28"/>
  <c r="BX28" i="28"/>
  <c r="CC28" i="28" s="1"/>
  <c r="BW28" i="28"/>
  <c r="CB28" i="28" s="1"/>
  <c r="BV28" i="28"/>
  <c r="CA28" i="28" s="1"/>
  <c r="BU28" i="28"/>
  <c r="CB27" i="28"/>
  <c r="BX27" i="28"/>
  <c r="CC27" i="28" s="1"/>
  <c r="BW27" i="28"/>
  <c r="BV27" i="28"/>
  <c r="CA27" i="28" s="1"/>
  <c r="BU27" i="28"/>
  <c r="BZ27" i="28" s="1"/>
  <c r="BZ26" i="28"/>
  <c r="BX26" i="28"/>
  <c r="CC26" i="28" s="1"/>
  <c r="BW26" i="28"/>
  <c r="CB26" i="28" s="1"/>
  <c r="BV26" i="28"/>
  <c r="CA26" i="28" s="1"/>
  <c r="BU26" i="28"/>
  <c r="BX25" i="28"/>
  <c r="CC25" i="28" s="1"/>
  <c r="BW25" i="28"/>
  <c r="CB25" i="28" s="1"/>
  <c r="BV25" i="28"/>
  <c r="CA25" i="28" s="1"/>
  <c r="BU25" i="28"/>
  <c r="BZ25" i="28" s="1"/>
  <c r="BX24" i="28"/>
  <c r="CC24" i="28" s="1"/>
  <c r="BW24" i="28"/>
  <c r="CB24" i="28" s="1"/>
  <c r="BV24" i="28"/>
  <c r="CA24" i="28" s="1"/>
  <c r="BU24" i="28"/>
  <c r="BZ24" i="28" s="1"/>
  <c r="CA23" i="28"/>
  <c r="BX23" i="28"/>
  <c r="CC23" i="28" s="1"/>
  <c r="BW23" i="28"/>
  <c r="CB23" i="28" s="1"/>
  <c r="BV23" i="28"/>
  <c r="BU23" i="28"/>
  <c r="BZ23" i="28" s="1"/>
  <c r="CB22" i="28"/>
  <c r="BX22" i="28"/>
  <c r="CC22" i="28" s="1"/>
  <c r="BW22" i="28"/>
  <c r="BV22" i="28"/>
  <c r="CA22" i="28" s="1"/>
  <c r="BU22" i="28"/>
  <c r="BZ22" i="28" s="1"/>
  <c r="BX21" i="28"/>
  <c r="CC21" i="28" s="1"/>
  <c r="BW21" i="28"/>
  <c r="CB21" i="28" s="1"/>
  <c r="BV21" i="28"/>
  <c r="CA21" i="28" s="1"/>
  <c r="BU21" i="28"/>
  <c r="BZ21" i="28" s="1"/>
  <c r="CC20" i="28"/>
  <c r="CA20" i="28"/>
  <c r="BX20" i="28"/>
  <c r="BW20" i="28"/>
  <c r="CB20" i="28" s="1"/>
  <c r="BV20" i="28"/>
  <c r="BU20" i="28"/>
  <c r="BZ20" i="28" s="1"/>
  <c r="BX19" i="28"/>
  <c r="CC19" i="28" s="1"/>
  <c r="BW19" i="28"/>
  <c r="CB19" i="28" s="1"/>
  <c r="BV19" i="28"/>
  <c r="CA19" i="28" s="1"/>
  <c r="BU19" i="28"/>
  <c r="BZ19" i="28" s="1"/>
  <c r="CC18" i="28"/>
  <c r="BX18" i="28"/>
  <c r="BW18" i="28"/>
  <c r="CB18" i="28" s="1"/>
  <c r="BV18" i="28"/>
  <c r="CA18" i="28" s="1"/>
  <c r="BU18" i="28"/>
  <c r="BZ18" i="28" s="1"/>
  <c r="BX17" i="28"/>
  <c r="CC17" i="28" s="1"/>
  <c r="BW17" i="28"/>
  <c r="CB17" i="28" s="1"/>
  <c r="BV17" i="28"/>
  <c r="CA17" i="28" s="1"/>
  <c r="BU17" i="28"/>
  <c r="BZ17" i="28" s="1"/>
  <c r="BX16" i="28"/>
  <c r="CC16" i="28" s="1"/>
  <c r="BW16" i="28"/>
  <c r="CB16" i="28" s="1"/>
  <c r="BV16" i="28"/>
  <c r="CA16" i="28" s="1"/>
  <c r="BU16" i="28"/>
  <c r="BZ16" i="28" s="1"/>
  <c r="BZ15" i="28"/>
  <c r="BX15" i="28"/>
  <c r="CC15" i="28" s="1"/>
  <c r="BW15" i="28"/>
  <c r="CB15" i="28" s="1"/>
  <c r="BV15" i="28"/>
  <c r="CA15" i="28" s="1"/>
  <c r="BU15" i="28"/>
  <c r="CC14" i="28"/>
  <c r="BX14" i="28"/>
  <c r="BW14" i="28"/>
  <c r="CB14" i="28" s="1"/>
  <c r="BV14" i="28"/>
  <c r="CA14" i="28" s="1"/>
  <c r="BU14" i="28"/>
  <c r="BZ14" i="28" s="1"/>
  <c r="CB13" i="28"/>
  <c r="BZ13" i="28"/>
  <c r="BX13" i="28"/>
  <c r="CC13" i="28" s="1"/>
  <c r="BW13" i="28"/>
  <c r="BV13" i="28"/>
  <c r="CA13" i="28" s="1"/>
  <c r="BU13" i="28"/>
  <c r="BX12" i="28"/>
  <c r="CC12" i="28" s="1"/>
  <c r="BW12" i="28"/>
  <c r="CB12" i="28" s="1"/>
  <c r="BV12" i="28"/>
  <c r="CA12" i="28" s="1"/>
  <c r="BU12" i="28"/>
  <c r="BZ12" i="28" s="1"/>
  <c r="BX11" i="28"/>
  <c r="CC11" i="28" s="1"/>
  <c r="BW11" i="28"/>
  <c r="CB11" i="28" s="1"/>
  <c r="BV11" i="28"/>
  <c r="CA11" i="28" s="1"/>
  <c r="BU11" i="28"/>
  <c r="BZ11" i="28" s="1"/>
  <c r="BX10" i="28"/>
  <c r="CC10" i="28" s="1"/>
  <c r="BW10" i="28"/>
  <c r="CB10" i="28" s="1"/>
  <c r="BV10" i="28"/>
  <c r="CA10" i="28" s="1"/>
  <c r="BU10" i="28"/>
  <c r="BZ10" i="28" s="1"/>
  <c r="BZ9" i="28"/>
  <c r="BX9" i="28"/>
  <c r="CC9" i="28" s="1"/>
  <c r="BW9" i="28"/>
  <c r="CB9" i="28" s="1"/>
  <c r="BV9" i="28"/>
  <c r="CA9" i="28" s="1"/>
  <c r="BU9" i="28"/>
  <c r="BX8" i="28"/>
  <c r="CC8" i="28" s="1"/>
  <c r="BW8" i="28"/>
  <c r="CB8" i="28" s="1"/>
  <c r="BV8" i="28"/>
  <c r="CA8" i="28" s="1"/>
  <c r="BU8" i="28"/>
  <c r="BZ8" i="28" s="1"/>
  <c r="CC7" i="28"/>
  <c r="CB7" i="28"/>
  <c r="CA7" i="28"/>
  <c r="BX7" i="28"/>
  <c r="BW7" i="28"/>
  <c r="BV7" i="28"/>
  <c r="BU7" i="28"/>
  <c r="BZ7" i="28" s="1"/>
  <c r="BX6" i="28"/>
  <c r="CC6" i="28" s="1"/>
  <c r="BW6" i="28"/>
  <c r="CB6" i="28" s="1"/>
  <c r="BV6" i="28"/>
  <c r="CA6" i="28" s="1"/>
  <c r="BU6" i="28"/>
  <c r="BZ6" i="28" s="1"/>
  <c r="AE59" i="31" l="1"/>
  <c r="BF59" i="31"/>
  <c r="BG59" i="31"/>
  <c r="D59" i="31"/>
  <c r="BQ59" i="31"/>
  <c r="AD59" i="31"/>
  <c r="BD59" i="31"/>
  <c r="BC59" i="31"/>
  <c r="R59" i="31"/>
  <c r="AF59" i="31"/>
  <c r="AT59" i="31"/>
  <c r="BH59" i="31"/>
  <c r="AB59" i="31"/>
  <c r="C58" i="35"/>
  <c r="J15" i="35"/>
  <c r="BE59" i="31"/>
  <c r="AP59" i="31"/>
  <c r="O59" i="31"/>
  <c r="AQ59" i="31"/>
  <c r="AC59" i="31"/>
  <c r="BS59" i="31"/>
  <c r="D9" i="35"/>
  <c r="AU59" i="31"/>
  <c r="AV59" i="31"/>
  <c r="CC58" i="28"/>
  <c r="E16" i="35" s="1"/>
  <c r="C22" i="35" s="1"/>
  <c r="AI59" i="31"/>
  <c r="J9" i="35"/>
  <c r="H59" i="31"/>
  <c r="V59" i="31"/>
  <c r="AJ59" i="31"/>
  <c r="AX59" i="31"/>
  <c r="BL59" i="31"/>
  <c r="D7" i="35"/>
  <c r="I59" i="31"/>
  <c r="W59" i="31"/>
  <c r="AY59" i="31"/>
  <c r="BM59" i="31"/>
  <c r="T59" i="31"/>
  <c r="U59" i="31"/>
  <c r="J59" i="31"/>
  <c r="X59" i="31"/>
  <c r="AL59" i="31"/>
  <c r="AZ59" i="31"/>
  <c r="BN59" i="31"/>
  <c r="K10" i="35"/>
  <c r="K59" i="31"/>
  <c r="Y59" i="31"/>
  <c r="AM59" i="31"/>
  <c r="BA59" i="31"/>
  <c r="BO59" i="31"/>
  <c r="BI59" i="31"/>
  <c r="AH59" i="31"/>
  <c r="AW59" i="31"/>
  <c r="L59" i="31"/>
  <c r="Z59" i="31"/>
  <c r="AN59" i="31"/>
  <c r="BB59" i="31"/>
  <c r="BP59" i="31"/>
  <c r="E59" i="31"/>
  <c r="BJ59" i="31"/>
  <c r="BK59" i="31"/>
  <c r="F59" i="31"/>
  <c r="G59" i="31"/>
  <c r="K7" i="35"/>
  <c r="J13" i="35"/>
  <c r="K13" i="35"/>
  <c r="K8" i="35"/>
  <c r="N59" i="31"/>
  <c r="BR59" i="31"/>
  <c r="C55" i="35"/>
  <c r="J12" i="35"/>
  <c r="J16" i="35"/>
  <c r="J10" i="35"/>
  <c r="J7" i="35"/>
  <c r="D10" i="35"/>
  <c r="C57" i="35"/>
  <c r="J14" i="35"/>
  <c r="C51" i="35"/>
  <c r="J8" i="35"/>
  <c r="D8" i="35"/>
  <c r="CC50" i="28"/>
  <c r="E8" i="35" s="1"/>
  <c r="C24" i="35" s="1"/>
  <c r="J11" i="35"/>
  <c r="D15" i="35"/>
  <c r="CC57" i="28"/>
  <c r="E15" i="35" s="1"/>
  <c r="C31" i="35" s="1"/>
  <c r="U10" i="61"/>
  <c r="AL10" i="61"/>
</calcChain>
</file>

<file path=xl/sharedStrings.xml><?xml version="1.0" encoding="utf-8"?>
<sst xmlns="http://schemas.openxmlformats.org/spreadsheetml/2006/main" count="13502" uniqueCount="451">
  <si>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</si>
  <si>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</si>
  <si>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</si>
  <si>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</si>
  <si>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</si>
  <si>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</si>
  <si>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</si>
  <si>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</si>
  <si>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</si>
  <si>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</si>
  <si>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</si>
  <si>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</si>
  <si>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</si>
  <si>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</si>
  <si>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</si>
  <si>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</si>
  <si>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</si>
  <si>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</si>
  <si>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</si>
  <si>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</si>
  <si>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</si>
  <si>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</si>
  <si>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</si>
  <si>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</si>
  <si>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</si>
  <si>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</si>
  <si>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</si>
  <si>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</si>
  <si>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</si>
  <si>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</si>
  <si>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</si>
  <si>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</si>
  <si>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</si>
  <si>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</si>
  <si>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</si>
  <si>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</si>
  <si>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</si>
  <si>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</si>
  <si>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</si>
  <si>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</si>
  <si>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</si>
  <si>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</si>
  <si>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</si>
  <si>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</si>
  <si>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</si>
  <si>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</si>
  <si>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</si>
  <si>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</si>
  <si>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</si>
  <si>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</si>
  <si>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</si>
  <si>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</si>
  <si>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</si>
  <si>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</si>
  <si>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</si>
  <si>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</si>
  <si>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</si>
  <si>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</si>
  <si>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</si>
  <si>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</si>
  <si>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</si>
  <si>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</si>
  <si>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</si>
  <si>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</si>
  <si>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</si>
  <si>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</si>
  <si>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</si>
  <si>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</si>
  <si>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</si>
  <si>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</si>
  <si>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</si>
  <si>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</si>
  <si>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</si>
  <si>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</si>
  <si>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</si>
  <si>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</si>
  <si>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</si>
  <si>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</si>
  <si>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</si>
  <si>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</si>
  <si>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</si>
  <si>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</si>
  <si>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</si>
  <si>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 xml:space="preserve"> 2008K1</t>
  </si>
  <si>
    <t xml:space="preserve"> 2008K2</t>
  </si>
  <si>
    <t xml:space="preserve"> 2008K3</t>
  </si>
  <si>
    <t xml:space="preserve"> 2008K4</t>
  </si>
  <si>
    <t xml:space="preserve"> 2009K1</t>
  </si>
  <si>
    <t xml:space="preserve"> 2009K2</t>
  </si>
  <si>
    <t xml:space="preserve"> 2009K3</t>
  </si>
  <si>
    <t xml:space="preserve"> 2009K4</t>
  </si>
  <si>
    <t xml:space="preserve"> 2010K1</t>
  </si>
  <si>
    <t xml:space="preserve"> 2010K2</t>
  </si>
  <si>
    <t xml:space="preserve"> 2010K3</t>
  </si>
  <si>
    <t xml:space="preserve"> 2010K4</t>
  </si>
  <si>
    <t xml:space="preserve"> 2011K1</t>
  </si>
  <si>
    <t xml:space="preserve"> 2011K2</t>
  </si>
  <si>
    <t xml:space="preserve"> 2011K3</t>
  </si>
  <si>
    <t xml:space="preserve"> 2011K4</t>
  </si>
  <si>
    <t xml:space="preserve"> 2012K1</t>
  </si>
  <si>
    <t xml:space="preserve"> 2012K2</t>
  </si>
  <si>
    <t xml:space="preserve"> 2012K3</t>
  </si>
  <si>
    <t xml:space="preserve"> 2012K4</t>
  </si>
  <si>
    <t xml:space="preserve"> 2013K1</t>
  </si>
  <si>
    <t xml:space="preserve"> 2013K2</t>
  </si>
  <si>
    <t xml:space="preserve"> 2013K3</t>
  </si>
  <si>
    <t xml:space="preserve"> 2013K4</t>
  </si>
  <si>
    <t xml:space="preserve"> 2014K1</t>
  </si>
  <si>
    <t xml:space="preserve"> 2014K2</t>
  </si>
  <si>
    <t xml:space="preserve"> 2014K3</t>
  </si>
  <si>
    <t xml:space="preserve"> 2014K4</t>
  </si>
  <si>
    <t xml:space="preserve"> 2015K1</t>
  </si>
  <si>
    <t xml:space="preserve"> 2015K2</t>
  </si>
  <si>
    <t>Förändring jämfört med samma kvartal föregående år</t>
  </si>
  <si>
    <t>Procent</t>
  </si>
  <si>
    <t>Förädlingsvärde</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</si>
  <si>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</si>
  <si>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</si>
  <si>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</si>
  <si>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</si>
  <si>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</si>
  <si>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</si>
  <si>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</si>
  <si>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</si>
  <si>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</si>
  <si>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</si>
  <si>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</si>
  <si>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</si>
  <si>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</si>
  <si>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</si>
  <si>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</si>
  <si>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</si>
  <si>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</si>
  <si>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</si>
  <si>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</si>
  <si>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</si>
  <si>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</si>
  <si>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</si>
  <si>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</si>
  <si>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</si>
  <si>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</si>
  <si>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C22-C23 rubber and plastic products and other non-metallic mineral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</si>
  <si>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</si>
  <si>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</si>
  <si>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</si>
  <si>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</si>
  <si>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</si>
  <si>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</si>
  <si>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</si>
  <si>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</si>
  <si>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</si>
  <si>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</si>
  <si>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</si>
  <si>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</si>
  <si>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</si>
  <si>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</si>
  <si>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</si>
  <si>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</si>
  <si>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</si>
  <si>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</si>
  <si>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M73-M75 advertising and market research, veterinary activities</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</si>
  <si>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</si>
  <si>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</si>
  <si>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</si>
  <si>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</si>
  <si>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</si>
  <si>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</si>
  <si>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</si>
  <si>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</si>
  <si>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</si>
  <si>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</si>
  <si>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</si>
  <si>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</si>
  <si>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</si>
  <si>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</si>
  <si>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</si>
  <si>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</si>
  <si>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</si>
  <si>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</si>
  <si>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</si>
  <si>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</si>
  <si>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</si>
  <si>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</si>
  <si>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</si>
  <si>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</si>
  <si>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</si>
  <si>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</si>
  <si>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</si>
  <si>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</si>
  <si>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</si>
  <si>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</si>
  <si>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</si>
  <si>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</si>
  <si>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</si>
  <si>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</si>
  <si>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</si>
  <si>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</si>
  <si>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Telefon: +46 10 506 946 06</t>
  </si>
  <si>
    <t>2016K3</t>
  </si>
  <si>
    <t>Transportbranschen</t>
  </si>
  <si>
    <t>2016K4</t>
  </si>
  <si>
    <t>2017K1</t>
  </si>
  <si>
    <t xml:space="preserve">GDP production approach </t>
  </si>
  <si>
    <t>Index 2008Q1=100</t>
  </si>
  <si>
    <t>Index 2008K1=100</t>
  </si>
  <si>
    <t>2017K2</t>
  </si>
  <si>
    <t>Aggregerade branscher SNI 2007</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</si>
  <si>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</si>
  <si>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</si>
  <si>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</si>
  <si>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</si>
  <si>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</si>
  <si>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</si>
  <si>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</si>
  <si>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</si>
  <si>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</si>
  <si>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Sort:</t>
  </si>
  <si>
    <t>personer i 1000-tal</t>
  </si>
  <si>
    <t>Datatyp:</t>
  </si>
  <si>
    <t>Genomsnitt</t>
  </si>
  <si>
    <t>Referenstid:</t>
  </si>
  <si>
    <t>Under kvartalet</t>
  </si>
  <si>
    <t>Officiell statistik</t>
  </si>
  <si>
    <t>Databas:</t>
  </si>
  <si>
    <t xml:space="preserve">Statistikdatabasen </t>
  </si>
  <si>
    <t>Intern referenskod:</t>
  </si>
  <si>
    <t>0000025O</t>
  </si>
  <si>
    <t>Utsläpp av växthusgaser:  tusen ton koldioxidekvivalenter</t>
  </si>
  <si>
    <t>Greenhouse gas emissions:  Thousand tonnes carbon dioxide equivalents</t>
  </si>
  <si>
    <t>Electricity, gas and hot water supply, water distribution etc., 
waste water and waste management</t>
  </si>
  <si>
    <t>2 Diagram</t>
  </si>
  <si>
    <t>2 Figures</t>
  </si>
  <si>
    <t>4 Utsläpp per FV</t>
  </si>
  <si>
    <t>4 Emissions by VA</t>
  </si>
  <si>
    <t>5 Utsläpp per syss.</t>
  </si>
  <si>
    <t>5 Emissions by emp.</t>
  </si>
  <si>
    <t>Arbetskraftsinsats (ENS2010) efter näringsgren SNI 2007. 
Årsmedelantal sysselsatta (utifrån kvartal), personer i 1000-tal</t>
  </si>
  <si>
    <t>6 FV</t>
  </si>
  <si>
    <t>6 VA</t>
  </si>
  <si>
    <t>7 Syss</t>
  </si>
  <si>
    <t>7 Emp</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</si>
  <si>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</si>
  <si>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</si>
  <si>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</si>
  <si>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</si>
  <si>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</si>
  <si>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</si>
  <si>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</si>
  <si>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</si>
  <si>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</si>
  <si>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</si>
  <si>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</si>
  <si>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</si>
  <si>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</si>
  <si>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</si>
  <si>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</si>
  <si>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</si>
  <si>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</si>
  <si>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</si>
  <si>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</si>
  <si>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Labour input (ESA2010) by industrial classifcation NACE Rev.2</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</si>
  <si>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</si>
  <si>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</si>
  <si>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</si>
  <si>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</si>
  <si>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</si>
  <si>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</si>
  <si>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</si>
  <si>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</si>
  <si>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</si>
  <si>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</si>
  <si>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</si>
  <si>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</si>
  <si>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</si>
  <si>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</si>
  <si>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Sectors</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</si>
  <si>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</si>
  <si>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</si>
  <si>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</si>
  <si>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</si>
  <si>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</si>
  <si>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</si>
  <si>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</si>
  <si>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</si>
  <si>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</si>
  <si>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</si>
  <si>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</si>
  <si>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</si>
  <si>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</si>
  <si>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</si>
  <si>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</si>
  <si>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</si>
  <si>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</si>
  <si>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Hushållens icke-vinstdrivande organisationer</t>
  </si>
  <si>
    <t>Households' non profit institutions</t>
  </si>
  <si>
    <t>H51 Air transport</t>
  </si>
  <si>
    <t>H50 Water transport</t>
  </si>
  <si>
    <t>H49.4-5 Freight transport by road and removal services, transport via pipeline</t>
  </si>
  <si>
    <t xml:space="preserve">H49.4-5 Väg- och rörtransport </t>
  </si>
  <si>
    <t>H50 Sjötransport</t>
  </si>
  <si>
    <t>H51 Lufttransport</t>
  </si>
  <si>
    <t>Hushållens icke-vinstdrivande organisationer**</t>
  </si>
  <si>
    <t>Households' non profit institutions**</t>
  </si>
  <si>
    <t>8 Mobila utsläpp</t>
  </si>
  <si>
    <t>Privat konsumtion av bensin och diesel</t>
  </si>
  <si>
    <t>8 Emissions transports</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</si>
  <si>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</si>
  <si>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</si>
  <si>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</si>
  <si>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</si>
  <si>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</si>
  <si>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</si>
  <si>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</si>
  <si>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</si>
  <si>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</si>
  <si>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</si>
  <si>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</si>
  <si>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</si>
  <si>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</si>
  <si>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</si>
  <si>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</si>
  <si>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</si>
  <si>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</si>
  <si>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</si>
  <si>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</si>
  <si>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</si>
  <si>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</si>
  <si>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</si>
  <si>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</si>
  <si>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</si>
  <si>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</si>
  <si>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</si>
  <si>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</si>
  <si>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</si>
  <si>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</si>
  <si>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</si>
  <si>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</si>
  <si>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</si>
  <si>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</si>
  <si>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</si>
  <si>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</si>
  <si>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</si>
  <si>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</si>
  <si>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</si>
  <si>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</si>
  <si>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</si>
  <si>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</si>
  <si>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</si>
  <si>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</si>
  <si>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</si>
  <si>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</si>
  <si>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</si>
  <si>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</si>
  <si>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</si>
  <si>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</si>
  <si>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</si>
  <si>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</si>
  <si>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</si>
  <si>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</si>
  <si>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</si>
  <si>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</si>
  <si>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</si>
  <si>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</si>
  <si>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</si>
  <si>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</si>
  <si>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</si>
  <si>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</si>
  <si>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</si>
  <si>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</si>
  <si>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</si>
  <si>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</si>
  <si>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</si>
  <si>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</si>
  <si>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</si>
  <si>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</si>
  <si>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</si>
  <si>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</si>
  <si>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</si>
  <si>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</si>
  <si>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</si>
  <si>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</si>
  <si>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</si>
  <si>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</si>
  <si>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</si>
  <si>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</si>
  <si>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</si>
  <si>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</si>
  <si>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</si>
  <si>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</si>
  <si>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</si>
  <si>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</si>
  <si>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</si>
  <si>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</si>
  <si>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Constant prices reference year 2022, by industrial classification NACE Rev.2 and quarter</t>
  </si>
  <si>
    <t xml:space="preserve">Tonnes carbon dioxide equivalents per million SEK (2022 prices) </t>
  </si>
  <si>
    <t>***Preliminära årssiffror</t>
  </si>
  <si>
    <t>***Preliminary figures</t>
  </si>
  <si>
    <t>Intensiteter: Utsläpp av växthusgaser per förädlingsvärde, ton koldioxidekvivalenter per miljoner kronor (2022 års priser)</t>
  </si>
  <si>
    <t>2023K2</t>
  </si>
  <si>
    <t>2023K3</t>
  </si>
  <si>
    <t>BNP från produktionssidan</t>
  </si>
  <si>
    <t>Intensitet (utsläpp per krona)</t>
  </si>
  <si>
    <t>2023K4</t>
  </si>
  <si>
    <t>2024K1</t>
  </si>
  <si>
    <r>
      <t xml:space="preserve">Förändring jämfört med samma kvartal 2023
</t>
    </r>
    <r>
      <rPr>
        <sz val="10"/>
        <rFont val="Calibri"/>
        <family val="2"/>
      </rPr>
      <t>Change compared with same quarter 2023</t>
    </r>
  </si>
  <si>
    <t>Fasta priser referensår 2023, mnkr efter näringsgren SNI 2007 och kvartal</t>
  </si>
  <si>
    <t>ton koldioxidekvivalenter per miljoner kronor (2023 års priser)</t>
  </si>
  <si>
    <t>..</t>
  </si>
  <si>
    <t>BNP från produktionssidan (ENS2010), fasta priser referensår 2023, 
mnkr efter näringsgren SNI 2007 (summerade kvartal)</t>
  </si>
  <si>
    <t>GDP production approach (ESA2010), constant prices reference year 2023.
by industrial classfication NACE Rev.2 (sum of quarters)</t>
  </si>
  <si>
    <t xml:space="preserve">Intensities: Emissions of greenhouse gases by value added, tonnes carbon dioxide equivalents per million SEK (2023 prices) </t>
  </si>
  <si>
    <t>Intensiteter: Utsläpp av växthusgaser per förädlingsvärde, ton koldioxidekvivalenter per miljoner kronor (2023 års priser)</t>
  </si>
  <si>
    <t>-</t>
  </si>
  <si>
    <t>Tusen ton koldioxidekvivalenter och mnkr (fasta priser 2023).</t>
  </si>
  <si>
    <t>2024k2</t>
  </si>
  <si>
    <t>2024K2</t>
  </si>
  <si>
    <t>Constant prices reference year 2023, by industrial classification NACE Rev.2 and quarter</t>
  </si>
  <si>
    <t xml:space="preserve">Tonnes carbon dioxide equivalents per million SEK (2023 prices) </t>
  </si>
  <si>
    <t>2024k3</t>
  </si>
  <si>
    <t>2024k1</t>
  </si>
  <si>
    <t>2024K3</t>
  </si>
  <si>
    <t>2024K4</t>
  </si>
  <si>
    <t>2024k4</t>
  </si>
  <si>
    <t>2024***</t>
  </si>
  <si>
    <t>Andel 2024K4</t>
  </si>
  <si>
    <t>Utsläpp av växthusgaser för mobila, 2008K1-2024K4</t>
  </si>
  <si>
    <t>Greenhouse gas emissions, transportation sector, 2008Q1-2024Q4</t>
  </si>
  <si>
    <t>Sysselsättning efter näringsgren SNI 2007, 2008K1-2024K4</t>
  </si>
  <si>
    <t>Employment by industry SNI 2007 (NACE), 2008Q1-2024Q4</t>
  </si>
  <si>
    <t>Förädlingsvärde efter näringsgren SNI 2007, 2008K1-2024K4</t>
  </si>
  <si>
    <t>Value added by industry SNI 2007 (NACE) 2008Q1-2024Q4</t>
  </si>
  <si>
    <t>Utsläpp per sysselsatta 2008K1-2024K4</t>
  </si>
  <si>
    <t>Greenhouse gas emissions by Employees, 2008Q1-2024Q4</t>
  </si>
  <si>
    <t>Greenhouse gas emissions by value added, 2008Q1-2024Q4</t>
  </si>
  <si>
    <t>Utsläpp per förädlingsvärde 2008K1-2024K4</t>
  </si>
  <si>
    <t>Preliminary yearly data: Emissions of GHG, intensities, value added and employment 2008-2024</t>
  </si>
  <si>
    <t>Preliminära årsdata: Utsläpp av växthusgaser, intensiteter, förädlingsvärde samt sysselsättning 2008-2024</t>
  </si>
  <si>
    <t>Utsläpp av växthusgaser 2008K1-2024K4</t>
  </si>
  <si>
    <t>Emissions of Greenhouse gases (GHG), 2008Q1-2024Q4</t>
  </si>
  <si>
    <t>Utsläpp av växthusgaser redovisat efter näringsgren SNI 2007 och kvartal, 2008K1-2024K4</t>
  </si>
  <si>
    <t>Emissions of greenhouse gases by industry SNI 2007 (NACE Rev. 2) and quarter, 2008Q1-2024Q4</t>
  </si>
  <si>
    <t>Emissions of greenhouse gases and value added, fourth quarter 2024</t>
  </si>
  <si>
    <t>Utsläpp av växthusgaser och förädlingsvärde fjärde kvartalet 2024</t>
  </si>
  <si>
    <t>Thousand tonnes carbon dioxide equivalents and constant prices, reference year 2023, SEK millions</t>
  </si>
  <si>
    <t>NACE Rev.2 industry</t>
  </si>
  <si>
    <t>2023***</t>
  </si>
  <si>
    <t>Jonas Bergström, Statistics Sweden</t>
  </si>
  <si>
    <t>Telephone: +46 10 479 46 22</t>
  </si>
  <si>
    <t>e-post: jonas.bergstrom@scb.se / miljorakenskaper@scb.se</t>
  </si>
  <si>
    <t>Telefon: 010 479 46 22</t>
  </si>
  <si>
    <t>Jonas Bergström, Statistiska centralbyrån (SCB)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</si>
</sst>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
    <numFmt numFmtId="167" formatCode="0.0000"/>
    <numFmt numFmtId="168" formatCode="_-* #,##0.00\ _k_r_-;\-* #,##0.00\ _k_r_-;_-* &quot;-&quot;??\ _k_r_-;_-@_-"/>
  </numFmts>
  <fonts count="54"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sz val="10"/>
      <color theme="0" tint="-4.9989318521683403E-2"/>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b/>
      <sz val="10"/>
      <color rgb="FFFF0000"/>
      <name val="Calibri"/>
      <family val="2"/>
    </font>
    <font>
      <sz val="10"/>
      <name val="Times New Roman"/>
      <family val="1"/>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FFFF00"/>
        <bgColor indexed="64"/>
      </patternFill>
    </fill>
  </fills>
  <borders count="26">
    <border>
      <left/>
      <right/>
      <top/>
      <bottom/>
      <diagonal/>
    </border>
    <border>
      <left/>
      <right/>
      <top style="thin">
        <color indexed="64"/>
      </top>
      <bottom style="thin">
        <color indexed="64"/>
      </bottom>
      <diagonal/>
    </border>
    <border>
      <left/>
      <right/>
      <top/>
      <bottom style="thin">
        <color theme="1"/>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rgb="FF95B3D7"/>
      </top>
      <bottom style="thin">
        <color indexed="64"/>
      </bottom>
      <diagonal/>
    </border>
    <border>
      <left/>
      <right style="thin">
        <color indexed="64"/>
      </right>
      <top style="thin">
        <color rgb="FF95B3D7"/>
      </top>
      <bottom style="thin">
        <color indexed="64"/>
      </bottom>
      <diagonal/>
    </border>
    <border>
      <left/>
      <right/>
      <top style="thin">
        <color indexed="64"/>
      </top>
      <bottom/>
      <diagonal/>
    </border>
    <border>
      <left/>
      <right style="thin">
        <color auto="1"/>
      </right>
      <top style="thin">
        <color auto="1"/>
      </top>
      <bottom/>
      <diagonal/>
    </border>
    <border>
      <left style="thin">
        <color indexed="64"/>
      </left>
      <right/>
      <top style="thin">
        <color theme="1"/>
      </top>
      <bottom/>
      <diagonal/>
    </border>
    <border>
      <left/>
      <right/>
      <top style="thin">
        <color theme="4" tint="0.39997558519241921"/>
      </top>
      <bottom/>
      <diagonal/>
    </border>
    <border>
      <left style="thin">
        <color indexed="64"/>
      </left>
      <right/>
      <top style="thin">
        <color rgb="FF95B3D7"/>
      </top>
      <bottom style="thin">
        <color indexed="64"/>
      </bottom>
      <diagonal/>
    </border>
    <border>
      <left/>
      <right style="thin">
        <color indexed="64"/>
      </right>
      <top/>
      <bottom style="thin">
        <color rgb="FF95B3D7"/>
      </bottom>
      <diagonal/>
    </border>
    <border>
      <left/>
      <right style="thin">
        <color indexed="64"/>
      </right>
      <top/>
      <bottom style="thin">
        <color indexed="64"/>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400">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2" xfId="4" applyFont="1" applyFill="1" applyBorder="1" applyAlignment="1">
      <alignment horizontal="center"/>
    </xf>
    <xf numFmtId="0" fontId="18" fillId="3" borderId="11" xfId="4" applyFont="1" applyFill="1" applyBorder="1"/>
    <xf numFmtId="0" fontId="19" fillId="3" borderId="13" xfId="4" applyFont="1" applyFill="1" applyBorder="1" applyAlignment="1">
      <alignment horizontal="center"/>
    </xf>
    <xf numFmtId="0" fontId="19" fillId="3" borderId="7" xfId="4" applyFont="1" applyFill="1" applyBorder="1"/>
    <xf numFmtId="0" fontId="8" fillId="2" borderId="14" xfId="4" applyFill="1" applyBorder="1" applyAlignment="1">
      <alignment horizontal="center"/>
    </xf>
    <xf numFmtId="0" fontId="8" fillId="2" borderId="15" xfId="4" applyFill="1" applyBorder="1"/>
    <xf numFmtId="0" fontId="21" fillId="2" borderId="14" xfId="5" applyFont="1" applyFill="1" applyBorder="1" applyAlignment="1" applyProtection="1">
      <alignment horizontal="center"/>
    </xf>
    <xf numFmtId="0" fontId="23" fillId="2" borderId="15" xfId="6" applyFont="1" applyFill="1" applyBorder="1" applyAlignment="1" applyProtection="1"/>
    <xf numFmtId="0" fontId="24" fillId="2" borderId="14" xfId="5" applyFont="1" applyFill="1" applyBorder="1" applyAlignment="1" applyProtection="1">
      <alignment horizontal="center"/>
    </xf>
    <xf numFmtId="0" fontId="25" fillId="2" borderId="15" xfId="6" applyFont="1" applyFill="1" applyBorder="1" applyAlignment="1" applyProtection="1"/>
    <xf numFmtId="0" fontId="15" fillId="2" borderId="14" xfId="4" applyFont="1" applyFill="1" applyBorder="1" applyAlignment="1">
      <alignment horizontal="center"/>
    </xf>
    <xf numFmtId="0" fontId="18" fillId="2" borderId="14" xfId="4" applyFont="1" applyFill="1" applyBorder="1" applyAlignment="1">
      <alignment horizontal="center"/>
    </xf>
    <xf numFmtId="0" fontId="26" fillId="2" borderId="14" xfId="5" quotePrefix="1" applyFont="1" applyFill="1" applyBorder="1" applyAlignment="1" applyProtection="1">
      <alignment horizontal="center"/>
    </xf>
    <xf numFmtId="0" fontId="26" fillId="2" borderId="15" xfId="5" applyFont="1" applyFill="1" applyBorder="1" applyAlignment="1" applyProtection="1"/>
    <xf numFmtId="0" fontId="18" fillId="2" borderId="13" xfId="4" applyFont="1" applyFill="1" applyBorder="1" applyAlignment="1">
      <alignment horizontal="center"/>
    </xf>
    <xf numFmtId="0" fontId="27" fillId="2" borderId="7" xfId="5" applyFont="1" applyFill="1" applyBorder="1" applyAlignment="1" applyProtection="1"/>
    <xf numFmtId="14" fontId="0" fillId="0" borderId="0" xfId="0" applyNumberFormat="1"/>
    <xf numFmtId="0" fontId="22" fillId="0" borderId="0" xfId="6" applyFill="1" applyAlignment="1" applyProtection="1">
      <alignment horizontal="left"/>
    </xf>
    <xf numFmtId="4" fontId="12" fillId="0" borderId="6"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31" fillId="0" borderId="0" xfId="4" applyFont="1" applyAlignment="1">
      <alignment horizontal="left"/>
    </xf>
    <xf numFmtId="0" fontId="32" fillId="0" borderId="1" xfId="0" applyFont="1" applyFill="1" applyBorder="1" applyAlignment="1">
      <alignment wrapText="1"/>
    </xf>
    <xf numFmtId="0" fontId="33" fillId="0" borderId="1" xfId="0" applyFont="1" applyBorder="1"/>
    <xf numFmtId="0" fontId="31" fillId="0" borderId="0" xfId="0" applyFont="1"/>
    <xf numFmtId="0" fontId="31" fillId="0" borderId="0" xfId="0" applyFont="1" applyBorder="1"/>
    <xf numFmtId="0" fontId="29" fillId="0" borderId="0" xfId="0" applyFont="1" applyBorder="1"/>
    <xf numFmtId="0" fontId="29" fillId="0" borderId="4" xfId="0" applyFont="1" applyBorder="1"/>
    <xf numFmtId="0" fontId="29" fillId="0" borderId="0" xfId="0" applyFont="1" applyFill="1" applyBorder="1"/>
    <xf numFmtId="3" fontId="29" fillId="0" borderId="0" xfId="0" applyNumberFormat="1" applyFont="1" applyFill="1" applyBorder="1"/>
    <xf numFmtId="4" fontId="29" fillId="0" borderId="0" xfId="0" applyNumberFormat="1" applyFont="1"/>
    <xf numFmtId="3" fontId="32" fillId="0" borderId="1" xfId="0" applyNumberFormat="1" applyFont="1" applyFill="1" applyBorder="1"/>
    <xf numFmtId="0" fontId="33" fillId="0" borderId="1" xfId="0" applyFont="1" applyFill="1" applyBorder="1"/>
    <xf numFmtId="3" fontId="29" fillId="0" borderId="0" xfId="0" applyNumberFormat="1" applyFont="1" applyFill="1" applyAlignment="1">
      <alignment horizontal="left"/>
    </xf>
    <xf numFmtId="3" fontId="29" fillId="0" borderId="0" xfId="0" applyNumberFormat="1" applyFont="1" applyFill="1" applyBorder="1" applyAlignment="1">
      <alignment horizontal="left"/>
    </xf>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33" fillId="0" borderId="1" xfId="0" applyFont="1" applyBorder="1" applyAlignment="1">
      <alignment wrapText="1"/>
    </xf>
    <xf numFmtId="4" fontId="31" fillId="0" borderId="0" xfId="0" applyNumberFormat="1" applyFont="1" applyAlignment="1">
      <alignment horizontal="left"/>
    </xf>
    <xf numFmtId="0" fontId="0" fillId="0" borderId="0" xfId="0" applyFill="1" applyProtection="1"/>
    <xf numFmtId="0" fontId="34" fillId="0" borderId="5" xfId="0" applyFont="1" applyBorder="1"/>
    <xf numFmtId="0" fontId="37" fillId="0" borderId="0" xfId="0" applyFont="1" applyFill="1" applyProtection="1"/>
    <xf numFmtId="0" fontId="37" fillId="0" borderId="0" xfId="0" applyFont="1"/>
    <xf numFmtId="0" fontId="0" fillId="0" borderId="0" xfId="0" applyFont="1"/>
    <xf numFmtId="0" fontId="38" fillId="0" borderId="0" xfId="0" applyFont="1" applyFill="1" applyBorder="1" applyAlignment="1"/>
    <xf numFmtId="0" fontId="38" fillId="0" borderId="0" xfId="0" applyFont="1"/>
    <xf numFmtId="0" fontId="38" fillId="0" borderId="3" xfId="0" applyFont="1" applyFill="1" applyBorder="1"/>
    <xf numFmtId="0" fontId="34" fillId="0" borderId="1" xfId="0" applyFont="1" applyBorder="1"/>
    <xf numFmtId="3" fontId="39" fillId="0" borderId="0" xfId="0" applyNumberFormat="1" applyFont="1"/>
    <xf numFmtId="0" fontId="37" fillId="0" borderId="0" xfId="0" applyFont="1" applyBorder="1"/>
    <xf numFmtId="0" fontId="35" fillId="0" borderId="0" xfId="0" applyFont="1" applyFill="1" applyBorder="1" applyProtection="1"/>
    <xf numFmtId="0" fontId="37" fillId="0" borderId="4"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8" fillId="0" borderId="1"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0" fontId="34" fillId="0" borderId="3" xfId="0" applyFont="1" applyBorder="1" applyAlignment="1">
      <alignment wrapText="1"/>
    </xf>
    <xf numFmtId="0" fontId="34" fillId="0" borderId="3" xfId="0" applyFont="1" applyBorder="1"/>
    <xf numFmtId="4" fontId="39" fillId="0" borderId="0" xfId="0" applyNumberFormat="1" applyFont="1" applyAlignment="1">
      <alignment horizontal="left"/>
    </xf>
    <xf numFmtId="0" fontId="39" fillId="0" borderId="0" xfId="0" applyFont="1"/>
    <xf numFmtId="3" fontId="35" fillId="0" borderId="0" xfId="0" applyNumberFormat="1" applyFont="1" applyFill="1" applyBorder="1"/>
    <xf numFmtId="0" fontId="0" fillId="0" borderId="0" xfId="0" applyFont="1" applyFill="1"/>
    <xf numFmtId="0" fontId="38" fillId="0" borderId="0" xfId="0" applyFont="1" applyFill="1"/>
    <xf numFmtId="0" fontId="38" fillId="0" borderId="5" xfId="0" applyFont="1" applyFill="1" applyBorder="1"/>
    <xf numFmtId="0" fontId="38" fillId="0" borderId="5" xfId="0" applyFont="1" applyFill="1" applyBorder="1" applyAlignment="1">
      <alignment wrapText="1"/>
    </xf>
    <xf numFmtId="0" fontId="38" fillId="0" borderId="5" xfId="0" applyFont="1" applyBorder="1"/>
    <xf numFmtId="0" fontId="37" fillId="0" borderId="3" xfId="0" applyFont="1" applyFill="1" applyBorder="1"/>
    <xf numFmtId="0" fontId="38" fillId="0" borderId="2" xfId="0" applyFont="1" applyFill="1" applyBorder="1"/>
    <xf numFmtId="0" fontId="34" fillId="0" borderId="0" xfId="0" applyFont="1" applyFill="1" applyBorder="1"/>
    <xf numFmtId="3" fontId="38" fillId="0" borderId="0" xfId="0" applyNumberFormat="1" applyFont="1" applyFill="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0" fontId="38" fillId="0" borderId="3" xfId="0" applyFont="1" applyBorder="1" applyAlignment="1">
      <alignment wrapText="1"/>
    </xf>
    <xf numFmtId="4" fontId="38" fillId="0" borderId="4" xfId="0" applyNumberFormat="1" applyFont="1" applyBorder="1" applyAlignment="1">
      <alignment horizontal="left"/>
    </xf>
    <xf numFmtId="166" fontId="38" fillId="0" borderId="0" xfId="0" applyNumberFormat="1" applyFont="1"/>
    <xf numFmtId="166" fontId="34" fillId="0" borderId="3" xfId="0" applyNumberFormat="1" applyFont="1" applyBorder="1"/>
    <xf numFmtId="166" fontId="34" fillId="0" borderId="9" xfId="0" applyNumberFormat="1" applyFont="1" applyBorder="1"/>
    <xf numFmtId="166" fontId="39" fillId="0" borderId="0" xfId="0" applyNumberFormat="1" applyFont="1"/>
    <xf numFmtId="166" fontId="37" fillId="0" borderId="0" xfId="0" applyNumberFormat="1" applyFont="1"/>
    <xf numFmtId="0" fontId="39" fillId="0" borderId="4" xfId="0" applyFont="1" applyBorder="1"/>
    <xf numFmtId="166" fontId="0" fillId="0" borderId="0" xfId="0" applyNumberFormat="1" applyFont="1"/>
    <xf numFmtId="166" fontId="37" fillId="0" borderId="0" xfId="0" applyNumberFormat="1" applyFont="1" applyFill="1" applyBorder="1"/>
    <xf numFmtId="166" fontId="38" fillId="0" borderId="1" xfId="0" applyNumberFormat="1" applyFont="1" applyFill="1" applyBorder="1"/>
    <xf numFmtId="3" fontId="37" fillId="0" borderId="4" xfId="0" applyNumberFormat="1" applyFont="1" applyBorder="1" applyAlignment="1">
      <alignment horizontal="left"/>
    </xf>
    <xf numFmtId="0" fontId="38" fillId="0" borderId="1" xfId="0" applyFont="1" applyBorder="1"/>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8" fillId="0" borderId="1" xfId="0" applyFont="1" applyFill="1" applyBorder="1" applyAlignment="1">
      <alignment wrapText="1"/>
    </xf>
    <xf numFmtId="0" fontId="37" fillId="0" borderId="0" xfId="0" applyFont="1" applyFill="1" applyBorder="1" applyAlignment="1"/>
    <xf numFmtId="166" fontId="38" fillId="0" borderId="1" xfId="0" applyNumberFormat="1" applyFont="1" applyBorder="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4" fontId="38" fillId="0" borderId="6" xfId="0" applyNumberFormat="1" applyFont="1" applyFill="1" applyBorder="1" applyAlignment="1">
      <alignment horizontal="left" wrapText="1"/>
    </xf>
    <xf numFmtId="0" fontId="41" fillId="0" borderId="0" xfId="0" applyFont="1" applyFill="1" applyBorder="1"/>
    <xf numFmtId="164" fontId="37" fillId="0" borderId="7" xfId="0" applyNumberFormat="1" applyFont="1" applyFill="1" applyBorder="1" applyAlignment="1">
      <alignment horizontal="right"/>
    </xf>
    <xf numFmtId="164" fontId="37" fillId="0" borderId="0" xfId="0" applyNumberFormat="1" applyFont="1" applyFill="1" applyBorder="1" applyAlignment="1">
      <alignment horizontal="right"/>
    </xf>
    <xf numFmtId="0" fontId="42" fillId="0" borderId="0" xfId="0" applyFont="1" applyFill="1" applyBorder="1"/>
    <xf numFmtId="3" fontId="41" fillId="0" borderId="0" xfId="0" applyNumberFormat="1" applyFont="1" applyFill="1" applyBorder="1" applyAlignment="1">
      <alignment horizontal="left"/>
    </xf>
    <xf numFmtId="0" fontId="41" fillId="0" borderId="0" xfId="0" applyFont="1" applyFill="1"/>
    <xf numFmtId="4" fontId="38" fillId="0" borderId="6"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3" fillId="0" borderId="0" xfId="0" applyFont="1" applyFill="1" applyBorder="1" applyAlignment="1">
      <alignment wrapText="1"/>
    </xf>
    <xf numFmtId="164" fontId="43" fillId="0" borderId="6" xfId="0" applyNumberFormat="1" applyFont="1" applyFill="1" applyBorder="1" applyAlignment="1">
      <alignment horizontal="right"/>
    </xf>
    <xf numFmtId="164" fontId="44" fillId="0" borderId="7" xfId="0" applyNumberFormat="1" applyFont="1" applyFill="1" applyBorder="1" applyAlignment="1">
      <alignment horizontal="right"/>
    </xf>
    <xf numFmtId="0" fontId="45" fillId="0" borderId="0" xfId="0" applyFont="1" applyFill="1" applyBorder="1" applyAlignment="1">
      <alignment wrapText="1"/>
    </xf>
    <xf numFmtId="3" fontId="46" fillId="0" borderId="0" xfId="0" applyNumberFormat="1" applyFont="1" applyFill="1" applyBorder="1"/>
    <xf numFmtId="0" fontId="36" fillId="0" borderId="0" xfId="0" applyFont="1" applyFill="1"/>
    <xf numFmtId="3" fontId="36" fillId="0" borderId="0" xfId="0" applyNumberFormat="1" applyFont="1" applyFill="1" applyBorder="1" applyAlignment="1">
      <alignment horizontal="left"/>
    </xf>
    <xf numFmtId="4" fontId="36" fillId="0" borderId="0" xfId="0" applyNumberFormat="1" applyFont="1" applyFill="1" applyBorder="1"/>
    <xf numFmtId="3" fontId="37" fillId="0" borderId="0" xfId="0" applyNumberFormat="1" applyFont="1" applyFill="1" applyBorder="1" applyAlignment="1">
      <alignment horizontal="left"/>
    </xf>
    <xf numFmtId="3" fontId="36" fillId="0" borderId="0" xfId="0" applyNumberFormat="1" applyFont="1" applyFill="1"/>
    <xf numFmtId="0" fontId="37" fillId="0" borderId="0" xfId="0" applyFont="1" applyFill="1" applyAlignment="1">
      <alignment wrapText="1"/>
    </xf>
    <xf numFmtId="0" fontId="36" fillId="0" borderId="0" xfId="0" applyFont="1" applyFill="1" applyAlignment="1">
      <alignment wrapText="1"/>
    </xf>
    <xf numFmtId="0" fontId="43"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4" fillId="0" borderId="0" xfId="0" applyFont="1" applyFill="1"/>
    <xf numFmtId="1" fontId="44" fillId="0" borderId="0" xfId="0" applyNumberFormat="1" applyFont="1" applyFill="1"/>
    <xf numFmtId="3" fontId="39" fillId="0" borderId="0" xfId="0" applyNumberFormat="1" applyFont="1" applyFill="1"/>
    <xf numFmtId="0" fontId="47" fillId="0" borderId="0" xfId="0" applyFont="1" applyFill="1"/>
    <xf numFmtId="164" fontId="38" fillId="0" borderId="7" xfId="0" applyNumberFormat="1" applyFont="1" applyFill="1" applyBorder="1" applyAlignment="1">
      <alignment horizontal="right"/>
    </xf>
    <xf numFmtId="3" fontId="48" fillId="0" borderId="0" xfId="0" applyNumberFormat="1" applyFont="1" applyFill="1"/>
    <xf numFmtId="165" fontId="48" fillId="0" borderId="0" xfId="0" applyNumberFormat="1" applyFont="1" applyFill="1" applyBorder="1"/>
    <xf numFmtId="3" fontId="40" fillId="4" borderId="17" xfId="0" applyNumberFormat="1" applyFont="1" applyFill="1" applyBorder="1"/>
    <xf numFmtId="3" fontId="40" fillId="4" borderId="18" xfId="0" applyNumberFormat="1" applyFont="1" applyFill="1" applyBorder="1"/>
    <xf numFmtId="3" fontId="35" fillId="0" borderId="14" xfId="0" applyNumberFormat="1" applyFont="1" applyFill="1" applyBorder="1"/>
    <xf numFmtId="3" fontId="35" fillId="0" borderId="16" xfId="0" applyNumberFormat="1" applyFont="1" applyFill="1" applyBorder="1"/>
    <xf numFmtId="3" fontId="37" fillId="0" borderId="14" xfId="0" applyNumberFormat="1" applyFont="1" applyFill="1" applyBorder="1"/>
    <xf numFmtId="3" fontId="37" fillId="0" borderId="16" xfId="0" applyNumberFormat="1" applyFont="1" applyFill="1" applyBorder="1"/>
    <xf numFmtId="0" fontId="31" fillId="0" borderId="0" xfId="4" applyFont="1" applyAlignment="1"/>
    <xf numFmtId="0" fontId="38" fillId="0" borderId="6" xfId="0" applyFont="1" applyFill="1" applyBorder="1"/>
    <xf numFmtId="0" fontId="37" fillId="0" borderId="3" xfId="0" applyFont="1" applyBorder="1" applyAlignment="1"/>
    <xf numFmtId="0" fontId="37" fillId="0" borderId="0" xfId="0" applyFont="1" applyAlignment="1"/>
    <xf numFmtId="0" fontId="0" fillId="0" borderId="11" xfId="0" applyFont="1" applyFill="1" applyBorder="1"/>
    <xf numFmtId="4" fontId="39" fillId="0" borderId="15" xfId="0" applyNumberFormat="1" applyFont="1" applyBorder="1" applyAlignment="1">
      <alignment horizontal="left"/>
    </xf>
    <xf numFmtId="4" fontId="34" fillId="0" borderId="7" xfId="0" applyNumberFormat="1" applyFont="1" applyBorder="1" applyAlignment="1">
      <alignment horizontal="left"/>
    </xf>
    <xf numFmtId="4" fontId="39" fillId="0" borderId="15" xfId="0" applyNumberFormat="1" applyFont="1" applyBorder="1" applyAlignment="1">
      <alignment horizontal="left" wrapText="1"/>
    </xf>
    <xf numFmtId="164" fontId="37" fillId="0" borderId="0" xfId="9" applyNumberFormat="1" applyFont="1" applyFill="1" applyBorder="1"/>
    <xf numFmtId="0" fontId="33" fillId="0" borderId="5" xfId="0" applyFont="1" applyBorder="1"/>
    <xf numFmtId="0" fontId="32" fillId="0" borderId="5" xfId="0" applyFont="1" applyFill="1" applyBorder="1"/>
    <xf numFmtId="0" fontId="33" fillId="0" borderId="5" xfId="0" applyFont="1" applyFill="1" applyBorder="1"/>
    <xf numFmtId="0" fontId="38" fillId="0" borderId="1" xfId="0" applyFont="1" applyFill="1" applyBorder="1"/>
    <xf numFmtId="0" fontId="32" fillId="0" borderId="1" xfId="0" applyFont="1" applyFill="1" applyBorder="1"/>
    <xf numFmtId="4" fontId="37" fillId="0" borderId="0" xfId="0" applyNumberFormat="1" applyFont="1" applyFill="1" applyBorder="1" applyAlignment="1">
      <alignment horizontal="left"/>
    </xf>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3" fontId="10" fillId="0" borderId="0" xfId="1" applyNumberFormat="1"/>
    <xf numFmtId="3" fontId="0" fillId="0" borderId="0" xfId="0" applyNumberFormat="1" applyFont="1" applyFill="1"/>
    <xf numFmtId="164" fontId="39" fillId="0" borderId="15" xfId="0" applyNumberFormat="1" applyFont="1" applyBorder="1"/>
    <xf numFmtId="1" fontId="29" fillId="0" borderId="0" xfId="0" applyNumberFormat="1" applyFont="1" applyFill="1" applyBorder="1"/>
    <xf numFmtId="2" fontId="37" fillId="0" borderId="0" xfId="0" applyNumberFormat="1" applyFont="1"/>
    <xf numFmtId="0" fontId="22" fillId="0" borderId="0" xfId="6" applyAlignment="1" applyProtection="1">
      <alignment horizontal="left"/>
    </xf>
    <xf numFmtId="3" fontId="39" fillId="0" borderId="0" xfId="0" applyNumberFormat="1" applyFont="1" applyBorder="1"/>
    <xf numFmtId="0" fontId="38" fillId="0" borderId="9" xfId="0" applyFont="1" applyFill="1" applyBorder="1"/>
    <xf numFmtId="0" fontId="34" fillId="0" borderId="9" xfId="0" applyFont="1" applyBorder="1"/>
    <xf numFmtId="3" fontId="39" fillId="0" borderId="16" xfId="0" applyNumberFormat="1" applyFont="1" applyBorder="1"/>
    <xf numFmtId="4" fontId="38" fillId="0" borderId="1" xfId="0" applyNumberFormat="1" applyFont="1" applyFill="1" applyBorder="1" applyAlignment="1">
      <alignment horizontal="left"/>
    </xf>
    <xf numFmtId="4" fontId="38" fillId="0" borderId="19" xfId="0" applyNumberFormat="1" applyFont="1" applyFill="1" applyBorder="1" applyAlignment="1">
      <alignment horizontal="left"/>
    </xf>
    <xf numFmtId="3" fontId="39" fillId="0" borderId="6" xfId="0" applyNumberFormat="1" applyFont="1" applyFill="1" applyBorder="1"/>
    <xf numFmtId="166" fontId="48" fillId="0" borderId="0" xfId="0" applyNumberFormat="1" applyFont="1" applyBorder="1"/>
    <xf numFmtId="3" fontId="37" fillId="0" borderId="6" xfId="0" applyNumberFormat="1" applyFont="1" applyBorder="1"/>
    <xf numFmtId="0" fontId="34" fillId="0" borderId="1" xfId="0" applyFont="1" applyFill="1" applyBorder="1"/>
    <xf numFmtId="3" fontId="38" fillId="0" borderId="1" xfId="16" applyNumberFormat="1" applyFont="1" applyFill="1" applyBorder="1" applyAlignment="1">
      <alignment horizontal="right"/>
    </xf>
    <xf numFmtId="3" fontId="38" fillId="0" borderId="10" xfId="16" applyNumberFormat="1" applyFont="1" applyBorder="1" applyAlignment="1">
      <alignment horizontal="right"/>
    </xf>
    <xf numFmtId="4" fontId="38" fillId="0" borderId="6" xfId="0" applyNumberFormat="1" applyFont="1" applyFill="1" applyBorder="1" applyAlignment="1">
      <alignment wrapText="1"/>
    </xf>
    <xf numFmtId="3" fontId="39" fillId="0" borderId="7" xfId="0" applyNumberFormat="1" applyFont="1" applyFill="1" applyBorder="1"/>
    <xf numFmtId="4" fontId="38" fillId="0" borderId="13" xfId="0" applyNumberFormat="1" applyFont="1" applyFill="1" applyBorder="1" applyAlignment="1">
      <alignment horizontal="left"/>
    </xf>
    <xf numFmtId="3" fontId="38" fillId="0" borderId="1" xfId="16" applyNumberFormat="1" applyFont="1" applyBorder="1" applyAlignment="1">
      <alignment horizontal="right"/>
    </xf>
    <xf numFmtId="0" fontId="33" fillId="0" borderId="19" xfId="0" applyFont="1" applyFill="1" applyBorder="1"/>
    <xf numFmtId="0" fontId="38" fillId="0" borderId="19" xfId="0" applyFont="1" applyBorder="1"/>
    <xf numFmtId="166" fontId="37" fillId="0" borderId="0" xfId="0" applyNumberFormat="1" applyFont="1" applyBorder="1"/>
    <xf numFmtId="166" fontId="34" fillId="0" borderId="1" xfId="0" applyNumberFormat="1" applyFont="1" applyBorder="1"/>
    <xf numFmtId="166" fontId="0" fillId="0" borderId="0" xfId="0" applyNumberFormat="1"/>
    <xf numFmtId="3" fontId="0" fillId="0" borderId="0" xfId="0" applyNumberFormat="1" applyFont="1"/>
    <xf numFmtId="0" fontId="37" fillId="0" borderId="1" xfId="0" applyFont="1" applyBorder="1"/>
    <xf numFmtId="3" fontId="38" fillId="0" borderId="0" xfId="0" applyNumberFormat="1" applyFont="1" applyBorder="1"/>
    <xf numFmtId="0" fontId="37" fillId="0" borderId="4" xfId="0" applyFont="1" applyFill="1" applyBorder="1"/>
    <xf numFmtId="3" fontId="39" fillId="0" borderId="4" xfId="0" applyNumberFormat="1" applyFont="1" applyBorder="1"/>
    <xf numFmtId="0" fontId="22" fillId="0" borderId="0" xfId="6" quotePrefix="1"/>
    <xf numFmtId="0" fontId="38" fillId="0" borderId="0" xfId="0" applyFont="1" applyBorder="1"/>
    <xf numFmtId="1" fontId="38" fillId="0" borderId="0" xfId="0" applyNumberFormat="1" applyFont="1" applyBorder="1"/>
    <xf numFmtId="0" fontId="37" fillId="0" borderId="14" xfId="0" applyFont="1" applyBorder="1"/>
    <xf numFmtId="164" fontId="39" fillId="0" borderId="0" xfId="0" applyNumberFormat="1" applyFont="1" applyBorder="1"/>
    <xf numFmtId="0" fontId="0" fillId="0" borderId="0" xfId="0" pivotButton="1"/>
    <xf numFmtId="0" fontId="0" fillId="0" borderId="0" xfId="0" applyAlignment="1">
      <alignment horizontal="left"/>
    </xf>
    <xf numFmtId="3" fontId="7" fillId="0" borderId="0" xfId="7" applyNumberFormat="1"/>
    <xf numFmtId="3" fontId="0" fillId="0" borderId="0" xfId="0" applyNumberFormat="1" applyFont="1" applyBorder="1"/>
    <xf numFmtId="3" fontId="35" fillId="0" borderId="19" xfId="0" applyNumberFormat="1" applyFont="1" applyFill="1" applyBorder="1"/>
    <xf numFmtId="164" fontId="37" fillId="0" borderId="0" xfId="0" applyNumberFormat="1" applyFont="1" applyFill="1"/>
    <xf numFmtId="3" fontId="39" fillId="0" borderId="19" xfId="0" applyNumberFormat="1" applyFont="1" applyBorder="1"/>
    <xf numFmtId="2" fontId="37" fillId="0" borderId="0" xfId="9" applyNumberFormat="1" applyFont="1" applyFill="1"/>
    <xf numFmtId="2" fontId="37" fillId="0" borderId="0" xfId="9" applyNumberFormat="1" applyFont="1" applyFill="1" applyBorder="1"/>
    <xf numFmtId="2" fontId="37" fillId="0" borderId="4" xfId="9" applyNumberFormat="1" applyFont="1" applyFill="1" applyBorder="1"/>
    <xf numFmtId="166" fontId="37" fillId="0" borderId="0" xfId="0" applyNumberFormat="1" applyFont="1" applyFill="1"/>
    <xf numFmtId="0" fontId="0" fillId="0" borderId="0" xfId="0" applyNumberFormat="1"/>
    <xf numFmtId="1" fontId="29" fillId="0" borderId="0" xfId="0" applyNumberFormat="1" applyFont="1"/>
    <xf numFmtId="3" fontId="38" fillId="0" borderId="0" xfId="0" applyNumberFormat="1" applyFont="1" applyAlignment="1">
      <alignment horizontal="left"/>
    </xf>
    <xf numFmtId="3" fontId="0" fillId="0" borderId="0" xfId="0" applyNumberFormat="1"/>
    <xf numFmtId="1" fontId="0" fillId="0" borderId="0" xfId="0" applyNumberFormat="1"/>
    <xf numFmtId="0" fontId="40" fillId="0" borderId="0" xfId="0" applyFont="1" applyFill="1" applyBorder="1" applyAlignment="1" applyProtection="1"/>
    <xf numFmtId="166" fontId="14" fillId="0" borderId="0" xfId="0" applyNumberFormat="1" applyFont="1" applyFill="1"/>
    <xf numFmtId="0" fontId="38" fillId="0" borderId="0" xfId="0" applyFont="1" applyFill="1" applyBorder="1" applyAlignment="1">
      <alignment wrapText="1"/>
    </xf>
    <xf numFmtId="166" fontId="38" fillId="0" borderId="0" xfId="0" applyNumberFormat="1" applyFont="1" applyFill="1"/>
    <xf numFmtId="166" fontId="0" fillId="0" borderId="0" xfId="0" applyNumberFormat="1" applyFont="1" applyFill="1"/>
    <xf numFmtId="0" fontId="32" fillId="0" borderId="0" xfId="0" applyFont="1" applyFill="1" applyBorder="1" applyAlignment="1"/>
    <xf numFmtId="0" fontId="32" fillId="0" borderId="0" xfId="0" applyFont="1" applyFill="1"/>
    <xf numFmtId="3" fontId="39" fillId="0" borderId="0" xfId="0" applyNumberFormat="1" applyFont="1" applyFill="1" applyBorder="1"/>
    <xf numFmtId="164" fontId="39" fillId="0" borderId="0" xfId="0" applyNumberFormat="1" applyFont="1" applyFill="1" applyBorder="1"/>
    <xf numFmtId="0" fontId="39" fillId="0" borderId="3" xfId="0" applyFont="1" applyFill="1" applyBorder="1"/>
    <xf numFmtId="3" fontId="38" fillId="0" borderId="8" xfId="0" applyNumberFormat="1" applyFont="1" applyFill="1" applyBorder="1"/>
    <xf numFmtId="0" fontId="34" fillId="0" borderId="8" xfId="0" applyFont="1" applyBorder="1"/>
    <xf numFmtId="4" fontId="39" fillId="0" borderId="12" xfId="0" applyNumberFormat="1" applyFont="1" applyBorder="1" applyAlignment="1">
      <alignment horizontal="left"/>
    </xf>
    <xf numFmtId="3" fontId="37" fillId="0" borderId="19" xfId="0" applyNumberFormat="1" applyFont="1" applyBorder="1" applyAlignment="1">
      <alignment horizontal="left"/>
    </xf>
    <xf numFmtId="3" fontId="37" fillId="0" borderId="19" xfId="0" applyNumberFormat="1" applyFont="1" applyFill="1" applyBorder="1"/>
    <xf numFmtId="3" fontId="29" fillId="0" borderId="19" xfId="0" applyNumberFormat="1" applyFont="1" applyFill="1" applyBorder="1"/>
    <xf numFmtId="4" fontId="39" fillId="0" borderId="14" xfId="0" applyNumberFormat="1" applyFont="1" applyBorder="1" applyAlignment="1">
      <alignment horizontal="left"/>
    </xf>
    <xf numFmtId="4" fontId="39" fillId="0" borderId="13" xfId="0" applyNumberFormat="1" applyFont="1" applyBorder="1" applyAlignment="1">
      <alignment horizontal="left"/>
    </xf>
    <xf numFmtId="3" fontId="37" fillId="0" borderId="4" xfId="0" applyNumberFormat="1" applyFont="1" applyFill="1" applyBorder="1"/>
    <xf numFmtId="3" fontId="29" fillId="0" borderId="4" xfId="0" applyNumberFormat="1" applyFont="1" applyFill="1" applyBorder="1"/>
    <xf numFmtId="0" fontId="34" fillId="0" borderId="8" xfId="0" applyFont="1" applyBorder="1" applyAlignment="1">
      <alignment wrapText="1"/>
    </xf>
    <xf numFmtId="0" fontId="39" fillId="0" borderId="12" xfId="0" applyFont="1" applyFill="1" applyBorder="1"/>
    <xf numFmtId="0" fontId="35" fillId="0" borderId="19" xfId="0" applyFont="1" applyFill="1" applyBorder="1" applyProtection="1"/>
    <xf numFmtId="0" fontId="39" fillId="0" borderId="14" xfId="0" applyFont="1" applyBorder="1"/>
    <xf numFmtId="0" fontId="39" fillId="0" borderId="13" xfId="0" applyFont="1" applyBorder="1"/>
    <xf numFmtId="0" fontId="35" fillId="0" borderId="4" xfId="0" applyFont="1" applyFill="1" applyBorder="1" applyProtection="1"/>
    <xf numFmtId="3" fontId="37" fillId="0" borderId="4" xfId="0" applyNumberFormat="1" applyFont="1" applyBorder="1"/>
    <xf numFmtId="0" fontId="39" fillId="0" borderId="0" xfId="0" applyFont="1" applyFill="1"/>
    <xf numFmtId="0" fontId="0" fillId="0" borderId="0" xfId="0" applyFont="1" applyFill="1" applyBorder="1"/>
    <xf numFmtId="3" fontId="37" fillId="0" borderId="19" xfId="0" applyNumberFormat="1" applyFont="1" applyBorder="1"/>
    <xf numFmtId="3" fontId="34" fillId="0" borderId="0" xfId="0" applyNumberFormat="1" applyFont="1" applyBorder="1"/>
    <xf numFmtId="3" fontId="33" fillId="0" borderId="1" xfId="0" applyNumberFormat="1" applyFont="1" applyFill="1" applyBorder="1"/>
    <xf numFmtId="1" fontId="33" fillId="0" borderId="1" xfId="0" applyNumberFormat="1" applyFont="1" applyFill="1" applyBorder="1"/>
    <xf numFmtId="0" fontId="14" fillId="0" borderId="0" xfId="0" applyFont="1" applyBorder="1"/>
    <xf numFmtId="4" fontId="37" fillId="0" borderId="7" xfId="0" applyNumberFormat="1" applyFont="1" applyBorder="1" applyAlignment="1">
      <alignment horizontal="left"/>
    </xf>
    <xf numFmtId="164" fontId="39" fillId="0" borderId="10" xfId="9" applyNumberFormat="1" applyFont="1" applyBorder="1"/>
    <xf numFmtId="1" fontId="38" fillId="0" borderId="0" xfId="0" applyNumberFormat="1" applyFont="1" applyFill="1" applyBorder="1" applyAlignment="1">
      <alignment horizontal="right"/>
    </xf>
    <xf numFmtId="1" fontId="37" fillId="0" borderId="0" xfId="0" applyNumberFormat="1" applyFont="1" applyFill="1"/>
    <xf numFmtId="0" fontId="51" fillId="0" borderId="0" xfId="0" applyFont="1" applyFill="1" applyBorder="1" applyAlignment="1">
      <alignment horizontal="left" wrapText="1"/>
    </xf>
    <xf numFmtId="1" fontId="52" fillId="0" borderId="0" xfId="0" applyNumberFormat="1" applyFont="1" applyFill="1" applyBorder="1" applyAlignment="1">
      <alignment horizontal="right"/>
    </xf>
    <xf numFmtId="4" fontId="37" fillId="0" borderId="6" xfId="0" applyNumberFormat="1" applyFont="1" applyFill="1" applyBorder="1" applyAlignment="1">
      <alignment horizontal="left"/>
    </xf>
    <xf numFmtId="164" fontId="37" fillId="0" borderId="0" xfId="9" applyNumberFormat="1" applyFont="1" applyFill="1"/>
    <xf numFmtId="4" fontId="38" fillId="0" borderId="0" xfId="0" applyNumberFormat="1" applyFont="1" applyFill="1" applyBorder="1"/>
    <xf numFmtId="3" fontId="39" fillId="5" borderId="7" xfId="0" applyNumberFormat="1" applyFont="1" applyFill="1" applyBorder="1"/>
    <xf numFmtId="164" fontId="37" fillId="5" borderId="7" xfId="0" applyNumberFormat="1" applyFont="1" applyFill="1" applyBorder="1" applyAlignment="1">
      <alignment horizontal="right"/>
    </xf>
    <xf numFmtId="3" fontId="30" fillId="0" borderId="1" xfId="0" applyNumberFormat="1" applyFont="1" applyBorder="1"/>
    <xf numFmtId="164" fontId="37" fillId="0" borderId="0" xfId="9" applyNumberFormat="1" applyFont="1"/>
    <xf numFmtId="164" fontId="52" fillId="0" borderId="0" xfId="9" applyNumberFormat="1" applyFont="1" applyFill="1" applyBorder="1" applyAlignment="1">
      <alignment horizontal="right"/>
    </xf>
    <xf numFmtId="164" fontId="53" fillId="0" borderId="0" xfId="9" applyNumberFormat="1" applyFont="1" applyFill="1" applyBorder="1" applyAlignment="1">
      <alignment horizontal="right"/>
    </xf>
    <xf numFmtId="164" fontId="52" fillId="0" borderId="0" xfId="9" applyNumberFormat="1" applyFont="1" applyFill="1"/>
    <xf numFmtId="0" fontId="52" fillId="0" borderId="0" xfId="0" applyFont="1" applyFill="1"/>
    <xf numFmtId="0" fontId="38" fillId="0" borderId="8" xfId="0" applyFont="1" applyFill="1" applyBorder="1"/>
    <xf numFmtId="0" fontId="40" fillId="4" borderId="8" xfId="0" applyFont="1" applyFill="1" applyBorder="1"/>
    <xf numFmtId="0" fontId="40" fillId="4" borderId="1" xfId="0" applyFont="1" applyFill="1" applyBorder="1"/>
    <xf numFmtId="167" fontId="15" fillId="0" borderId="22" xfId="0" applyNumberFormat="1" applyFont="1" applyFill="1" applyBorder="1"/>
    <xf numFmtId="0" fontId="38" fillId="0" borderId="10" xfId="0" applyFont="1" applyBorder="1"/>
    <xf numFmtId="164" fontId="39" fillId="0" borderId="14" xfId="0" applyNumberFormat="1" applyFont="1" applyBorder="1"/>
    <xf numFmtId="3" fontId="37" fillId="0" borderId="19" xfId="0" applyNumberFormat="1" applyFont="1" applyFill="1" applyBorder="1" applyAlignment="1">
      <alignment horizontal="left"/>
    </xf>
    <xf numFmtId="166" fontId="37" fillId="0" borderId="19" xfId="0" applyNumberFormat="1" applyFont="1" applyFill="1" applyBorder="1"/>
    <xf numFmtId="166" fontId="37" fillId="0" borderId="19" xfId="0" applyNumberFormat="1" applyFont="1" applyBorder="1"/>
    <xf numFmtId="166" fontId="37" fillId="0" borderId="4" xfId="0" applyNumberFormat="1" applyFont="1" applyBorder="1"/>
    <xf numFmtId="0" fontId="38" fillId="0" borderId="3" xfId="0" applyFont="1" applyBorder="1"/>
    <xf numFmtId="166" fontId="39" fillId="0" borderId="0" xfId="0" applyNumberFormat="1" applyFont="1" applyFill="1" applyBorder="1"/>
    <xf numFmtId="0" fontId="39" fillId="0" borderId="0" xfId="0" applyFont="1" applyBorder="1"/>
    <xf numFmtId="0" fontId="40" fillId="4" borderId="10" xfId="0" applyFont="1" applyFill="1" applyBorder="1" applyAlignment="1">
      <alignment horizontal="right"/>
    </xf>
    <xf numFmtId="0" fontId="37" fillId="0" borderId="14" xfId="0" applyFont="1" applyFill="1" applyBorder="1"/>
    <xf numFmtId="3" fontId="40" fillId="4" borderId="23" xfId="0" applyNumberFormat="1" applyFont="1" applyFill="1" applyBorder="1"/>
    <xf numFmtId="3" fontId="37" fillId="0" borderId="0" xfId="0" applyNumberFormat="1" applyFont="1" applyFill="1" applyAlignment="1">
      <alignment horizontal="right"/>
    </xf>
    <xf numFmtId="0" fontId="0" fillId="0" borderId="14" xfId="0" applyFont="1" applyFill="1" applyBorder="1"/>
    <xf numFmtId="4" fontId="37" fillId="0" borderId="14" xfId="0" applyNumberFormat="1" applyFont="1" applyFill="1" applyBorder="1" applyAlignment="1">
      <alignment horizontal="left"/>
    </xf>
    <xf numFmtId="0" fontId="38" fillId="0" borderId="12" xfId="0" applyFont="1" applyBorder="1" applyAlignment="1">
      <alignment wrapText="1"/>
    </xf>
    <xf numFmtId="0" fontId="37" fillId="0" borderId="21" xfId="0" applyFont="1" applyBorder="1"/>
    <xf numFmtId="4" fontId="32" fillId="0" borderId="8" xfId="0" applyNumberFormat="1" applyFont="1" applyFill="1" applyBorder="1" applyAlignment="1">
      <alignment horizontal="left"/>
    </xf>
    <xf numFmtId="1" fontId="33" fillId="0" borderId="10" xfId="0" applyNumberFormat="1" applyFont="1" applyFill="1" applyBorder="1"/>
    <xf numFmtId="167" fontId="15" fillId="0" borderId="0" xfId="0" applyNumberFormat="1" applyFont="1" applyFill="1" applyBorder="1"/>
    <xf numFmtId="0" fontId="38" fillId="0" borderId="12" xfId="0" applyFont="1" applyBorder="1"/>
    <xf numFmtId="0" fontId="38" fillId="0" borderId="20" xfId="0" applyFont="1" applyBorder="1"/>
    <xf numFmtId="4" fontId="38" fillId="0" borderId="0" xfId="0" applyNumberFormat="1" applyFont="1" applyFill="1" applyBorder="1" applyAlignment="1">
      <alignment wrapText="1"/>
    </xf>
    <xf numFmtId="1" fontId="38" fillId="0" borderId="0" xfId="0" applyNumberFormat="1" applyFont="1" applyFill="1" applyBorder="1"/>
    <xf numFmtId="3" fontId="37" fillId="0" borderId="0" xfId="0" applyNumberFormat="1" applyFont="1" applyFill="1" applyBorder="1" applyAlignment="1">
      <alignment wrapText="1"/>
    </xf>
    <xf numFmtId="1" fontId="33" fillId="0" borderId="0" xfId="0" applyNumberFormat="1" applyFont="1" applyFill="1" applyBorder="1"/>
    <xf numFmtId="43" fontId="39" fillId="0" borderId="14" xfId="16" applyFont="1" applyBorder="1"/>
    <xf numFmtId="164" fontId="0" fillId="0" borderId="0" xfId="9" applyNumberFormat="1" applyFont="1"/>
    <xf numFmtId="3" fontId="37" fillId="0" borderId="19" xfId="0" applyNumberFormat="1" applyFont="1" applyFill="1" applyBorder="1" applyAlignment="1">
      <alignment horizontal="right"/>
    </xf>
    <xf numFmtId="3" fontId="29" fillId="0" borderId="19" xfId="0" applyNumberFormat="1" applyFont="1" applyFill="1" applyBorder="1" applyAlignment="1">
      <alignment horizontal="right"/>
    </xf>
    <xf numFmtId="1" fontId="29" fillId="0" borderId="19" xfId="0" applyNumberFormat="1" applyFont="1" applyFill="1" applyBorder="1" applyAlignment="1">
      <alignment horizontal="right"/>
    </xf>
    <xf numFmtId="0" fontId="37" fillId="0" borderId="0" xfId="0" applyFont="1" applyFill="1" applyAlignment="1">
      <alignment horizontal="right"/>
    </xf>
    <xf numFmtId="3" fontId="37" fillId="0" borderId="0" xfId="0" applyNumberFormat="1" applyFont="1" applyBorder="1" applyAlignment="1">
      <alignment horizontal="right"/>
    </xf>
    <xf numFmtId="1" fontId="29" fillId="0" borderId="0" xfId="0" applyNumberFormat="1" applyFont="1" applyBorder="1" applyAlignment="1">
      <alignment horizontal="right"/>
    </xf>
    <xf numFmtId="0" fontId="37" fillId="0" borderId="0" xfId="0" applyFont="1" applyAlignment="1">
      <alignment horizontal="right"/>
    </xf>
    <xf numFmtId="3" fontId="37" fillId="0" borderId="4" xfId="0" applyNumberFormat="1" applyFont="1" applyBorder="1" applyAlignment="1">
      <alignment horizontal="right"/>
    </xf>
    <xf numFmtId="1" fontId="29" fillId="0" borderId="4" xfId="0" applyNumberFormat="1" applyFont="1" applyBorder="1" applyAlignment="1">
      <alignment horizontal="right"/>
    </xf>
    <xf numFmtId="0" fontId="37" fillId="0" borderId="0" xfId="0" applyFont="1" applyBorder="1" applyAlignment="1">
      <alignment horizontal="right"/>
    </xf>
    <xf numFmtId="4" fontId="39" fillId="0" borderId="0" xfId="0" applyNumberFormat="1" applyFont="1" applyBorder="1" applyAlignment="1">
      <alignment horizontal="left"/>
    </xf>
    <xf numFmtId="3" fontId="38" fillId="0" borderId="0" xfId="0" applyNumberFormat="1" applyFont="1" applyFill="1" applyBorder="1"/>
    <xf numFmtId="168" fontId="0" fillId="0" borderId="0" xfId="0" applyNumberFormat="1"/>
    <xf numFmtId="4" fontId="0" fillId="0" borderId="0" xfId="0" applyNumberFormat="1"/>
    <xf numFmtId="165" fontId="37" fillId="0" borderId="0" xfId="0" applyNumberFormat="1" applyFont="1" applyFill="1" applyBorder="1"/>
    <xf numFmtId="1" fontId="41" fillId="0" borderId="0" xfId="0" applyNumberFormat="1" applyFont="1" applyFill="1"/>
    <xf numFmtId="0" fontId="49" fillId="0" borderId="1" xfId="0" applyFont="1" applyFill="1" applyBorder="1" applyAlignment="1">
      <alignment horizontal="center" vertical="center" wrapText="1"/>
    </xf>
    <xf numFmtId="43" fontId="39" fillId="0" borderId="15" xfId="16" applyFont="1" applyBorder="1"/>
    <xf numFmtId="0" fontId="40" fillId="4" borderId="1" xfId="0" applyFont="1" applyFill="1" applyBorder="1" applyAlignment="1">
      <alignment horizontal="right"/>
    </xf>
    <xf numFmtId="0" fontId="49" fillId="0" borderId="1" xfId="0" applyFont="1" applyFill="1" applyBorder="1" applyAlignment="1">
      <alignment horizontal="center" vertical="center" wrapText="1"/>
    </xf>
    <xf numFmtId="0" fontId="49" fillId="0" borderId="10" xfId="0" applyFont="1" applyFill="1" applyBorder="1" applyAlignment="1">
      <alignment horizontal="center" vertical="center" wrapText="1"/>
    </xf>
    <xf numFmtId="3" fontId="38" fillId="0" borderId="10" xfId="0" applyNumberFormat="1" applyFont="1" applyFill="1" applyBorder="1"/>
    <xf numFmtId="0" fontId="14" fillId="0" borderId="0" xfId="0" applyFont="1" applyFill="1" applyBorder="1"/>
    <xf numFmtId="1" fontId="29" fillId="0" borderId="0" xfId="0" applyNumberFormat="1" applyFont="1" applyBorder="1"/>
    <xf numFmtId="0" fontId="40" fillId="4" borderId="10" xfId="0" applyFont="1" applyFill="1" applyBorder="1"/>
    <xf numFmtId="0" fontId="38" fillId="0" borderId="4" xfId="0" applyFont="1" applyBorder="1"/>
    <xf numFmtId="3" fontId="36" fillId="0" borderId="0" xfId="0" applyNumberFormat="1" applyFont="1" applyFill="1" applyBorder="1"/>
    <xf numFmtId="0" fontId="38" fillId="0" borderId="12" xfId="0" applyFont="1" applyFill="1" applyBorder="1"/>
    <xf numFmtId="0" fontId="38" fillId="0" borderId="19" xfId="0" applyFont="1" applyFill="1" applyBorder="1"/>
    <xf numFmtId="0" fontId="38" fillId="0" borderId="20" xfId="0" applyFont="1" applyFill="1" applyBorder="1"/>
    <xf numFmtId="0" fontId="38" fillId="0" borderId="8" xfId="0" applyFont="1" applyBorder="1"/>
    <xf numFmtId="3" fontId="35" fillId="0" borderId="12" xfId="0" applyNumberFormat="1" applyFont="1" applyFill="1" applyBorder="1"/>
    <xf numFmtId="1" fontId="33" fillId="0" borderId="8" xfId="0" applyNumberFormat="1" applyFont="1" applyFill="1" applyBorder="1"/>
    <xf numFmtId="9" fontId="35" fillId="0" borderId="12" xfId="9" applyFont="1" applyFill="1" applyBorder="1"/>
    <xf numFmtId="9" fontId="35" fillId="0" borderId="0" xfId="9" applyFont="1" applyFill="1" applyBorder="1"/>
    <xf numFmtId="9" fontId="35" fillId="0" borderId="19" xfId="9" applyFont="1" applyFill="1" applyBorder="1"/>
    <xf numFmtId="9" fontId="35" fillId="0" borderId="16" xfId="9" applyFont="1" applyFill="1" applyBorder="1"/>
    <xf numFmtId="9" fontId="35" fillId="0" borderId="14" xfId="9" applyFont="1" applyFill="1" applyBorder="1"/>
    <xf numFmtId="9" fontId="37" fillId="0" borderId="14" xfId="9" applyFont="1" applyFill="1" applyBorder="1"/>
    <xf numFmtId="9" fontId="33" fillId="0" borderId="8" xfId="9" applyFont="1" applyFill="1" applyBorder="1"/>
    <xf numFmtId="9" fontId="33" fillId="0" borderId="1" xfId="9" applyFont="1" applyFill="1" applyBorder="1"/>
    <xf numFmtId="9" fontId="33" fillId="0" borderId="10" xfId="9" applyFont="1" applyFill="1" applyBorder="1"/>
    <xf numFmtId="0" fontId="38" fillId="0" borderId="10" xfId="0" applyFont="1" applyFill="1" applyBorder="1"/>
    <xf numFmtId="0" fontId="38" fillId="0" borderId="13" xfId="0" applyFont="1" applyBorder="1"/>
    <xf numFmtId="0" fontId="38" fillId="0" borderId="25" xfId="0" applyFont="1" applyBorder="1"/>
    <xf numFmtId="3" fontId="37" fillId="0" borderId="14" xfId="0" applyNumberFormat="1" applyFont="1" applyBorder="1"/>
    <xf numFmtId="3" fontId="37" fillId="0" borderId="16" xfId="0" applyNumberFormat="1" applyFont="1" applyBorder="1"/>
    <xf numFmtId="3" fontId="39" fillId="0" borderId="14" xfId="0" applyNumberFormat="1" applyFont="1" applyBorder="1"/>
    <xf numFmtId="0" fontId="37" fillId="0" borderId="1" xfId="0" applyFont="1" applyFill="1" applyBorder="1"/>
    <xf numFmtId="0" fontId="37" fillId="0" borderId="10" xfId="0" applyFont="1" applyFill="1" applyBorder="1"/>
    <xf numFmtId="0" fontId="38" fillId="0" borderId="1" xfId="0" applyFont="1" applyBorder="1" applyAlignment="1">
      <alignment horizontal="right"/>
    </xf>
    <xf numFmtId="4" fontId="38" fillId="0" borderId="11" xfId="0" applyNumberFormat="1" applyFont="1" applyFill="1" applyBorder="1" applyAlignment="1">
      <alignment horizontal="center" wrapText="1"/>
    </xf>
    <xf numFmtId="4" fontId="38" fillId="0" borderId="15" xfId="0" applyNumberFormat="1" applyFont="1" applyFill="1" applyBorder="1" applyAlignment="1">
      <alignment horizontal="center" wrapText="1"/>
    </xf>
    <xf numFmtId="4" fontId="38" fillId="0" borderId="8" xfId="0" applyNumberFormat="1" applyFont="1" applyFill="1" applyBorder="1" applyAlignment="1">
      <alignment horizontal="left" wrapText="1"/>
    </xf>
    <xf numFmtId="0" fontId="14" fillId="0" borderId="1" xfId="0" applyFont="1" applyFill="1" applyBorder="1" applyAlignment="1">
      <alignment horizontal="left" wrapText="1"/>
    </xf>
    <xf numFmtId="0" fontId="14" fillId="0" borderId="10" xfId="0" applyFont="1" applyFill="1" applyBorder="1" applyAlignment="1">
      <alignment horizontal="left" wrapText="1"/>
    </xf>
    <xf numFmtId="4" fontId="38" fillId="0" borderId="7" xfId="0" applyNumberFormat="1" applyFont="1" applyFill="1" applyBorder="1" applyAlignment="1">
      <alignment horizontal="center" wrapText="1"/>
    </xf>
    <xf numFmtId="0" fontId="49" fillId="0" borderId="8"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10" xfId="0" applyFont="1" applyFill="1" applyBorder="1" applyAlignment="1">
      <alignment horizontal="center" vertical="center"/>
    </xf>
    <xf numFmtId="3" fontId="39" fillId="0" borderId="19" xfId="0" applyNumberFormat="1" applyFont="1" applyFill="1" applyBorder="1"/>
    <xf numFmtId="3" fontId="39" fillId="0" borderId="4" xfId="0" applyNumberFormat="1" applyFont="1" applyFill="1" applyBorder="1"/>
    <xf numFmtId="1" fontId="37" fillId="0" borderId="14" xfId="0" applyNumberFormat="1" applyFont="1" applyFill="1" applyBorder="1" applyAlignment="1">
      <alignment horizontal="right"/>
    </xf>
    <xf numFmtId="1" fontId="37" fillId="0" borderId="0" xfId="0" applyNumberFormat="1" applyFont="1" applyFill="1" applyBorder="1" applyAlignment="1">
      <alignment horizontal="right"/>
    </xf>
    <xf numFmtId="3" fontId="35" fillId="0" borderId="12" xfId="0" applyNumberFormat="1" applyFont="1" applyFill="1" applyBorder="1" applyAlignment="1" applyProtection="1">
      <alignment horizontal="right"/>
    </xf>
    <xf numFmtId="3" fontId="35" fillId="0" borderId="19" xfId="0" applyNumberFormat="1" applyFont="1" applyFill="1" applyBorder="1" applyAlignment="1" applyProtection="1">
      <alignment horizontal="right"/>
    </xf>
    <xf numFmtId="3" fontId="35" fillId="0" borderId="0" xfId="0" applyNumberFormat="1" applyFont="1" applyFill="1" applyBorder="1" applyAlignment="1" applyProtection="1">
      <alignment horizontal="right"/>
    </xf>
    <xf numFmtId="3" fontId="35" fillId="0" borderId="20" xfId="0" applyNumberFormat="1" applyFont="1" applyFill="1" applyBorder="1" applyAlignment="1" applyProtection="1">
      <alignment horizontal="right"/>
    </xf>
    <xf numFmtId="3" fontId="35" fillId="0" borderId="16" xfId="0" applyNumberFormat="1" applyFont="1" applyFill="1" applyBorder="1" applyAlignment="1" applyProtection="1">
      <alignment horizontal="right"/>
    </xf>
    <xf numFmtId="3" fontId="35" fillId="0" borderId="14" xfId="0" applyNumberFormat="1" applyFont="1" applyFill="1" applyBorder="1" applyAlignment="1" applyProtection="1">
      <alignment horizontal="right"/>
    </xf>
    <xf numFmtId="3" fontId="37" fillId="0" borderId="0" xfId="0" applyNumberFormat="1" applyFont="1" applyFill="1" applyBorder="1" applyAlignment="1" applyProtection="1">
      <alignment horizontal="right"/>
    </xf>
    <xf numFmtId="0" fontId="37" fillId="0" borderId="14" xfId="0" applyFont="1" applyFill="1" applyBorder="1" applyAlignment="1">
      <alignment horizontal="right"/>
    </xf>
    <xf numFmtId="0" fontId="37" fillId="0" borderId="0" xfId="0" applyFont="1" applyFill="1" applyBorder="1" applyAlignment="1">
      <alignment horizontal="right"/>
    </xf>
    <xf numFmtId="3" fontId="37" fillId="0" borderId="0" xfId="0" applyNumberFormat="1" applyFont="1" applyFill="1" applyBorder="1" applyAlignment="1">
      <alignment horizontal="right"/>
    </xf>
    <xf numFmtId="3" fontId="37" fillId="0" borderId="14" xfId="0" applyNumberFormat="1" applyFont="1" applyFill="1" applyBorder="1" applyAlignment="1">
      <alignment horizontal="right"/>
    </xf>
    <xf numFmtId="3" fontId="37" fillId="0" borderId="20" xfId="0" applyNumberFormat="1" applyFont="1" applyFill="1" applyBorder="1" applyAlignment="1">
      <alignment horizontal="right"/>
    </xf>
    <xf numFmtId="3" fontId="37" fillId="0" borderId="16" xfId="0" applyNumberFormat="1" applyFont="1" applyFill="1" applyBorder="1" applyAlignment="1">
      <alignment horizontal="right"/>
    </xf>
    <xf numFmtId="3" fontId="37" fillId="0" borderId="24" xfId="0" applyNumberFormat="1" applyFont="1" applyFill="1" applyBorder="1" applyAlignment="1">
      <alignment horizontal="right"/>
    </xf>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54">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border diagonalUp="0" diagonalDown="0">
        <left/>
        <right style="thin">
          <color indexed="64"/>
        </right>
        <top/>
        <bottom/>
        <vertical/>
        <horizontal/>
      </border>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4"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dxf>
    <dxf>
      <font>
        <b/>
        <i val="0"/>
        <strike val="0"/>
        <condense val="0"/>
        <extend val="0"/>
        <outline val="0"/>
        <shadow val="0"/>
        <u val="none"/>
        <vertAlign val="baseline"/>
        <sz val="10"/>
        <color auto="1"/>
        <name val="Calibri"/>
        <scheme val="none"/>
      </font>
      <fill>
        <patternFill patternType="none">
          <fgColor indexed="64"/>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b="1"/>
              <a:t>Utsläpp av växthusgaser, BNP</a:t>
            </a:r>
            <a:r>
              <a:rPr lang="sv-SE" b="1" baseline="0"/>
              <a:t> och utsläppsintensitet, </a:t>
            </a:r>
            <a:r>
              <a:rPr lang="sv-SE" b="1"/>
              <a:t>index 2008K1=100</a:t>
            </a:r>
          </a:p>
          <a:p>
            <a:pPr>
              <a:defRPr/>
            </a:pPr>
            <a:r>
              <a:rPr lang="sv-SE" sz="960" b="0" i="0" u="none" strike="noStrike" baseline="0">
                <a:effectLst/>
              </a:rPr>
              <a:t>Greenhouse gas emissions, GDP and emissions intensity</a:t>
            </a:r>
            <a:endParaRPr lang="sv-SE"/>
          </a:p>
        </c:rich>
      </c:tx>
      <c:layout>
        <c:manualLayout>
          <c:xMode val="edge"/>
          <c:yMode val="edge"/>
          <c:x val="0.28486161127363102"/>
          <c:y val="2.097799952946984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4.5048826765403976E-2"/>
          <c:y val="0.15352686362040333"/>
          <c:w val="0.93095185211306897"/>
          <c:h val="0.65718088507987549"/>
        </c:manualLayout>
      </c:layout>
      <c:lineChart>
        <c:grouping val="standard"/>
        <c:varyColors val="0"/>
        <c:ser>
          <c:idx val="0"/>
          <c:order val="0"/>
          <c:tx>
            <c:strRef>
              <c:f>'4 Utsläpp per FV'!$C$57</c:f>
              <c:strCache>
                <c:ptCount val="1"/>
                <c:pt idx="0">
                  <c:v>Utsläpp av växthusgaser</c:v>
                </c:pt>
              </c:strCache>
            </c:strRef>
          </c:tx>
          <c:spPr>
            <a:ln w="19050" cap="rnd">
              <a:solidFill>
                <a:srgbClr val="1E00BE"/>
              </a:solidFill>
              <a:round/>
            </a:ln>
            <a:effectLst/>
          </c:spPr>
          <c:marker>
            <c:symbol val="none"/>
          </c:marker>
          <c:cat>
            <c:strRef>
              <c:f>'4 Utsläpp per FV'!$D$56:$BS$56</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'4 Utsläpp per FV'!$D$57:$BS$57</c:f>
              <c:numCache>
                <c:formatCode>0.00</c:formatCode>
                <c:ptCount val="68"/>
                <c:pt idx="0">
                  <c:v>100</c:v>
                </c:pt>
                <c:pt idx="1">
                  <c:v>95.75973075384934</c:v>
                </c:pt>
                <c:pt idx="2">
                  <c:v>92.879210507743664</c:v>
                </c:pt>
                <c:pt idx="3">
                  <c:v>103.48828078358999</c:v>
                </c:pt>
                <c:pt idx="4">
                  <c:v>94.85247370964305</c:v>
                </c:pt>
                <c:pt idx="5">
                  <c:v>86.994445279336702</c:v>
                </c:pt>
                <c:pt idx="6">
                  <c:v>81.861747382854119</c:v>
                </c:pt>
                <c:pt idx="7">
                  <c:v>96.79221277808125</c:v>
                </c:pt>
                <c:pt idx="8">
                  <c:v>108.83245621799833</c:v>
                </c:pt>
                <c:pt idx="9">
                  <c:v>93.860492626836702</c:v>
                </c:pt>
                <c:pt idx="10">
                  <c:v>87.727112266163971</c:v>
                </c:pt>
                <c:pt idx="11">
                  <c:v>105.77770633928225</c:v>
                </c:pt>
                <c:pt idx="12">
                  <c:v>101.38936395661915</c:v>
                </c:pt>
                <c:pt idx="13">
                  <c:v>89.475894685237407</c:v>
                </c:pt>
                <c:pt idx="14">
                  <c:v>83.989141589759669</c:v>
                </c:pt>
                <c:pt idx="15">
                  <c:v>90.571729535472826</c:v>
                </c:pt>
                <c:pt idx="16">
                  <c:v>93.199461994960856</c:v>
                </c:pt>
                <c:pt idx="17">
                  <c:v>83.109032483789221</c:v>
                </c:pt>
                <c:pt idx="18">
                  <c:v>78.726190049102129</c:v>
                </c:pt>
                <c:pt idx="19">
                  <c:v>89.762452526659587</c:v>
                </c:pt>
                <c:pt idx="20">
                  <c:v>90.621749049424267</c:v>
                </c:pt>
                <c:pt idx="21">
                  <c:v>82.677526692091334</c:v>
                </c:pt>
                <c:pt idx="22">
                  <c:v>78.676555758124067</c:v>
                </c:pt>
                <c:pt idx="23">
                  <c:v>83.687256933590703</c:v>
                </c:pt>
                <c:pt idx="24">
                  <c:v>83.468673296045097</c:v>
                </c:pt>
                <c:pt idx="25">
                  <c:v>80.471620832343717</c:v>
                </c:pt>
                <c:pt idx="26">
                  <c:v>78.537686538039551</c:v>
                </c:pt>
                <c:pt idx="27">
                  <c:v>84.117267382410247</c:v>
                </c:pt>
                <c:pt idx="28">
                  <c:v>86.503546011733661</c:v>
                </c:pt>
                <c:pt idx="29">
                  <c:v>82.173517646162111</c:v>
                </c:pt>
                <c:pt idx="30">
                  <c:v>77.986651004663372</c:v>
                </c:pt>
                <c:pt idx="31">
                  <c:v>83.714384988274375</c:v>
                </c:pt>
                <c:pt idx="32">
                  <c:v>87.408220956439521</c:v>
                </c:pt>
                <c:pt idx="33">
                  <c:v>81.045917492421452</c:v>
                </c:pt>
                <c:pt idx="34">
                  <c:v>80.249419578818745</c:v>
                </c:pt>
                <c:pt idx="35">
                  <c:v>87.172177330855888</c:v>
                </c:pt>
                <c:pt idx="36">
                  <c:v>83.599362470676795</c:v>
                </c:pt>
                <c:pt idx="37">
                  <c:v>80.67629008532252</c:v>
                </c:pt>
                <c:pt idx="38">
                  <c:v>79.479028603435964</c:v>
                </c:pt>
                <c:pt idx="39">
                  <c:v>84.298753940482158</c:v>
                </c:pt>
                <c:pt idx="40">
                  <c:v>82.974951498817447</c:v>
                </c:pt>
                <c:pt idx="41">
                  <c:v>79.107842404099841</c:v>
                </c:pt>
                <c:pt idx="42">
                  <c:v>77.544714357632529</c:v>
                </c:pt>
                <c:pt idx="43">
                  <c:v>82.573462867207667</c:v>
                </c:pt>
                <c:pt idx="44">
                  <c:v>81.318621381347384</c:v>
                </c:pt>
                <c:pt idx="45">
                  <c:v>77.338230000643662</c:v>
                </c:pt>
                <c:pt idx="46">
                  <c:v>77.583087572583935</c:v>
                </c:pt>
                <c:pt idx="47">
                  <c:v>78.560606858363258</c:v>
                </c:pt>
                <c:pt idx="48">
                  <c:v>76.939452677695655</c:v>
                </c:pt>
                <c:pt idx="49">
                  <c:v>67.385073889987154</c:v>
                </c:pt>
                <c:pt idx="50">
                  <c:v>67.433599130903289</c:v>
                </c:pt>
                <c:pt idx="51">
                  <c:v>70.922417980586332</c:v>
                </c:pt>
                <c:pt idx="52">
                  <c:v>72.162476681465208</c:v>
                </c:pt>
                <c:pt idx="53">
                  <c:v>74.104247063872648</c:v>
                </c:pt>
                <c:pt idx="54">
                  <c:v>71.477699828900114</c:v>
                </c:pt>
                <c:pt idx="55">
                  <c:v>76.680372133623408</c:v>
                </c:pt>
                <c:pt idx="56">
                  <c:v>75.503025057270563</c:v>
                </c:pt>
                <c:pt idx="57">
                  <c:v>68.246588305069366</c:v>
                </c:pt>
                <c:pt idx="58">
                  <c:v>68.959781027658977</c:v>
                </c:pt>
                <c:pt idx="59">
                  <c:v>74.804924410832726</c:v>
                </c:pt>
                <c:pt idx="60">
                  <c:v>70.866904884258375</c:v>
                </c:pt>
                <c:pt idx="61">
                  <c:v>71.599353060055918</c:v>
                </c:pt>
                <c:pt idx="62">
                  <c:v>68.159213856121255</c:v>
                </c:pt>
                <c:pt idx="63">
                  <c:v>72.599367735309812</c:v>
                </c:pt>
                <c:pt idx="64">
                  <c:v>76.229292003618355</c:v>
                </c:pt>
                <c:pt idx="65">
                  <c:v>74.770192292095246</c:v>
                </c:pt>
                <c:pt idx="66">
                  <c:v>73.7280217232491</c:v>
                </c:pt>
                <c:pt idx="67">
                  <c:v>76.200346041465679</c:v>
                </c:pt>
              </c:numCache>
            </c:numRef>
          </c:val>
          <c:smooth val="0"/>
          <c:extLst>
            <c:ext xmlns:c16="http://schemas.microsoft.com/office/drawing/2014/chart" uri="{C3380CC4-5D6E-409C-BE32-E72D297353CC}">
              <c16:uniqueId val="{00000000-7FBC-411A-80FE-FC453D70221E}"/>
            </c:ext>
          </c:extLst>
        </c:ser>
        <c:ser>
          <c:idx val="1"/>
          <c:order val="1"/>
          <c:tx>
            <c:strRef>
              <c:f>'4 Utsläpp per FV'!$C$58</c:f>
              <c:strCache>
                <c:ptCount val="1"/>
                <c:pt idx="0">
                  <c:v>BNP från produktionssidan</c:v>
                </c:pt>
              </c:strCache>
            </c:strRef>
          </c:tx>
          <c:spPr>
            <a:ln w="19050" cap="rnd">
              <a:solidFill>
                <a:srgbClr val="0AAFEB"/>
              </a:solidFill>
              <a:prstDash val="dash"/>
              <a:round/>
            </a:ln>
            <a:effectLst/>
          </c:spPr>
          <c:marker>
            <c:symbol val="none"/>
          </c:marker>
          <c:cat>
            <c:strRef>
              <c:f>'4 Utsläpp per FV'!$D$56:$BS$56</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'4 Utsläpp per FV'!$D$58:$BS$58</c:f>
              <c:numCache>
                <c:formatCode>0.00</c:formatCode>
                <c:ptCount val="68"/>
                <c:pt idx="0">
                  <c:v>100</c:v>
                </c:pt>
                <c:pt idx="1">
                  <c:v>106.09694065363327</c:v>
                </c:pt>
                <c:pt idx="2">
                  <c:v>94.345295861750472</c:v>
                </c:pt>
                <c:pt idx="3">
                  <c:v>103.22533146823191</c:v>
                </c:pt>
                <c:pt idx="4">
                  <c:v>94.223651538374014</c:v>
                </c:pt>
                <c:pt idx="5">
                  <c:v>99.494096820180573</c:v>
                </c:pt>
                <c:pt idx="6">
                  <c:v>90.0431527799158</c:v>
                </c:pt>
                <c:pt idx="7">
                  <c:v>102.72829644403691</c:v>
                </c:pt>
                <c:pt idx="8">
                  <c:v>96.159837629090234</c:v>
                </c:pt>
                <c:pt idx="9">
                  <c:v>105.27839315713032</c:v>
                </c:pt>
                <c:pt idx="10">
                  <c:v>96.614790744992007</c:v>
                </c:pt>
                <c:pt idx="11">
                  <c:v>110.66211657776202</c:v>
                </c:pt>
                <c:pt idx="12">
                  <c:v>102.71993025948558</c:v>
                </c:pt>
                <c:pt idx="13">
                  <c:v>108.8691595665647</c:v>
                </c:pt>
                <c:pt idx="14">
                  <c:v>99.649875176526493</c:v>
                </c:pt>
                <c:pt idx="15">
                  <c:v>110.4075335818648</c:v>
                </c:pt>
                <c:pt idx="16">
                  <c:v>102.97074847233469</c:v>
                </c:pt>
                <c:pt idx="17">
                  <c:v>107.93264886788792</c:v>
                </c:pt>
                <c:pt idx="18">
                  <c:v>98.744486684380675</c:v>
                </c:pt>
                <c:pt idx="19">
                  <c:v>110.25108593075477</c:v>
                </c:pt>
                <c:pt idx="20">
                  <c:v>102.59268059245971</c:v>
                </c:pt>
                <c:pt idx="21">
                  <c:v>109.0622511060096</c:v>
                </c:pt>
                <c:pt idx="22">
                  <c:v>99.885215947955643</c:v>
                </c:pt>
                <c:pt idx="23">
                  <c:v>113.13599734959274</c:v>
                </c:pt>
                <c:pt idx="24">
                  <c:v>104.8787405211129</c:v>
                </c:pt>
                <c:pt idx="25">
                  <c:v>111.46041790765071</c:v>
                </c:pt>
                <c:pt idx="26">
                  <c:v>102.2137760941296</c:v>
                </c:pt>
                <c:pt idx="27">
                  <c:v>115.87282730187202</c:v>
                </c:pt>
                <c:pt idx="28">
                  <c:v>108.18622792163896</c:v>
                </c:pt>
                <c:pt idx="29">
                  <c:v>117.26404013091405</c:v>
                </c:pt>
                <c:pt idx="30">
                  <c:v>106.26200547483118</c:v>
                </c:pt>
                <c:pt idx="31">
                  <c:v>121.87230190548219</c:v>
                </c:pt>
                <c:pt idx="32">
                  <c:v>111.13137586924657</c:v>
                </c:pt>
                <c:pt idx="33">
                  <c:v>120.80410746196732</c:v>
                </c:pt>
                <c:pt idx="34">
                  <c:v>108.27741933324855</c:v>
                </c:pt>
                <c:pt idx="35">
                  <c:v>124.0296899157358</c:v>
                </c:pt>
                <c:pt idx="36">
                  <c:v>115.06473753605826</c:v>
                </c:pt>
                <c:pt idx="37">
                  <c:v>120.92407854843353</c:v>
                </c:pt>
                <c:pt idx="38">
                  <c:v>109.80826378245243</c:v>
                </c:pt>
                <c:pt idx="39">
                  <c:v>126.9187007650039</c:v>
                </c:pt>
                <c:pt idx="40">
                  <c:v>116.8966809672648</c:v>
                </c:pt>
                <c:pt idx="41">
                  <c:v>124.34409113117508</c:v>
                </c:pt>
                <c:pt idx="42">
                  <c:v>111.42837542081909</c:v>
                </c:pt>
                <c:pt idx="43">
                  <c:v>129.04220572782458</c:v>
                </c:pt>
                <c:pt idx="44">
                  <c:v>119.77029803695847</c:v>
                </c:pt>
                <c:pt idx="45">
                  <c:v>126.71506783302435</c:v>
                </c:pt>
                <c:pt idx="46">
                  <c:v>115.03930433502218</c:v>
                </c:pt>
                <c:pt idx="47">
                  <c:v>132.46866027267069</c:v>
                </c:pt>
                <c:pt idx="48">
                  <c:v>122.42154192127754</c:v>
                </c:pt>
                <c:pt idx="49">
                  <c:v>118.08133269973429</c:v>
                </c:pt>
                <c:pt idx="50">
                  <c:v>112.32297153489368</c:v>
                </c:pt>
                <c:pt idx="51">
                  <c:v>131.26116885637603</c:v>
                </c:pt>
                <c:pt idx="52">
                  <c:v>122.94995013754007</c:v>
                </c:pt>
                <c:pt idx="53">
                  <c:v>131.01286049889231</c:v>
                </c:pt>
                <c:pt idx="54">
                  <c:v>118.89552978027054</c:v>
                </c:pt>
                <c:pt idx="55">
                  <c:v>139.97137091646533</c:v>
                </c:pt>
                <c:pt idx="56">
                  <c:v>126.44500739570714</c:v>
                </c:pt>
                <c:pt idx="57">
                  <c:v>133.514600665279</c:v>
                </c:pt>
                <c:pt idx="58">
                  <c:v>121.72539170476068</c:v>
                </c:pt>
                <c:pt idx="59">
                  <c:v>138.62834731043898</c:v>
                </c:pt>
                <c:pt idx="60">
                  <c:v>128.85630910709384</c:v>
                </c:pt>
                <c:pt idx="61">
                  <c:v>132.29112983649131</c:v>
                </c:pt>
                <c:pt idx="62">
                  <c:v>120.90056956984425</c:v>
                </c:pt>
                <c:pt idx="63">
                  <c:v>137.6713394596114</c:v>
                </c:pt>
                <c:pt idx="64">
                  <c:v>128.45330999725587</c:v>
                </c:pt>
                <c:pt idx="65">
                  <c:v>133.48682493256857</c:v>
                </c:pt>
                <c:pt idx="66">
                  <c:v>122.55213806212394</c:v>
                </c:pt>
                <c:pt idx="67">
                  <c:v>140.28828198727001</c:v>
                </c:pt>
              </c:numCache>
            </c:numRef>
          </c:val>
          <c:smooth val="0"/>
          <c:extLst>
            <c:ext xmlns:c16="http://schemas.microsoft.com/office/drawing/2014/chart" uri="{C3380CC4-5D6E-409C-BE32-E72D297353CC}">
              <c16:uniqueId val="{00000001-7FBC-411A-80FE-FC453D70221E}"/>
            </c:ext>
          </c:extLst>
        </c:ser>
        <c:ser>
          <c:idx val="2"/>
          <c:order val="2"/>
          <c:tx>
            <c:strRef>
              <c:f>'4 Utsläpp per FV'!$C$59</c:f>
              <c:strCache>
                <c:ptCount val="1"/>
                <c:pt idx="0">
                  <c:v>Intensitet (utsläpp per krona)</c:v>
                </c:pt>
              </c:strCache>
            </c:strRef>
          </c:tx>
          <c:spPr>
            <a:ln w="28575" cap="rnd">
              <a:solidFill>
                <a:srgbClr val="0070C0"/>
              </a:solidFill>
              <a:prstDash val="sysDot"/>
              <a:round/>
            </a:ln>
            <a:effectLst/>
          </c:spPr>
          <c:marker>
            <c:symbol val="none"/>
          </c:marker>
          <c:cat>
            <c:strRef>
              <c:f>'4 Utsläpp per FV'!$D$56:$BS$56</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'4 Utsläpp per FV'!$D$59:$BS$59</c:f>
              <c:numCache>
                <c:formatCode>0.00</c:formatCode>
                <c:ptCount val="68"/>
                <c:pt idx="0">
                  <c:v>100</c:v>
                </c:pt>
                <c:pt idx="1">
                  <c:v>90.256825657649216</c:v>
                </c:pt>
                <c:pt idx="2">
                  <c:v>98.446042973721603</c:v>
                </c:pt>
                <c:pt idx="3">
                  <c:v>100.2547333213834</c:v>
                </c:pt>
                <c:pt idx="4">
                  <c:v>100.66737189760995</c:v>
                </c:pt>
                <c:pt idx="5">
                  <c:v>87.436790784246256</c:v>
                </c:pt>
                <c:pt idx="6">
                  <c:v>90.913906116705235</c:v>
                </c:pt>
                <c:pt idx="7">
                  <c:v>94.22156905990407</c:v>
                </c:pt>
                <c:pt idx="8">
                  <c:v>113.17870214984053</c:v>
                </c:pt>
                <c:pt idx="9">
                  <c:v>89.154564210291298</c:v>
                </c:pt>
                <c:pt idx="10">
                  <c:v>90.800913182861976</c:v>
                </c:pt>
                <c:pt idx="11">
                  <c:v>95.586194815777375</c:v>
                </c:pt>
                <c:pt idx="12">
                  <c:v>98.704665881776549</c:v>
                </c:pt>
                <c:pt idx="13">
                  <c:v>82.186631219955444</c:v>
                </c:pt>
                <c:pt idx="14">
                  <c:v>84.284241642024796</c:v>
                </c:pt>
                <c:pt idx="15">
                  <c:v>82.034012170297999</c:v>
                </c:pt>
                <c:pt idx="16">
                  <c:v>90.510619158994345</c:v>
                </c:pt>
                <c:pt idx="17">
                  <c:v>77.000827233950886</c:v>
                </c:pt>
                <c:pt idx="18">
                  <c:v>79.727175351811297</c:v>
                </c:pt>
                <c:pt idx="19">
                  <c:v>81.416388572386992</c:v>
                </c:pt>
                <c:pt idx="20">
                  <c:v>88.331592981190425</c:v>
                </c:pt>
                <c:pt idx="21">
                  <c:v>75.807647333198673</c:v>
                </c:pt>
                <c:pt idx="22">
                  <c:v>78.766967675294239</c:v>
                </c:pt>
                <c:pt idx="23">
                  <c:v>73.970494709120047</c:v>
                </c:pt>
                <c:pt idx="24">
                  <c:v>79.585884499864093</c:v>
                </c:pt>
                <c:pt idx="25">
                  <c:v>72.19748709269831</c:v>
                </c:pt>
                <c:pt idx="26">
                  <c:v>76.83669417096327</c:v>
                </c:pt>
                <c:pt idx="27">
                  <c:v>72.594472182220798</c:v>
                </c:pt>
                <c:pt idx="28">
                  <c:v>79.958001747125849</c:v>
                </c:pt>
                <c:pt idx="29">
                  <c:v>70.075632354490992</c:v>
                </c:pt>
                <c:pt idx="30">
                  <c:v>73.390908308365212</c:v>
                </c:pt>
                <c:pt idx="31">
                  <c:v>68.690246823432361</c:v>
                </c:pt>
                <c:pt idx="32">
                  <c:v>78.653053894771418</c:v>
                </c:pt>
                <c:pt idx="33">
                  <c:v>67.088710140039794</c:v>
                </c:pt>
                <c:pt idx="34">
                  <c:v>74.114640035733373</c:v>
                </c:pt>
                <c:pt idx="35">
                  <c:v>70.283314737043639</c:v>
                </c:pt>
                <c:pt idx="36">
                  <c:v>72.654198202537017</c:v>
                </c:pt>
                <c:pt idx="37">
                  <c:v>66.716481162194157</c:v>
                </c:pt>
                <c:pt idx="38">
                  <c:v>72.379824491985872</c:v>
                </c:pt>
                <c:pt idx="39">
                  <c:v>66.419490140042754</c:v>
                </c:pt>
                <c:pt idx="40">
                  <c:v>70.981443452661736</c:v>
                </c:pt>
                <c:pt idx="41">
                  <c:v>63.620105856615361</c:v>
                </c:pt>
                <c:pt idx="42">
                  <c:v>69.591532735515599</c:v>
                </c:pt>
                <c:pt idx="43">
                  <c:v>63.989500490538219</c:v>
                </c:pt>
                <c:pt idx="44">
                  <c:v>67.895482197309263</c:v>
                </c:pt>
                <c:pt idx="45">
                  <c:v>61.033175709264661</c:v>
                </c:pt>
                <c:pt idx="46">
                  <c:v>67.440504809246121</c:v>
                </c:pt>
                <c:pt idx="47">
                  <c:v>59.30505124506864</c:v>
                </c:pt>
                <c:pt idx="48">
                  <c:v>62.847968968705771</c:v>
                </c:pt>
                <c:pt idx="49">
                  <c:v>57.06666104568685</c:v>
                </c:pt>
                <c:pt idx="50">
                  <c:v>60.035447967074752</c:v>
                </c:pt>
                <c:pt idx="51">
                  <c:v>54.031530115497098</c:v>
                </c:pt>
                <c:pt idx="52">
                  <c:v>58.692562787328825</c:v>
                </c:pt>
                <c:pt idx="53">
                  <c:v>56.562574682887082</c:v>
                </c:pt>
                <c:pt idx="54">
                  <c:v>60.118071689488431</c:v>
                </c:pt>
                <c:pt idx="55">
                  <c:v>54.782897125002897</c:v>
                </c:pt>
                <c:pt idx="56">
                  <c:v>59.712144126802343</c:v>
                </c:pt>
                <c:pt idx="57">
                  <c:v>51.115449520134135</c:v>
                </c:pt>
                <c:pt idx="58">
                  <c:v>56.651927803952141</c:v>
                </c:pt>
                <c:pt idx="59">
                  <c:v>53.960770551002426</c:v>
                </c:pt>
                <c:pt idx="60">
                  <c:v>54.996845226538447</c:v>
                </c:pt>
                <c:pt idx="61">
                  <c:v>54.12256524572058</c:v>
                </c:pt>
                <c:pt idx="62">
                  <c:v>56.376255379628844</c:v>
                </c:pt>
                <c:pt idx="63">
                  <c:v>52.733828275570936</c:v>
                </c:pt>
                <c:pt idx="64">
                  <c:v>59.343968641405056</c:v>
                </c:pt>
                <c:pt idx="65">
                  <c:v>56.013162594784724</c:v>
                </c:pt>
                <c:pt idx="66">
                  <c:v>60.160534845891469</c:v>
                </c:pt>
                <c:pt idx="67">
                  <c:v>54.316971426295034</c:v>
                </c:pt>
              </c:numCache>
            </c:numRef>
          </c:val>
          <c:smooth val="0"/>
          <c:extLst>
            <c:ext xmlns:c16="http://schemas.microsoft.com/office/drawing/2014/chart" uri="{C3380CC4-5D6E-409C-BE32-E72D297353CC}">
              <c16:uniqueId val="{00000000-C0E3-46A7-AC57-6B45A819467A}"/>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Utveckling av växthusgasutsläpp och förädlingsvärde i procent, procentuell förändring jämfört</a:t>
            </a:r>
            <a:r>
              <a:rPr lang="sv-SE" baseline="0"/>
              <a:t> med samma kvartal föregående år</a:t>
            </a:r>
            <a:endParaRPr lang="sv-SE"/>
          </a:p>
          <a:p>
            <a:pPr>
              <a:defRPr/>
            </a:pPr>
            <a:r>
              <a:rPr lang="sv-SE" b="0"/>
              <a:t>Emissions of greenhouse gases and value added, percentage change compared with same quarter previous year</a:t>
            </a:r>
          </a:p>
        </c:rich>
      </c:tx>
      <c:layout>
        <c:manualLayout>
          <c:xMode val="edge"/>
          <c:yMode val="edge"/>
          <c:x val="2.8822670735906373E-4"/>
          <c:y val="2.667370056267116E-3"/>
        </c:manualLayout>
      </c:layout>
      <c:overlay val="0"/>
    </c:title>
    <c:autoTitleDeleted val="0"/>
    <c:plotArea>
      <c:layout>
        <c:manualLayout>
          <c:layoutTarget val="inner"/>
          <c:xMode val="edge"/>
          <c:yMode val="edge"/>
          <c:x val="0.27865344347545962"/>
          <c:y val="0.14849097404468062"/>
          <c:w val="0.68715074111164576"/>
          <c:h val="0.69432916445338011"/>
        </c:manualLayout>
      </c:layout>
      <c:barChart>
        <c:barDir val="bar"/>
        <c:grouping val="clustered"/>
        <c:varyColors val="0"/>
        <c:ser>
          <c:idx val="0"/>
          <c:order val="0"/>
          <c:tx>
            <c:strRef>
              <c:f>'2 Diagram'!$C$21</c:f>
              <c:strCache>
                <c:ptCount val="1"/>
                <c:pt idx="0">
                  <c:v>Utsläpp av växthusgaser</c:v>
                </c:pt>
              </c:strCache>
            </c:strRef>
          </c:tx>
          <c:spPr>
            <a:solidFill>
              <a:srgbClr val="1E00BE"/>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Diagram'!$C$22:$C$31</c:f>
              <c:numCache>
                <c:formatCode>0.0%</c:formatCode>
                <c:ptCount val="10"/>
                <c:pt idx="0">
                  <c:v>4.9600684117314622E-2</c:v>
                </c:pt>
                <c:pt idx="1">
                  <c:v>3.7975611898978953E-2</c:v>
                </c:pt>
                <c:pt idx="2">
                  <c:v>-3.3950818508245585E-2</c:v>
                </c:pt>
                <c:pt idx="3">
                  <c:v>5.9543594060864742E-2</c:v>
                </c:pt>
                <c:pt idx="4">
                  <c:v>-0.13973657738471501</c:v>
                </c:pt>
                <c:pt idx="5">
                  <c:v>0.25256681182300317</c:v>
                </c:pt>
                <c:pt idx="6">
                  <c:v>0.11168421814151985</c:v>
                </c:pt>
                <c:pt idx="7">
                  <c:v>0.1503302561371164</c:v>
                </c:pt>
                <c:pt idx="8">
                  <c:v>8.7636415674223714E-2</c:v>
                </c:pt>
                <c:pt idx="9">
                  <c:v>9.1304310562294932E-2</c:v>
                </c:pt>
              </c:numCache>
            </c:numRef>
          </c:val>
          <c:extLst>
            <c:ext xmlns:c16="http://schemas.microsoft.com/office/drawing/2014/chart" uri="{C3380CC4-5D6E-409C-BE32-E72D297353CC}">
              <c16:uniqueId val="{00000000-70F1-48F4-BD06-EF3B9BD4D355}"/>
            </c:ext>
          </c:extLst>
        </c:ser>
        <c:ser>
          <c:idx val="1"/>
          <c:order val="1"/>
          <c:tx>
            <c:strRef>
              <c:f>'2 Diagram'!$D$21</c:f>
              <c:strCache>
                <c:ptCount val="1"/>
                <c:pt idx="0">
                  <c:v>Förädlingsvärde</c:v>
                </c:pt>
              </c:strCache>
            </c:strRef>
          </c:tx>
          <c:spPr>
            <a:solidFill>
              <a:srgbClr val="8D90F5"/>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Diagram'!$D$22:$D$31</c:f>
              <c:numCache>
                <c:formatCode>0.0%</c:formatCode>
                <c:ptCount val="10"/>
                <c:pt idx="0">
                  <c:v>1.8654035038336785E-2</c:v>
                </c:pt>
                <c:pt idx="1">
                  <c:v>-3.2924795126550152E-2</c:v>
                </c:pt>
                <c:pt idx="2">
                  <c:v>0.1343501068583641</c:v>
                </c:pt>
                <c:pt idx="3">
                  <c:v>5.4329429720039735E-2</c:v>
                </c:pt>
                <c:pt idx="4">
                  <c:v>-7.3473619718641747E-2</c:v>
                </c:pt>
                <c:pt idx="5">
                  <c:v>-1.1776653529735118E-2</c:v>
                </c:pt>
                <c:pt idx="6">
                  <c:v>-0.1412475650788029</c:v>
                </c:pt>
                <c:pt idx="7">
                  <c:v>2.5917362046504938E-2</c:v>
                </c:pt>
                <c:pt idx="8">
                  <c:v>2.1921746849866839E-2</c:v>
                </c:pt>
                <c:pt idx="9">
                  <c:v>2.8506915043748235E-2</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0.4"/>
          <c:min val="-0.21000000000000002"/>
        </c:scaling>
        <c:delete val="0"/>
        <c:axPos val="b"/>
        <c:majorGridlines>
          <c:spPr>
            <a:ln w="9525" cap="flat" cmpd="sng" algn="ctr">
              <a:solidFill>
                <a:srgbClr val="D3D3EF"/>
              </a:solidFill>
              <a:round/>
            </a:ln>
            <a:effectLst/>
          </c:spPr>
        </c:majorGridlines>
        <c:min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layout>
        <c:manualLayout>
          <c:xMode val="edge"/>
          <c:yMode val="edge"/>
          <c:x val="0.31599234298512785"/>
          <c:y val="0.92423442355941188"/>
          <c:w val="0.37174757243033812"/>
          <c:h val="6.7552260456537491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288301076995348E-2"/>
          <c:y val="4.3927481109869916E-2"/>
          <c:w val="0.92188192074100894"/>
          <c:h val="0.77883030470062964"/>
        </c:manualLayout>
      </c:layout>
      <c:lineChart>
        <c:grouping val="standard"/>
        <c:varyColors val="0"/>
        <c:ser>
          <c:idx val="0"/>
          <c:order val="0"/>
          <c:tx>
            <c:strRef>
              <c:f>'2 Diagram'!$N$9</c:f>
              <c:strCache>
                <c:ptCount val="1"/>
                <c:pt idx="0">
                  <c:v>H49.4-5 Väg- och rörtransport </c:v>
                </c:pt>
              </c:strCache>
            </c:strRef>
          </c:tx>
          <c:spPr>
            <a:ln w="1905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B-7342-4A87-BAC1-D48AD00B5192}"/>
              </c:ext>
            </c:extLst>
          </c:dPt>
          <c:dPt>
            <c:idx val="8"/>
            <c:marker>
              <c:symbol val="none"/>
            </c:marker>
            <c:bubble3D val="0"/>
            <c:extLst>
              <c:ext xmlns:c16="http://schemas.microsoft.com/office/drawing/2014/chart" uri="{C3380CC4-5D6E-409C-BE32-E72D297353CC}">
                <c16:uniqueId val="{00000005-7342-4A87-BAC1-D48AD00B5192}"/>
              </c:ext>
            </c:extLst>
          </c:dPt>
          <c:dPt>
            <c:idx val="12"/>
            <c:marker>
              <c:symbol val="none"/>
            </c:marker>
            <c:bubble3D val="0"/>
            <c:extLst>
              <c:ext xmlns:c16="http://schemas.microsoft.com/office/drawing/2014/chart" uri="{C3380CC4-5D6E-409C-BE32-E72D297353CC}">
                <c16:uniqueId val="{00000004-7342-4A87-BAC1-D48AD00B5192}"/>
              </c:ext>
            </c:extLst>
          </c:dPt>
          <c:dPt>
            <c:idx val="16"/>
            <c:marker>
              <c:symbol val="none"/>
            </c:marker>
            <c:bubble3D val="0"/>
            <c:extLst>
              <c:ext xmlns:c16="http://schemas.microsoft.com/office/drawing/2014/chart" uri="{C3380CC4-5D6E-409C-BE32-E72D297353CC}">
                <c16:uniqueId val="{0000000F-8207-4AAD-9745-36DC25239CDB}"/>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Diagram'!$O$9:$CD$9</c:f>
              <c:numCache>
                <c:formatCode>#,##0</c:formatCode>
                <c:ptCount val="68"/>
                <c:pt idx="0">
                  <c:v>100</c:v>
                </c:pt>
                <c:pt idx="1">
                  <c:v>110.61757663645054</c:v>
                </c:pt>
                <c:pt idx="2">
                  <c:v>106.44045775178428</c:v>
                </c:pt>
                <c:pt idx="3">
                  <c:v>108.62269684797452</c:v>
                </c:pt>
                <c:pt idx="4">
                  <c:v>94.245320555937354</c:v>
                </c:pt>
                <c:pt idx="5">
                  <c:v>101.76303979468568</c:v>
                </c:pt>
                <c:pt idx="6">
                  <c:v>101.67546721899652</c:v>
                </c:pt>
                <c:pt idx="7">
                  <c:v>103.36899021410069</c:v>
                </c:pt>
                <c:pt idx="8">
                  <c:v>95.723548055745283</c:v>
                </c:pt>
                <c:pt idx="9">
                  <c:v>102.15141277453885</c:v>
                </c:pt>
                <c:pt idx="10">
                  <c:v>103.03511457679014</c:v>
                </c:pt>
                <c:pt idx="11">
                  <c:v>108.66081925562065</c:v>
                </c:pt>
                <c:pt idx="12">
                  <c:v>94.783602056680536</c:v>
                </c:pt>
                <c:pt idx="13">
                  <c:v>101.99982504309556</c:v>
                </c:pt>
                <c:pt idx="14">
                  <c:v>102.04202447752293</c:v>
                </c:pt>
                <c:pt idx="15">
                  <c:v>101.93146103831336</c:v>
                </c:pt>
                <c:pt idx="16">
                  <c:v>87.836626400966665</c:v>
                </c:pt>
                <c:pt idx="17">
                  <c:v>90.377835150487201</c:v>
                </c:pt>
                <c:pt idx="18">
                  <c:v>90.018830713384517</c:v>
                </c:pt>
                <c:pt idx="19">
                  <c:v>91.667113318054859</c:v>
                </c:pt>
                <c:pt idx="20">
                  <c:v>78.493663025476096</c:v>
                </c:pt>
                <c:pt idx="21">
                  <c:v>84.698744351776</c:v>
                </c:pt>
                <c:pt idx="22">
                  <c:v>84.545493425071726</c:v>
                </c:pt>
                <c:pt idx="23">
                  <c:v>82.974760509162707</c:v>
                </c:pt>
                <c:pt idx="24">
                  <c:v>73.994947023156413</c:v>
                </c:pt>
                <c:pt idx="25">
                  <c:v>80.437136531945157</c:v>
                </c:pt>
                <c:pt idx="26">
                  <c:v>80.328802057540443</c:v>
                </c:pt>
                <c:pt idx="27">
                  <c:v>81.040932330685976</c:v>
                </c:pt>
                <c:pt idx="28">
                  <c:v>71.658682830455362</c:v>
                </c:pt>
                <c:pt idx="29">
                  <c:v>75.959811797270149</c:v>
                </c:pt>
                <c:pt idx="30">
                  <c:v>74.888244642974854</c:v>
                </c:pt>
                <c:pt idx="31">
                  <c:v>76.277549687665172</c:v>
                </c:pt>
                <c:pt idx="32">
                  <c:v>61.369646392456289</c:v>
                </c:pt>
                <c:pt idx="33">
                  <c:v>67.34828611438283</c:v>
                </c:pt>
                <c:pt idx="34">
                  <c:v>68.426655545946858</c:v>
                </c:pt>
                <c:pt idx="35">
                  <c:v>68.449633083872499</c:v>
                </c:pt>
                <c:pt idx="36">
                  <c:v>59.242573256210051</c:v>
                </c:pt>
                <c:pt idx="37">
                  <c:v>64.438814378693621</c:v>
                </c:pt>
                <c:pt idx="38">
                  <c:v>63.966659225417047</c:v>
                </c:pt>
                <c:pt idx="39">
                  <c:v>62.763023419420819</c:v>
                </c:pt>
                <c:pt idx="40">
                  <c:v>53.963747386397564</c:v>
                </c:pt>
                <c:pt idx="41">
                  <c:v>61.040579985633215</c:v>
                </c:pt>
                <c:pt idx="42">
                  <c:v>61.183605916171977</c:v>
                </c:pt>
                <c:pt idx="43">
                  <c:v>58.632686676811552</c:v>
                </c:pt>
                <c:pt idx="44">
                  <c:v>53.741716821370602</c:v>
                </c:pt>
                <c:pt idx="45">
                  <c:v>60.813198833616866</c:v>
                </c:pt>
                <c:pt idx="46">
                  <c:v>60.948916939421949</c:v>
                </c:pt>
                <c:pt idx="47">
                  <c:v>58.405852638474975</c:v>
                </c:pt>
                <c:pt idx="48">
                  <c:v>53.744111576284141</c:v>
                </c:pt>
                <c:pt idx="49">
                  <c:v>53.544962524492398</c:v>
                </c:pt>
                <c:pt idx="50">
                  <c:v>56.504287867135631</c:v>
                </c:pt>
                <c:pt idx="51">
                  <c:v>57.470914986335885</c:v>
                </c:pt>
                <c:pt idx="52">
                  <c:v>53.004427012549471</c:v>
                </c:pt>
                <c:pt idx="53">
                  <c:v>60.941451986019693</c:v>
                </c:pt>
                <c:pt idx="54">
                  <c:v>59.552465699445257</c:v>
                </c:pt>
                <c:pt idx="55">
                  <c:v>57.206639060814169</c:v>
                </c:pt>
                <c:pt idx="56">
                  <c:v>51.555580368655605</c:v>
                </c:pt>
                <c:pt idx="57">
                  <c:v>51.555580368655605</c:v>
                </c:pt>
                <c:pt idx="58">
                  <c:v>51.555580368655605</c:v>
                </c:pt>
                <c:pt idx="59">
                  <c:v>51.555580368655605</c:v>
                </c:pt>
                <c:pt idx="60">
                  <c:v>49.853626830342648</c:v>
                </c:pt>
                <c:pt idx="61">
                  <c:v>51.641960571661784</c:v>
                </c:pt>
                <c:pt idx="62">
                  <c:v>50.855736084567241</c:v>
                </c:pt>
                <c:pt idx="63">
                  <c:v>51.734534969196112</c:v>
                </c:pt>
                <c:pt idx="64">
                  <c:v>66.282735000407229</c:v>
                </c:pt>
                <c:pt idx="65">
                  <c:v>69.399341563349509</c:v>
                </c:pt>
                <c:pt idx="66">
                  <c:v>69.639587396977305</c:v>
                </c:pt>
                <c:pt idx="67">
                  <c:v>65.388998938235574</c:v>
                </c:pt>
              </c:numCache>
            </c:numRef>
          </c:val>
          <c:smooth val="0"/>
          <c:extLst>
            <c:ext xmlns:c16="http://schemas.microsoft.com/office/drawing/2014/chart" uri="{C3380CC4-5D6E-409C-BE32-E72D297353CC}">
              <c16:uniqueId val="{00000000-7FBC-411A-80FE-FC453D70221E}"/>
            </c:ext>
          </c:extLst>
        </c:ser>
        <c:ser>
          <c:idx val="1"/>
          <c:order val="1"/>
          <c:tx>
            <c:strRef>
              <c:f>'2 Diagram'!$N$10</c:f>
              <c:strCache>
                <c:ptCount val="1"/>
                <c:pt idx="0">
                  <c:v>H50 Sjötransport</c:v>
                </c:pt>
              </c:strCache>
            </c:strRef>
          </c:tx>
          <c:spPr>
            <a:ln w="1905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9-7342-4A87-BAC1-D48AD00B5192}"/>
              </c:ext>
            </c:extLst>
          </c:dPt>
          <c:dPt>
            <c:idx val="8"/>
            <c:marker>
              <c:symbol val="none"/>
            </c:marker>
            <c:bubble3D val="0"/>
            <c:extLst>
              <c:ext xmlns:c16="http://schemas.microsoft.com/office/drawing/2014/chart" uri="{C3380CC4-5D6E-409C-BE32-E72D297353CC}">
                <c16:uniqueId val="{00000006-7342-4A87-BAC1-D48AD00B5192}"/>
              </c:ext>
            </c:extLst>
          </c:dPt>
          <c:dPt>
            <c:idx val="12"/>
            <c:marker>
              <c:symbol val="none"/>
            </c:marker>
            <c:bubble3D val="0"/>
            <c:extLst>
              <c:ext xmlns:c16="http://schemas.microsoft.com/office/drawing/2014/chart" uri="{C3380CC4-5D6E-409C-BE32-E72D297353CC}">
                <c16:uniqueId val="{00000002-7342-4A87-BAC1-D48AD00B5192}"/>
              </c:ext>
            </c:extLst>
          </c:dPt>
          <c:dPt>
            <c:idx val="16"/>
            <c:marker>
              <c:symbol val="none"/>
            </c:marker>
            <c:bubble3D val="0"/>
            <c:extLst>
              <c:ext xmlns:c16="http://schemas.microsoft.com/office/drawing/2014/chart" uri="{C3380CC4-5D6E-409C-BE32-E72D297353CC}">
                <c16:uniqueId val="{0000000E-8207-4AAD-9745-36DC25239CDB}"/>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Diagram'!$O$10:$CD$10</c:f>
              <c:numCache>
                <c:formatCode>#,##0</c:formatCode>
                <c:ptCount val="68"/>
                <c:pt idx="0">
                  <c:v>100</c:v>
                </c:pt>
                <c:pt idx="1">
                  <c:v>104.82074937671526</c:v>
                </c:pt>
                <c:pt idx="2">
                  <c:v>104.39532407395346</c:v>
                </c:pt>
                <c:pt idx="3">
                  <c:v>109.48785433193848</c:v>
                </c:pt>
                <c:pt idx="4">
                  <c:v>87.364338572545947</c:v>
                </c:pt>
                <c:pt idx="5">
                  <c:v>92.760910298657123</c:v>
                </c:pt>
                <c:pt idx="6">
                  <c:v>91.312214599422077</c:v>
                </c:pt>
                <c:pt idx="7">
                  <c:v>94.71033956964439</c:v>
                </c:pt>
                <c:pt idx="8">
                  <c:v>99.359487749442835</c:v>
                </c:pt>
                <c:pt idx="9">
                  <c:v>90.078389342382565</c:v>
                </c:pt>
                <c:pt idx="10">
                  <c:v>89.446482765393739</c:v>
                </c:pt>
                <c:pt idx="11">
                  <c:v>89.959972242428492</c:v>
                </c:pt>
                <c:pt idx="12">
                  <c:v>65.415756811237088</c:v>
                </c:pt>
                <c:pt idx="13">
                  <c:v>61.816193128865763</c:v>
                </c:pt>
                <c:pt idx="14">
                  <c:v>58.701819582599391</c:v>
                </c:pt>
                <c:pt idx="15">
                  <c:v>49.375924978807305</c:v>
                </c:pt>
                <c:pt idx="16">
                  <c:v>37.962381629852246</c:v>
                </c:pt>
                <c:pt idx="17">
                  <c:v>41.577252306280968</c:v>
                </c:pt>
                <c:pt idx="18">
                  <c:v>43.781448860393802</c:v>
                </c:pt>
                <c:pt idx="19">
                  <c:v>49.110772226185055</c:v>
                </c:pt>
                <c:pt idx="20">
                  <c:v>56.649820258291726</c:v>
                </c:pt>
                <c:pt idx="21">
                  <c:v>61.813968064004854</c:v>
                </c:pt>
                <c:pt idx="22">
                  <c:v>44.714132426450618</c:v>
                </c:pt>
                <c:pt idx="23">
                  <c:v>44.690152352077611</c:v>
                </c:pt>
                <c:pt idx="24">
                  <c:v>44.690890362474988</c:v>
                </c:pt>
                <c:pt idx="25">
                  <c:v>53.527124012895868</c:v>
                </c:pt>
                <c:pt idx="26">
                  <c:v>72.064273513840917</c:v>
                </c:pt>
                <c:pt idx="27">
                  <c:v>50.208008231285717</c:v>
                </c:pt>
                <c:pt idx="28">
                  <c:v>78.796515731135713</c:v>
                </c:pt>
                <c:pt idx="29">
                  <c:v>70.748808539573233</c:v>
                </c:pt>
                <c:pt idx="30">
                  <c:v>80.80960232027897</c:v>
                </c:pt>
                <c:pt idx="31">
                  <c:v>60.957968646027659</c:v>
                </c:pt>
                <c:pt idx="32">
                  <c:v>88.0276438643007</c:v>
                </c:pt>
                <c:pt idx="33">
                  <c:v>74.775529088774562</c:v>
                </c:pt>
                <c:pt idx="34">
                  <c:v>93.443041333457799</c:v>
                </c:pt>
                <c:pt idx="35">
                  <c:v>88.795056633033099</c:v>
                </c:pt>
                <c:pt idx="36">
                  <c:v>77.551099705507966</c:v>
                </c:pt>
                <c:pt idx="37">
                  <c:v>74.935605717148235</c:v>
                </c:pt>
                <c:pt idx="38">
                  <c:v>77.038371278712319</c:v>
                </c:pt>
                <c:pt idx="39">
                  <c:v>78.151831622968388</c:v>
                </c:pt>
                <c:pt idx="40">
                  <c:v>73.618749564004091</c:v>
                </c:pt>
                <c:pt idx="41">
                  <c:v>82.996843703432262</c:v>
                </c:pt>
                <c:pt idx="42">
                  <c:v>89.065846508698201</c:v>
                </c:pt>
                <c:pt idx="43">
                  <c:v>79.763495121927889</c:v>
                </c:pt>
                <c:pt idx="44">
                  <c:v>74.683526169374659</c:v>
                </c:pt>
                <c:pt idx="45">
                  <c:v>83.734367872144986</c:v>
                </c:pt>
                <c:pt idx="46">
                  <c:v>90.770599002271524</c:v>
                </c:pt>
                <c:pt idx="47">
                  <c:v>77.94573795047981</c:v>
                </c:pt>
                <c:pt idx="48">
                  <c:v>73.700533540515735</c:v>
                </c:pt>
                <c:pt idx="49">
                  <c:v>62.697603438192161</c:v>
                </c:pt>
                <c:pt idx="50">
                  <c:v>70.474602612643338</c:v>
                </c:pt>
                <c:pt idx="51">
                  <c:v>65.219882449561126</c:v>
                </c:pt>
                <c:pt idx="52">
                  <c:v>67.692416233844767</c:v>
                </c:pt>
                <c:pt idx="53">
                  <c:v>73.23014903986217</c:v>
                </c:pt>
                <c:pt idx="54">
                  <c:v>64.498933595898762</c:v>
                </c:pt>
                <c:pt idx="55">
                  <c:v>70.137845486374161</c:v>
                </c:pt>
                <c:pt idx="56">
                  <c:v>74.480763862011884</c:v>
                </c:pt>
                <c:pt idx="57">
                  <c:v>74.480763862011884</c:v>
                </c:pt>
                <c:pt idx="58">
                  <c:v>74.480763862011884</c:v>
                </c:pt>
                <c:pt idx="59">
                  <c:v>74.480763862011884</c:v>
                </c:pt>
                <c:pt idx="60">
                  <c:v>73.217807164345913</c:v>
                </c:pt>
                <c:pt idx="61">
                  <c:v>79.312124839300353</c:v>
                </c:pt>
                <c:pt idx="62">
                  <c:v>69.346618362217711</c:v>
                </c:pt>
                <c:pt idx="63">
                  <c:v>75.657571351493232</c:v>
                </c:pt>
                <c:pt idx="64">
                  <c:v>73.325285446839487</c:v>
                </c:pt>
                <c:pt idx="65">
                  <c:v>80.512392079895434</c:v>
                </c:pt>
                <c:pt idx="66">
                  <c:v>71.409196294872487</c:v>
                </c:pt>
                <c:pt idx="67">
                  <c:v>78.445506042365977</c:v>
                </c:pt>
              </c:numCache>
            </c:numRef>
          </c:val>
          <c:smooth val="0"/>
          <c:extLst>
            <c:ext xmlns:c16="http://schemas.microsoft.com/office/drawing/2014/chart" uri="{C3380CC4-5D6E-409C-BE32-E72D297353CC}">
              <c16:uniqueId val="{00000001-7FBC-411A-80FE-FC453D70221E}"/>
            </c:ext>
          </c:extLst>
        </c:ser>
        <c:ser>
          <c:idx val="2"/>
          <c:order val="2"/>
          <c:tx>
            <c:strRef>
              <c:f>'2 Diagram'!$N$11</c:f>
              <c:strCache>
                <c:ptCount val="1"/>
                <c:pt idx="0">
                  <c:v>H51 Lufttransport</c:v>
                </c:pt>
              </c:strCache>
            </c:strRef>
          </c:tx>
          <c:spPr>
            <a:ln w="28575" cap="rnd">
              <a:solidFill>
                <a:schemeClr val="accent3"/>
              </a:solidFill>
              <a:round/>
            </a:ln>
            <a:effectLst/>
          </c:spPr>
          <c:marker>
            <c:symbol val="none"/>
          </c:marker>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Diagram'!$O$11:$CD$11</c:f>
              <c:numCache>
                <c:formatCode>#,##0</c:formatCode>
                <c:ptCount val="68"/>
                <c:pt idx="0">
                  <c:v>100</c:v>
                </c:pt>
                <c:pt idx="1">
                  <c:v>107.33472200381642</c:v>
                </c:pt>
                <c:pt idx="2">
                  <c:v>102.69907578929656</c:v>
                </c:pt>
                <c:pt idx="3">
                  <c:v>102.34162321801223</c:v>
                </c:pt>
                <c:pt idx="4">
                  <c:v>85.725747117437905</c:v>
                </c:pt>
                <c:pt idx="5">
                  <c:v>93.145647551348404</c:v>
                </c:pt>
                <c:pt idx="6">
                  <c:v>87.783301521243772</c:v>
                </c:pt>
                <c:pt idx="7">
                  <c:v>82.645661167757126</c:v>
                </c:pt>
                <c:pt idx="8">
                  <c:v>80.366531583324488</c:v>
                </c:pt>
                <c:pt idx="9">
                  <c:v>86.07244547762042</c:v>
                </c:pt>
                <c:pt idx="10">
                  <c:v>91.849648529756195</c:v>
                </c:pt>
                <c:pt idx="11">
                  <c:v>91.08885037730353</c:v>
                </c:pt>
                <c:pt idx="12">
                  <c:v>89.74134251256568</c:v>
                </c:pt>
                <c:pt idx="13">
                  <c:v>100.44714770170924</c:v>
                </c:pt>
                <c:pt idx="14">
                  <c:v>96.138371105464373</c:v>
                </c:pt>
                <c:pt idx="15">
                  <c:v>91.872333797589064</c:v>
                </c:pt>
                <c:pt idx="16">
                  <c:v>86.648310425114943</c:v>
                </c:pt>
                <c:pt idx="17">
                  <c:v>93.35265776901214</c:v>
                </c:pt>
                <c:pt idx="18">
                  <c:v>93.300949843098323</c:v>
                </c:pt>
                <c:pt idx="19">
                  <c:v>89.513923379997522</c:v>
                </c:pt>
                <c:pt idx="20">
                  <c:v>84.999882634591913</c:v>
                </c:pt>
                <c:pt idx="21">
                  <c:v>94.997333180453808</c:v>
                </c:pt>
                <c:pt idx="22">
                  <c:v>96.866177332701326</c:v>
                </c:pt>
                <c:pt idx="23">
                  <c:v>95.413105527479232</c:v>
                </c:pt>
                <c:pt idx="24">
                  <c:v>88.312323967024795</c:v>
                </c:pt>
                <c:pt idx="25">
                  <c:v>97.894354900805894</c:v>
                </c:pt>
                <c:pt idx="26">
                  <c:v>100.28731920821639</c:v>
                </c:pt>
                <c:pt idx="27">
                  <c:v>91.582286017119799</c:v>
                </c:pt>
                <c:pt idx="28">
                  <c:v>90.958510468927983</c:v>
                </c:pt>
                <c:pt idx="29">
                  <c:v>89.516661029990729</c:v>
                </c:pt>
                <c:pt idx="30">
                  <c:v>90.675321597835818</c:v>
                </c:pt>
                <c:pt idx="31">
                  <c:v>103.42609562142265</c:v>
                </c:pt>
                <c:pt idx="32">
                  <c:v>101.51134718249868</c:v>
                </c:pt>
                <c:pt idx="33">
                  <c:v>115.01495131164896</c:v>
                </c:pt>
                <c:pt idx="34">
                  <c:v>118.39250782410646</c:v>
                </c:pt>
                <c:pt idx="35">
                  <c:v>118.80798336229435</c:v>
                </c:pt>
                <c:pt idx="36">
                  <c:v>108.95173268231501</c:v>
                </c:pt>
                <c:pt idx="37">
                  <c:v>115.91040881211698</c:v>
                </c:pt>
                <c:pt idx="38">
                  <c:v>124.45245908181055</c:v>
                </c:pt>
                <c:pt idx="39">
                  <c:v>115.67062461953066</c:v>
                </c:pt>
                <c:pt idx="40">
                  <c:v>102.25208163885418</c:v>
                </c:pt>
                <c:pt idx="41">
                  <c:v>115.69724884728501</c:v>
                </c:pt>
                <c:pt idx="42">
                  <c:v>115.72777676816763</c:v>
                </c:pt>
                <c:pt idx="43">
                  <c:v>111.10606017650275</c:v>
                </c:pt>
                <c:pt idx="44">
                  <c:v>96.917718692208339</c:v>
                </c:pt>
                <c:pt idx="45">
                  <c:v>109.64393661107772</c:v>
                </c:pt>
                <c:pt idx="46">
                  <c:v>109.66790179258305</c:v>
                </c:pt>
                <c:pt idx="47">
                  <c:v>105.31597103690096</c:v>
                </c:pt>
                <c:pt idx="48">
                  <c:v>81.100561767850166</c:v>
                </c:pt>
                <c:pt idx="49">
                  <c:v>18.160584370295787</c:v>
                </c:pt>
                <c:pt idx="50">
                  <c:v>28.530075475753875</c:v>
                </c:pt>
                <c:pt idx="51">
                  <c:v>25.928633979374077</c:v>
                </c:pt>
                <c:pt idx="52">
                  <c:v>30.448926700963813</c:v>
                </c:pt>
                <c:pt idx="53">
                  <c:v>34.819891207336461</c:v>
                </c:pt>
                <c:pt idx="54">
                  <c:v>58.463100659152722</c:v>
                </c:pt>
                <c:pt idx="55">
                  <c:v>63.035245593479814</c:v>
                </c:pt>
                <c:pt idx="56">
                  <c:v>99.47859227026126</c:v>
                </c:pt>
                <c:pt idx="57">
                  <c:v>99.47859227026126</c:v>
                </c:pt>
                <c:pt idx="58">
                  <c:v>99.47859227026126</c:v>
                </c:pt>
                <c:pt idx="59">
                  <c:v>99.47859227026126</c:v>
                </c:pt>
                <c:pt idx="60">
                  <c:v>74.522104151462003</c:v>
                </c:pt>
                <c:pt idx="61">
                  <c:v>85.120457319213898</c:v>
                </c:pt>
                <c:pt idx="62">
                  <c:v>143.10398821312816</c:v>
                </c:pt>
                <c:pt idx="63">
                  <c:v>154.43130012603598</c:v>
                </c:pt>
                <c:pt idx="64">
                  <c:v>79.102778696683259</c:v>
                </c:pt>
                <c:pt idx="65">
                  <c:v>93.71964114509349</c:v>
                </c:pt>
                <c:pt idx="66">
                  <c:v>152.47393245472242</c:v>
                </c:pt>
                <c:pt idx="67">
                  <c:v>169.00339785939323</c:v>
                </c:pt>
              </c:numCache>
            </c:numRef>
          </c:val>
          <c:smooth val="0"/>
          <c:extLst>
            <c:ext xmlns:c16="http://schemas.microsoft.com/office/drawing/2014/chart" uri="{C3380CC4-5D6E-409C-BE32-E72D297353CC}">
              <c16:uniqueId val="{00000011-65D5-4393-8C82-853F6EF61F46}"/>
            </c:ext>
          </c:extLst>
        </c:ser>
        <c:ser>
          <c:idx val="3"/>
          <c:order val="3"/>
          <c:tx>
            <c:strRef>
              <c:f>'2 Diagram'!$N$12</c:f>
              <c:strCache>
                <c:ptCount val="1"/>
                <c:pt idx="0">
                  <c:v>Privat konsumtion av bensin och diesel</c:v>
                </c:pt>
              </c:strCache>
            </c:strRef>
          </c:tx>
          <c:spPr>
            <a:ln w="28575" cap="rnd">
              <a:solidFill>
                <a:schemeClr val="accent4"/>
              </a:solidFill>
              <a:round/>
            </a:ln>
            <a:effectLst/>
          </c:spPr>
          <c:marker>
            <c:symbol val="none"/>
          </c:marker>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Diagram'!$O$12:$CD$12</c:f>
              <c:numCache>
                <c:formatCode>#,##0</c:formatCode>
                <c:ptCount val="68"/>
                <c:pt idx="0">
                  <c:v>100</c:v>
                </c:pt>
                <c:pt idx="1">
                  <c:v>113.99476174400208</c:v>
                </c:pt>
                <c:pt idx="2">
                  <c:v>116.35248461745891</c:v>
                </c:pt>
                <c:pt idx="3">
                  <c:v>104.6468792469166</c:v>
                </c:pt>
                <c:pt idx="4">
                  <c:v>99.00040706757018</c:v>
                </c:pt>
                <c:pt idx="5">
                  <c:v>115.2668127087673</c:v>
                </c:pt>
                <c:pt idx="6">
                  <c:v>118.9557016405266</c:v>
                </c:pt>
                <c:pt idx="7">
                  <c:v>103.93442976295928</c:v>
                </c:pt>
                <c:pt idx="8">
                  <c:v>96.56135622693516</c:v>
                </c:pt>
                <c:pt idx="9">
                  <c:v>110.69446379758554</c:v>
                </c:pt>
                <c:pt idx="10">
                  <c:v>116.45663835655387</c:v>
                </c:pt>
                <c:pt idx="11">
                  <c:v>102.89379952526467</c:v>
                </c:pt>
                <c:pt idx="12">
                  <c:v>93.268212808826078</c:v>
                </c:pt>
                <c:pt idx="13">
                  <c:v>107.78063352641718</c:v>
                </c:pt>
                <c:pt idx="14">
                  <c:v>109.54050095175664</c:v>
                </c:pt>
                <c:pt idx="15">
                  <c:v>96.37573865873982</c:v>
                </c:pt>
                <c:pt idx="16">
                  <c:v>91.936210423786775</c:v>
                </c:pt>
                <c:pt idx="17">
                  <c:v>101.73956287430445</c:v>
                </c:pt>
                <c:pt idx="18">
                  <c:v>104.94782345917719</c:v>
                </c:pt>
                <c:pt idx="19">
                  <c:v>93.768788889691351</c:v>
                </c:pt>
                <c:pt idx="20">
                  <c:v>89.329930548764352</c:v>
                </c:pt>
                <c:pt idx="21">
                  <c:v>102.52439961318159</c:v>
                </c:pt>
                <c:pt idx="22">
                  <c:v>106.22150418917866</c:v>
                </c:pt>
                <c:pt idx="23">
                  <c:v>93.311552479467821</c:v>
                </c:pt>
                <c:pt idx="24">
                  <c:v>88.382408953084322</c:v>
                </c:pt>
                <c:pt idx="25">
                  <c:v>102.9015837080169</c:v>
                </c:pt>
                <c:pt idx="26">
                  <c:v>105.65351715138543</c:v>
                </c:pt>
                <c:pt idx="27">
                  <c:v>94.792875373929178</c:v>
                </c:pt>
                <c:pt idx="28">
                  <c:v>90.780131326674294</c:v>
                </c:pt>
                <c:pt idx="29">
                  <c:v>103.70288247176622</c:v>
                </c:pt>
                <c:pt idx="30">
                  <c:v>107.83695284061446</c:v>
                </c:pt>
                <c:pt idx="31">
                  <c:v>97.955616413628874</c:v>
                </c:pt>
                <c:pt idx="32">
                  <c:v>89.610608416339531</c:v>
                </c:pt>
                <c:pt idx="33">
                  <c:v>102.44217308031595</c:v>
                </c:pt>
                <c:pt idx="34">
                  <c:v>106.04453520587629</c:v>
                </c:pt>
                <c:pt idx="35">
                  <c:v>95.75016949966674</c:v>
                </c:pt>
                <c:pt idx="36">
                  <c:v>88.533273327726178</c:v>
                </c:pt>
                <c:pt idx="37">
                  <c:v>102.08475149564644</c:v>
                </c:pt>
                <c:pt idx="38">
                  <c:v>104.78580396631374</c:v>
                </c:pt>
                <c:pt idx="39">
                  <c:v>94.396571164462117</c:v>
                </c:pt>
                <c:pt idx="40">
                  <c:v>82.877809430559978</c:v>
                </c:pt>
                <c:pt idx="41">
                  <c:v>96.27704610443935</c:v>
                </c:pt>
                <c:pt idx="42">
                  <c:v>100.85773958194288</c:v>
                </c:pt>
                <c:pt idx="43">
                  <c:v>90.28373605397843</c:v>
                </c:pt>
                <c:pt idx="44">
                  <c:v>82.238246067232552</c:v>
                </c:pt>
                <c:pt idx="45">
                  <c:v>95.459502378782972</c:v>
                </c:pt>
                <c:pt idx="46">
                  <c:v>99.872899068319185</c:v>
                </c:pt>
                <c:pt idx="47">
                  <c:v>89.581284711754222</c:v>
                </c:pt>
                <c:pt idx="48">
                  <c:v>80.699386914545059</c:v>
                </c:pt>
                <c:pt idx="49">
                  <c:v>83.802950356798362</c:v>
                </c:pt>
                <c:pt idx="50">
                  <c:v>93.718674520150472</c:v>
                </c:pt>
                <c:pt idx="51">
                  <c:v>82.736370860910569</c:v>
                </c:pt>
                <c:pt idx="52">
                  <c:v>74.45303678736532</c:v>
                </c:pt>
                <c:pt idx="53">
                  <c:v>88.831044334589222</c:v>
                </c:pt>
                <c:pt idx="54">
                  <c:v>94.214468338586073</c:v>
                </c:pt>
                <c:pt idx="55">
                  <c:v>82.350888259817339</c:v>
                </c:pt>
                <c:pt idx="56">
                  <c:v>75.426981250156217</c:v>
                </c:pt>
                <c:pt idx="57">
                  <c:v>75.426981250156217</c:v>
                </c:pt>
                <c:pt idx="58">
                  <c:v>75.426981250156217</c:v>
                </c:pt>
                <c:pt idx="59">
                  <c:v>75.426981250156217</c:v>
                </c:pt>
                <c:pt idx="60">
                  <c:v>69.366298791373268</c:v>
                </c:pt>
                <c:pt idx="61">
                  <c:v>76.802255779731439</c:v>
                </c:pt>
                <c:pt idx="62">
                  <c:v>77.630482638436987</c:v>
                </c:pt>
                <c:pt idx="63">
                  <c:v>71.999713904263203</c:v>
                </c:pt>
                <c:pt idx="64">
                  <c:v>79.48706262992053</c:v>
                </c:pt>
                <c:pt idx="65">
                  <c:v>86.340201449392012</c:v>
                </c:pt>
                <c:pt idx="66">
                  <c:v>89.954824657069338</c:v>
                </c:pt>
                <c:pt idx="67">
                  <c:v>79.253459880261616</c:v>
                </c:pt>
              </c:numCache>
            </c:numRef>
          </c:val>
          <c:smooth val="0"/>
          <c:extLst>
            <c:ext xmlns:c16="http://schemas.microsoft.com/office/drawing/2014/chart" uri="{C3380CC4-5D6E-409C-BE32-E72D297353CC}">
              <c16:uniqueId val="{00000012-65D5-4393-8C82-853F6EF61F46}"/>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5933630531001389"/>
          <c:y val="0.93739137604124412"/>
          <c:w val="0.733701710972258"/>
          <c:h val="4.2729799897607848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567256979071069E-2"/>
          <c:y val="5.9878929462042624E-2"/>
          <c:w val="0.92188192074100894"/>
          <c:h val="0.77136332594796875"/>
        </c:manualLayout>
      </c:layout>
      <c:lineChart>
        <c:grouping val="standard"/>
        <c:varyColors val="0"/>
        <c:ser>
          <c:idx val="0"/>
          <c:order val="0"/>
          <c:tx>
            <c:strRef>
              <c:f>'2 Diagram'!$M$9</c:f>
              <c:strCache>
                <c:ptCount val="1"/>
                <c:pt idx="0">
                  <c:v>H49.4-5 Freight transport by road and removal services, transport via pipeline</c:v>
                </c:pt>
              </c:strCache>
            </c:strRef>
          </c:tx>
          <c:spPr>
            <a:ln w="1905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4-8AA7-484E-8480-961A5D8B7E34}"/>
              </c:ext>
            </c:extLst>
          </c:dPt>
          <c:dPt>
            <c:idx val="8"/>
            <c:marker>
              <c:symbol val="none"/>
            </c:marker>
            <c:bubble3D val="0"/>
            <c:extLst>
              <c:ext xmlns:c16="http://schemas.microsoft.com/office/drawing/2014/chart" uri="{C3380CC4-5D6E-409C-BE32-E72D297353CC}">
                <c16:uniqueId val="{00000005-8AA7-484E-8480-961A5D8B7E34}"/>
              </c:ext>
            </c:extLst>
          </c:dPt>
          <c:dPt>
            <c:idx val="12"/>
            <c:marker>
              <c:symbol val="none"/>
            </c:marker>
            <c:bubble3D val="0"/>
            <c:extLst>
              <c:ext xmlns:c16="http://schemas.microsoft.com/office/drawing/2014/chart" uri="{C3380CC4-5D6E-409C-BE32-E72D297353CC}">
                <c16:uniqueId val="{0000000A-8AA7-484E-8480-961A5D8B7E34}"/>
              </c:ext>
            </c:extLst>
          </c:dPt>
          <c:dPt>
            <c:idx val="16"/>
            <c:marker>
              <c:symbol val="none"/>
            </c:marker>
            <c:bubble3D val="0"/>
            <c:extLst>
              <c:ext xmlns:c16="http://schemas.microsoft.com/office/drawing/2014/chart" uri="{C3380CC4-5D6E-409C-BE32-E72D297353CC}">
                <c16:uniqueId val="{0000000F-1DE5-4B09-A808-D22E1DF1DB63}"/>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Diagram'!$O$9:$CD$9</c:f>
              <c:numCache>
                <c:formatCode>#,##0</c:formatCode>
                <c:ptCount val="68"/>
                <c:pt idx="0">
                  <c:v>100</c:v>
                </c:pt>
                <c:pt idx="1">
                  <c:v>110.61757663645054</c:v>
                </c:pt>
                <c:pt idx="2">
                  <c:v>106.44045775178428</c:v>
                </c:pt>
                <c:pt idx="3">
                  <c:v>108.62269684797452</c:v>
                </c:pt>
                <c:pt idx="4">
                  <c:v>94.245320555937354</c:v>
                </c:pt>
                <c:pt idx="5">
                  <c:v>101.76303979468568</c:v>
                </c:pt>
                <c:pt idx="6">
                  <c:v>101.67546721899652</c:v>
                </c:pt>
                <c:pt idx="7">
                  <c:v>103.36899021410069</c:v>
                </c:pt>
                <c:pt idx="8">
                  <c:v>95.723548055745283</c:v>
                </c:pt>
                <c:pt idx="9">
                  <c:v>102.15141277453885</c:v>
                </c:pt>
                <c:pt idx="10">
                  <c:v>103.03511457679014</c:v>
                </c:pt>
                <c:pt idx="11">
                  <c:v>108.66081925562065</c:v>
                </c:pt>
                <c:pt idx="12">
                  <c:v>94.783602056680536</c:v>
                </c:pt>
                <c:pt idx="13">
                  <c:v>101.99982504309556</c:v>
                </c:pt>
                <c:pt idx="14">
                  <c:v>102.04202447752293</c:v>
                </c:pt>
                <c:pt idx="15">
                  <c:v>101.93146103831336</c:v>
                </c:pt>
                <c:pt idx="16">
                  <c:v>87.836626400966665</c:v>
                </c:pt>
                <c:pt idx="17">
                  <c:v>90.377835150487201</c:v>
                </c:pt>
                <c:pt idx="18">
                  <c:v>90.018830713384517</c:v>
                </c:pt>
                <c:pt idx="19">
                  <c:v>91.667113318054859</c:v>
                </c:pt>
                <c:pt idx="20">
                  <c:v>78.493663025476096</c:v>
                </c:pt>
                <c:pt idx="21">
                  <c:v>84.698744351776</c:v>
                </c:pt>
                <c:pt idx="22">
                  <c:v>84.545493425071726</c:v>
                </c:pt>
                <c:pt idx="23">
                  <c:v>82.974760509162707</c:v>
                </c:pt>
                <c:pt idx="24">
                  <c:v>73.994947023156413</c:v>
                </c:pt>
                <c:pt idx="25">
                  <c:v>80.437136531945157</c:v>
                </c:pt>
                <c:pt idx="26">
                  <c:v>80.328802057540443</c:v>
                </c:pt>
                <c:pt idx="27">
                  <c:v>81.040932330685976</c:v>
                </c:pt>
                <c:pt idx="28">
                  <c:v>71.658682830455362</c:v>
                </c:pt>
                <c:pt idx="29">
                  <c:v>75.959811797270149</c:v>
                </c:pt>
                <c:pt idx="30">
                  <c:v>74.888244642974854</c:v>
                </c:pt>
                <c:pt idx="31">
                  <c:v>76.277549687665172</c:v>
                </c:pt>
                <c:pt idx="32">
                  <c:v>61.369646392456289</c:v>
                </c:pt>
                <c:pt idx="33">
                  <c:v>67.34828611438283</c:v>
                </c:pt>
                <c:pt idx="34">
                  <c:v>68.426655545946858</c:v>
                </c:pt>
                <c:pt idx="35">
                  <c:v>68.449633083872499</c:v>
                </c:pt>
                <c:pt idx="36">
                  <c:v>59.242573256210051</c:v>
                </c:pt>
                <c:pt idx="37">
                  <c:v>64.438814378693621</c:v>
                </c:pt>
                <c:pt idx="38">
                  <c:v>63.966659225417047</c:v>
                </c:pt>
                <c:pt idx="39">
                  <c:v>62.763023419420819</c:v>
                </c:pt>
                <c:pt idx="40">
                  <c:v>53.963747386397564</c:v>
                </c:pt>
                <c:pt idx="41">
                  <c:v>61.040579985633215</c:v>
                </c:pt>
                <c:pt idx="42">
                  <c:v>61.183605916171977</c:v>
                </c:pt>
                <c:pt idx="43">
                  <c:v>58.632686676811552</c:v>
                </c:pt>
                <c:pt idx="44">
                  <c:v>53.741716821370602</c:v>
                </c:pt>
                <c:pt idx="45">
                  <c:v>60.813198833616866</c:v>
                </c:pt>
                <c:pt idx="46">
                  <c:v>60.948916939421949</c:v>
                </c:pt>
                <c:pt idx="47">
                  <c:v>58.405852638474975</c:v>
                </c:pt>
                <c:pt idx="48">
                  <c:v>53.744111576284141</c:v>
                </c:pt>
                <c:pt idx="49">
                  <c:v>53.544962524492398</c:v>
                </c:pt>
                <c:pt idx="50">
                  <c:v>56.504287867135631</c:v>
                </c:pt>
                <c:pt idx="51">
                  <c:v>57.470914986335885</c:v>
                </c:pt>
                <c:pt idx="52">
                  <c:v>53.004427012549471</c:v>
                </c:pt>
                <c:pt idx="53">
                  <c:v>60.941451986019693</c:v>
                </c:pt>
                <c:pt idx="54">
                  <c:v>59.552465699445257</c:v>
                </c:pt>
                <c:pt idx="55">
                  <c:v>57.206639060814169</c:v>
                </c:pt>
                <c:pt idx="56">
                  <c:v>51.555580368655605</c:v>
                </c:pt>
                <c:pt idx="57">
                  <c:v>51.555580368655605</c:v>
                </c:pt>
                <c:pt idx="58">
                  <c:v>51.555580368655605</c:v>
                </c:pt>
                <c:pt idx="59">
                  <c:v>51.555580368655605</c:v>
                </c:pt>
                <c:pt idx="60">
                  <c:v>49.853626830342648</c:v>
                </c:pt>
                <c:pt idx="61">
                  <c:v>51.641960571661784</c:v>
                </c:pt>
                <c:pt idx="62">
                  <c:v>50.855736084567241</c:v>
                </c:pt>
                <c:pt idx="63">
                  <c:v>51.734534969196112</c:v>
                </c:pt>
                <c:pt idx="64">
                  <c:v>66.282735000407229</c:v>
                </c:pt>
                <c:pt idx="65">
                  <c:v>69.399341563349509</c:v>
                </c:pt>
                <c:pt idx="66">
                  <c:v>69.639587396977305</c:v>
                </c:pt>
                <c:pt idx="67">
                  <c:v>65.388998938235574</c:v>
                </c:pt>
              </c:numCache>
            </c:numRef>
          </c:val>
          <c:smooth val="0"/>
          <c:extLst>
            <c:ext xmlns:c16="http://schemas.microsoft.com/office/drawing/2014/chart" uri="{C3380CC4-5D6E-409C-BE32-E72D297353CC}">
              <c16:uniqueId val="{00000000-F04B-4F43-81E3-EAB733ACCD29}"/>
            </c:ext>
          </c:extLst>
        </c:ser>
        <c:ser>
          <c:idx val="1"/>
          <c:order val="1"/>
          <c:tx>
            <c:strRef>
              <c:f>'2 Diagram'!$M$10</c:f>
              <c:strCache>
                <c:ptCount val="1"/>
                <c:pt idx="0">
                  <c:v>H50 Water transport</c:v>
                </c:pt>
              </c:strCache>
            </c:strRef>
          </c:tx>
          <c:spPr>
            <a:ln w="1905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2-8AA7-484E-8480-961A5D8B7E34}"/>
              </c:ext>
            </c:extLst>
          </c:dPt>
          <c:dPt>
            <c:idx val="8"/>
            <c:marker>
              <c:symbol val="none"/>
            </c:marker>
            <c:bubble3D val="0"/>
            <c:extLst>
              <c:ext xmlns:c16="http://schemas.microsoft.com/office/drawing/2014/chart" uri="{C3380CC4-5D6E-409C-BE32-E72D297353CC}">
                <c16:uniqueId val="{00000007-8AA7-484E-8480-961A5D8B7E34}"/>
              </c:ext>
            </c:extLst>
          </c:dPt>
          <c:dPt>
            <c:idx val="12"/>
            <c:marker>
              <c:symbol val="none"/>
            </c:marker>
            <c:bubble3D val="0"/>
            <c:extLst>
              <c:ext xmlns:c16="http://schemas.microsoft.com/office/drawing/2014/chart" uri="{C3380CC4-5D6E-409C-BE32-E72D297353CC}">
                <c16:uniqueId val="{0000000C-8AA7-484E-8480-961A5D8B7E34}"/>
              </c:ext>
            </c:extLst>
          </c:dPt>
          <c:dPt>
            <c:idx val="16"/>
            <c:marker>
              <c:symbol val="none"/>
            </c:marker>
            <c:bubble3D val="0"/>
            <c:extLst>
              <c:ext xmlns:c16="http://schemas.microsoft.com/office/drawing/2014/chart" uri="{C3380CC4-5D6E-409C-BE32-E72D297353CC}">
                <c16:uniqueId val="{0000000E-1DE5-4B09-A808-D22E1DF1DB63}"/>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Diagram'!$O$10:$CD$10</c:f>
              <c:numCache>
                <c:formatCode>#,##0</c:formatCode>
                <c:ptCount val="68"/>
                <c:pt idx="0">
                  <c:v>100</c:v>
                </c:pt>
                <c:pt idx="1">
                  <c:v>104.82074937671526</c:v>
                </c:pt>
                <c:pt idx="2">
                  <c:v>104.39532407395346</c:v>
                </c:pt>
                <c:pt idx="3">
                  <c:v>109.48785433193848</c:v>
                </c:pt>
                <c:pt idx="4">
                  <c:v>87.364338572545947</c:v>
                </c:pt>
                <c:pt idx="5">
                  <c:v>92.760910298657123</c:v>
                </c:pt>
                <c:pt idx="6">
                  <c:v>91.312214599422077</c:v>
                </c:pt>
                <c:pt idx="7">
                  <c:v>94.71033956964439</c:v>
                </c:pt>
                <c:pt idx="8">
                  <c:v>99.359487749442835</c:v>
                </c:pt>
                <c:pt idx="9">
                  <c:v>90.078389342382565</c:v>
                </c:pt>
                <c:pt idx="10">
                  <c:v>89.446482765393739</c:v>
                </c:pt>
                <c:pt idx="11">
                  <c:v>89.959972242428492</c:v>
                </c:pt>
                <c:pt idx="12">
                  <c:v>65.415756811237088</c:v>
                </c:pt>
                <c:pt idx="13">
                  <c:v>61.816193128865763</c:v>
                </c:pt>
                <c:pt idx="14">
                  <c:v>58.701819582599391</c:v>
                </c:pt>
                <c:pt idx="15">
                  <c:v>49.375924978807305</c:v>
                </c:pt>
                <c:pt idx="16">
                  <c:v>37.962381629852246</c:v>
                </c:pt>
                <c:pt idx="17">
                  <c:v>41.577252306280968</c:v>
                </c:pt>
                <c:pt idx="18">
                  <c:v>43.781448860393802</c:v>
                </c:pt>
                <c:pt idx="19">
                  <c:v>49.110772226185055</c:v>
                </c:pt>
                <c:pt idx="20">
                  <c:v>56.649820258291726</c:v>
                </c:pt>
                <c:pt idx="21">
                  <c:v>61.813968064004854</c:v>
                </c:pt>
                <c:pt idx="22">
                  <c:v>44.714132426450618</c:v>
                </c:pt>
                <c:pt idx="23">
                  <c:v>44.690152352077611</c:v>
                </c:pt>
                <c:pt idx="24">
                  <c:v>44.690890362474988</c:v>
                </c:pt>
                <c:pt idx="25">
                  <c:v>53.527124012895868</c:v>
                </c:pt>
                <c:pt idx="26">
                  <c:v>72.064273513840917</c:v>
                </c:pt>
                <c:pt idx="27">
                  <c:v>50.208008231285717</c:v>
                </c:pt>
                <c:pt idx="28">
                  <c:v>78.796515731135713</c:v>
                </c:pt>
                <c:pt idx="29">
                  <c:v>70.748808539573233</c:v>
                </c:pt>
                <c:pt idx="30">
                  <c:v>80.80960232027897</c:v>
                </c:pt>
                <c:pt idx="31">
                  <c:v>60.957968646027659</c:v>
                </c:pt>
                <c:pt idx="32">
                  <c:v>88.0276438643007</c:v>
                </c:pt>
                <c:pt idx="33">
                  <c:v>74.775529088774562</c:v>
                </c:pt>
                <c:pt idx="34">
                  <c:v>93.443041333457799</c:v>
                </c:pt>
                <c:pt idx="35">
                  <c:v>88.795056633033099</c:v>
                </c:pt>
                <c:pt idx="36">
                  <c:v>77.551099705507966</c:v>
                </c:pt>
                <c:pt idx="37">
                  <c:v>74.935605717148235</c:v>
                </c:pt>
                <c:pt idx="38">
                  <c:v>77.038371278712319</c:v>
                </c:pt>
                <c:pt idx="39">
                  <c:v>78.151831622968388</c:v>
                </c:pt>
                <c:pt idx="40">
                  <c:v>73.618749564004091</c:v>
                </c:pt>
                <c:pt idx="41">
                  <c:v>82.996843703432262</c:v>
                </c:pt>
                <c:pt idx="42">
                  <c:v>89.065846508698201</c:v>
                </c:pt>
                <c:pt idx="43">
                  <c:v>79.763495121927889</c:v>
                </c:pt>
                <c:pt idx="44">
                  <c:v>74.683526169374659</c:v>
                </c:pt>
                <c:pt idx="45">
                  <c:v>83.734367872144986</c:v>
                </c:pt>
                <c:pt idx="46">
                  <c:v>90.770599002271524</c:v>
                </c:pt>
                <c:pt idx="47">
                  <c:v>77.94573795047981</c:v>
                </c:pt>
                <c:pt idx="48">
                  <c:v>73.700533540515735</c:v>
                </c:pt>
                <c:pt idx="49">
                  <c:v>62.697603438192161</c:v>
                </c:pt>
                <c:pt idx="50">
                  <c:v>70.474602612643338</c:v>
                </c:pt>
                <c:pt idx="51">
                  <c:v>65.219882449561126</c:v>
                </c:pt>
                <c:pt idx="52">
                  <c:v>67.692416233844767</c:v>
                </c:pt>
                <c:pt idx="53">
                  <c:v>73.23014903986217</c:v>
                </c:pt>
                <c:pt idx="54">
                  <c:v>64.498933595898762</c:v>
                </c:pt>
                <c:pt idx="55">
                  <c:v>70.137845486374161</c:v>
                </c:pt>
                <c:pt idx="56">
                  <c:v>74.480763862011884</c:v>
                </c:pt>
                <c:pt idx="57">
                  <c:v>74.480763862011884</c:v>
                </c:pt>
                <c:pt idx="58">
                  <c:v>74.480763862011884</c:v>
                </c:pt>
                <c:pt idx="59">
                  <c:v>74.480763862011884</c:v>
                </c:pt>
                <c:pt idx="60">
                  <c:v>73.217807164345913</c:v>
                </c:pt>
                <c:pt idx="61">
                  <c:v>79.312124839300353</c:v>
                </c:pt>
                <c:pt idx="62">
                  <c:v>69.346618362217711</c:v>
                </c:pt>
                <c:pt idx="63">
                  <c:v>75.657571351493232</c:v>
                </c:pt>
                <c:pt idx="64">
                  <c:v>73.325285446839487</c:v>
                </c:pt>
                <c:pt idx="65">
                  <c:v>80.512392079895434</c:v>
                </c:pt>
                <c:pt idx="66">
                  <c:v>71.409196294872487</c:v>
                </c:pt>
                <c:pt idx="67">
                  <c:v>78.445506042365977</c:v>
                </c:pt>
              </c:numCache>
            </c:numRef>
          </c:val>
          <c:smooth val="0"/>
          <c:extLst>
            <c:ext xmlns:c16="http://schemas.microsoft.com/office/drawing/2014/chart" uri="{C3380CC4-5D6E-409C-BE32-E72D297353CC}">
              <c16:uniqueId val="{00000001-F04B-4F43-81E3-EAB733ACCD29}"/>
            </c:ext>
          </c:extLst>
        </c:ser>
        <c:ser>
          <c:idx val="2"/>
          <c:order val="2"/>
          <c:tx>
            <c:strRef>
              <c:f>'2 Diagram'!$M$11</c:f>
              <c:strCache>
                <c:ptCount val="1"/>
                <c:pt idx="0">
                  <c:v>H51 Air transport</c:v>
                </c:pt>
              </c:strCache>
            </c:strRef>
          </c:tx>
          <c:spPr>
            <a:ln w="19050" cap="rnd">
              <a:solidFill>
                <a:srgbClr val="F05A3C"/>
              </a:solidFill>
              <a:round/>
            </a:ln>
            <a:effectLst/>
          </c:spPr>
          <c:marker>
            <c:symbol val="none"/>
          </c:marker>
          <c:dPt>
            <c:idx val="4"/>
            <c:marker>
              <c:symbol val="none"/>
            </c:marker>
            <c:bubble3D val="0"/>
            <c:extLst>
              <c:ext xmlns:c16="http://schemas.microsoft.com/office/drawing/2014/chart" uri="{C3380CC4-5D6E-409C-BE32-E72D297353CC}">
                <c16:uniqueId val="{00000001-8AA7-484E-8480-961A5D8B7E34}"/>
              </c:ext>
            </c:extLst>
          </c:dPt>
          <c:dPt>
            <c:idx val="8"/>
            <c:marker>
              <c:symbol val="none"/>
            </c:marker>
            <c:bubble3D val="0"/>
            <c:extLst>
              <c:ext xmlns:c16="http://schemas.microsoft.com/office/drawing/2014/chart" uri="{C3380CC4-5D6E-409C-BE32-E72D297353CC}">
                <c16:uniqueId val="{00000008-8AA7-484E-8480-961A5D8B7E34}"/>
              </c:ext>
            </c:extLst>
          </c:dPt>
          <c:dPt>
            <c:idx val="12"/>
            <c:marker>
              <c:symbol val="none"/>
            </c:marker>
            <c:bubble3D val="0"/>
            <c:extLst>
              <c:ext xmlns:c16="http://schemas.microsoft.com/office/drawing/2014/chart" uri="{C3380CC4-5D6E-409C-BE32-E72D297353CC}">
                <c16:uniqueId val="{00000009-8AA7-484E-8480-961A5D8B7E34}"/>
              </c:ext>
            </c:extLst>
          </c:dPt>
          <c:dPt>
            <c:idx val="16"/>
            <c:marker>
              <c:symbol val="none"/>
            </c:marker>
            <c:bubble3D val="0"/>
            <c:extLst>
              <c:ext xmlns:c16="http://schemas.microsoft.com/office/drawing/2014/chart" uri="{C3380CC4-5D6E-409C-BE32-E72D297353CC}">
                <c16:uniqueId val="{0000000D-1DE5-4B09-A808-D22E1DF1DB63}"/>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Diagram'!$O$11:$CD$11</c:f>
              <c:numCache>
                <c:formatCode>#,##0</c:formatCode>
                <c:ptCount val="68"/>
                <c:pt idx="0">
                  <c:v>100</c:v>
                </c:pt>
                <c:pt idx="1">
                  <c:v>107.33472200381642</c:v>
                </c:pt>
                <c:pt idx="2">
                  <c:v>102.69907578929656</c:v>
                </c:pt>
                <c:pt idx="3">
                  <c:v>102.34162321801223</c:v>
                </c:pt>
                <c:pt idx="4">
                  <c:v>85.725747117437905</c:v>
                </c:pt>
                <c:pt idx="5">
                  <c:v>93.145647551348404</c:v>
                </c:pt>
                <c:pt idx="6">
                  <c:v>87.783301521243772</c:v>
                </c:pt>
                <c:pt idx="7">
                  <c:v>82.645661167757126</c:v>
                </c:pt>
                <c:pt idx="8">
                  <c:v>80.366531583324488</c:v>
                </c:pt>
                <c:pt idx="9">
                  <c:v>86.07244547762042</c:v>
                </c:pt>
                <c:pt idx="10">
                  <c:v>91.849648529756195</c:v>
                </c:pt>
                <c:pt idx="11">
                  <c:v>91.08885037730353</c:v>
                </c:pt>
                <c:pt idx="12">
                  <c:v>89.74134251256568</c:v>
                </c:pt>
                <c:pt idx="13">
                  <c:v>100.44714770170924</c:v>
                </c:pt>
                <c:pt idx="14">
                  <c:v>96.138371105464373</c:v>
                </c:pt>
                <c:pt idx="15">
                  <c:v>91.872333797589064</c:v>
                </c:pt>
                <c:pt idx="16">
                  <c:v>86.648310425114943</c:v>
                </c:pt>
                <c:pt idx="17">
                  <c:v>93.35265776901214</c:v>
                </c:pt>
                <c:pt idx="18">
                  <c:v>93.300949843098323</c:v>
                </c:pt>
                <c:pt idx="19">
                  <c:v>89.513923379997522</c:v>
                </c:pt>
                <c:pt idx="20">
                  <c:v>84.999882634591913</c:v>
                </c:pt>
                <c:pt idx="21">
                  <c:v>94.997333180453808</c:v>
                </c:pt>
                <c:pt idx="22">
                  <c:v>96.866177332701326</c:v>
                </c:pt>
                <c:pt idx="23">
                  <c:v>95.413105527479232</c:v>
                </c:pt>
                <c:pt idx="24">
                  <c:v>88.312323967024795</c:v>
                </c:pt>
                <c:pt idx="25">
                  <c:v>97.894354900805894</c:v>
                </c:pt>
                <c:pt idx="26">
                  <c:v>100.28731920821639</c:v>
                </c:pt>
                <c:pt idx="27">
                  <c:v>91.582286017119799</c:v>
                </c:pt>
                <c:pt idx="28">
                  <c:v>90.958510468927983</c:v>
                </c:pt>
                <c:pt idx="29">
                  <c:v>89.516661029990729</c:v>
                </c:pt>
                <c:pt idx="30">
                  <c:v>90.675321597835818</c:v>
                </c:pt>
                <c:pt idx="31">
                  <c:v>103.42609562142265</c:v>
                </c:pt>
                <c:pt idx="32">
                  <c:v>101.51134718249868</c:v>
                </c:pt>
                <c:pt idx="33">
                  <c:v>115.01495131164896</c:v>
                </c:pt>
                <c:pt idx="34">
                  <c:v>118.39250782410646</c:v>
                </c:pt>
                <c:pt idx="35">
                  <c:v>118.80798336229435</c:v>
                </c:pt>
                <c:pt idx="36">
                  <c:v>108.95173268231501</c:v>
                </c:pt>
                <c:pt idx="37">
                  <c:v>115.91040881211698</c:v>
                </c:pt>
                <c:pt idx="38">
                  <c:v>124.45245908181055</c:v>
                </c:pt>
                <c:pt idx="39">
                  <c:v>115.67062461953066</c:v>
                </c:pt>
                <c:pt idx="40">
                  <c:v>102.25208163885418</c:v>
                </c:pt>
                <c:pt idx="41">
                  <c:v>115.69724884728501</c:v>
                </c:pt>
                <c:pt idx="42">
                  <c:v>115.72777676816763</c:v>
                </c:pt>
                <c:pt idx="43">
                  <c:v>111.10606017650275</c:v>
                </c:pt>
                <c:pt idx="44">
                  <c:v>96.917718692208339</c:v>
                </c:pt>
                <c:pt idx="45">
                  <c:v>109.64393661107772</c:v>
                </c:pt>
                <c:pt idx="46">
                  <c:v>109.66790179258305</c:v>
                </c:pt>
                <c:pt idx="47">
                  <c:v>105.31597103690096</c:v>
                </c:pt>
                <c:pt idx="48">
                  <c:v>81.100561767850166</c:v>
                </c:pt>
                <c:pt idx="49">
                  <c:v>18.160584370295787</c:v>
                </c:pt>
                <c:pt idx="50">
                  <c:v>28.530075475753875</c:v>
                </c:pt>
                <c:pt idx="51">
                  <c:v>25.928633979374077</c:v>
                </c:pt>
                <c:pt idx="52">
                  <c:v>30.448926700963813</c:v>
                </c:pt>
                <c:pt idx="53">
                  <c:v>34.819891207336461</c:v>
                </c:pt>
                <c:pt idx="54">
                  <c:v>58.463100659152722</c:v>
                </c:pt>
                <c:pt idx="55">
                  <c:v>63.035245593479814</c:v>
                </c:pt>
                <c:pt idx="56">
                  <c:v>99.47859227026126</c:v>
                </c:pt>
                <c:pt idx="57">
                  <c:v>99.47859227026126</c:v>
                </c:pt>
                <c:pt idx="58">
                  <c:v>99.47859227026126</c:v>
                </c:pt>
                <c:pt idx="59">
                  <c:v>99.47859227026126</c:v>
                </c:pt>
                <c:pt idx="60">
                  <c:v>74.522104151462003</c:v>
                </c:pt>
                <c:pt idx="61">
                  <c:v>85.120457319213898</c:v>
                </c:pt>
                <c:pt idx="62">
                  <c:v>143.10398821312816</c:v>
                </c:pt>
                <c:pt idx="63">
                  <c:v>154.43130012603598</c:v>
                </c:pt>
                <c:pt idx="64">
                  <c:v>79.102778696683259</c:v>
                </c:pt>
                <c:pt idx="65">
                  <c:v>93.71964114509349</c:v>
                </c:pt>
                <c:pt idx="66">
                  <c:v>152.47393245472242</c:v>
                </c:pt>
                <c:pt idx="67">
                  <c:v>169.00339785939323</c:v>
                </c:pt>
              </c:numCache>
            </c:numRef>
          </c:val>
          <c:smooth val="0"/>
          <c:extLst>
            <c:ext xmlns:c16="http://schemas.microsoft.com/office/drawing/2014/chart" uri="{C3380CC4-5D6E-409C-BE32-E72D297353CC}">
              <c16:uniqueId val="{00000002-F04B-4F43-81E3-EAB733ACCD29}"/>
            </c:ext>
          </c:extLst>
        </c:ser>
        <c:ser>
          <c:idx val="3"/>
          <c:order val="3"/>
          <c:tx>
            <c:strRef>
              <c:f>'2 Diagram'!$M$12</c:f>
              <c:strCache>
                <c:ptCount val="1"/>
                <c:pt idx="0">
                  <c:v>PK Private consumption, fuels</c:v>
                </c:pt>
              </c:strCache>
            </c:strRef>
          </c:tx>
          <c:spPr>
            <a:ln w="19050" cap="rnd">
              <a:solidFill>
                <a:srgbClr val="878782"/>
              </a:solidFill>
              <a:round/>
            </a:ln>
            <a:effectLst/>
          </c:spPr>
          <c:marker>
            <c:symbol val="none"/>
          </c:marker>
          <c:dPt>
            <c:idx val="0"/>
            <c:marker>
              <c:symbol val="none"/>
            </c:marker>
            <c:bubble3D val="0"/>
            <c:extLst>
              <c:ext xmlns:c16="http://schemas.microsoft.com/office/drawing/2014/chart" uri="{C3380CC4-5D6E-409C-BE32-E72D297353CC}">
                <c16:uniqueId val="{00000000-8AA7-484E-8480-961A5D8B7E34}"/>
              </c:ext>
            </c:extLst>
          </c:dPt>
          <c:dPt>
            <c:idx val="4"/>
            <c:marker>
              <c:symbol val="none"/>
            </c:marker>
            <c:bubble3D val="0"/>
            <c:extLst>
              <c:ext xmlns:c16="http://schemas.microsoft.com/office/drawing/2014/chart" uri="{C3380CC4-5D6E-409C-BE32-E72D297353CC}">
                <c16:uniqueId val="{00000003-8AA7-484E-8480-961A5D8B7E34}"/>
              </c:ext>
            </c:extLst>
          </c:dPt>
          <c:dPt>
            <c:idx val="8"/>
            <c:marker>
              <c:symbol val="none"/>
            </c:marker>
            <c:bubble3D val="0"/>
            <c:extLst>
              <c:ext xmlns:c16="http://schemas.microsoft.com/office/drawing/2014/chart" uri="{C3380CC4-5D6E-409C-BE32-E72D297353CC}">
                <c16:uniqueId val="{00000006-8AA7-484E-8480-961A5D8B7E34}"/>
              </c:ext>
            </c:extLst>
          </c:dPt>
          <c:dPt>
            <c:idx val="12"/>
            <c:marker>
              <c:symbol val="none"/>
            </c:marker>
            <c:bubble3D val="0"/>
            <c:extLst>
              <c:ext xmlns:c16="http://schemas.microsoft.com/office/drawing/2014/chart" uri="{C3380CC4-5D6E-409C-BE32-E72D297353CC}">
                <c16:uniqueId val="{0000000B-8AA7-484E-8480-961A5D8B7E34}"/>
              </c:ext>
            </c:extLst>
          </c:dPt>
          <c:dPt>
            <c:idx val="16"/>
            <c:marker>
              <c:symbol val="none"/>
            </c:marker>
            <c:bubble3D val="0"/>
            <c:extLst>
              <c:ext xmlns:c16="http://schemas.microsoft.com/office/drawing/2014/chart" uri="{C3380CC4-5D6E-409C-BE32-E72D297353CC}">
                <c16:uniqueId val="{00000010-1DE5-4B09-A808-D22E1DF1DB63}"/>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Diagram'!$O$12:$CD$12</c:f>
              <c:numCache>
                <c:formatCode>#,##0</c:formatCode>
                <c:ptCount val="68"/>
                <c:pt idx="0">
                  <c:v>100</c:v>
                </c:pt>
                <c:pt idx="1">
                  <c:v>113.99476174400208</c:v>
                </c:pt>
                <c:pt idx="2">
                  <c:v>116.35248461745891</c:v>
                </c:pt>
                <c:pt idx="3">
                  <c:v>104.6468792469166</c:v>
                </c:pt>
                <c:pt idx="4">
                  <c:v>99.00040706757018</c:v>
                </c:pt>
                <c:pt idx="5">
                  <c:v>115.2668127087673</c:v>
                </c:pt>
                <c:pt idx="6">
                  <c:v>118.9557016405266</c:v>
                </c:pt>
                <c:pt idx="7">
                  <c:v>103.93442976295928</c:v>
                </c:pt>
                <c:pt idx="8">
                  <c:v>96.56135622693516</c:v>
                </c:pt>
                <c:pt idx="9">
                  <c:v>110.69446379758554</c:v>
                </c:pt>
                <c:pt idx="10">
                  <c:v>116.45663835655387</c:v>
                </c:pt>
                <c:pt idx="11">
                  <c:v>102.89379952526467</c:v>
                </c:pt>
                <c:pt idx="12">
                  <c:v>93.268212808826078</c:v>
                </c:pt>
                <c:pt idx="13">
                  <c:v>107.78063352641718</c:v>
                </c:pt>
                <c:pt idx="14">
                  <c:v>109.54050095175664</c:v>
                </c:pt>
                <c:pt idx="15">
                  <c:v>96.37573865873982</c:v>
                </c:pt>
                <c:pt idx="16">
                  <c:v>91.936210423786775</c:v>
                </c:pt>
                <c:pt idx="17">
                  <c:v>101.73956287430445</c:v>
                </c:pt>
                <c:pt idx="18">
                  <c:v>104.94782345917719</c:v>
                </c:pt>
                <c:pt idx="19">
                  <c:v>93.768788889691351</c:v>
                </c:pt>
                <c:pt idx="20">
                  <c:v>89.329930548764352</c:v>
                </c:pt>
                <c:pt idx="21">
                  <c:v>102.52439961318159</c:v>
                </c:pt>
                <c:pt idx="22">
                  <c:v>106.22150418917866</c:v>
                </c:pt>
                <c:pt idx="23">
                  <c:v>93.311552479467821</c:v>
                </c:pt>
                <c:pt idx="24">
                  <c:v>88.382408953084322</c:v>
                </c:pt>
                <c:pt idx="25">
                  <c:v>102.9015837080169</c:v>
                </c:pt>
                <c:pt idx="26">
                  <c:v>105.65351715138543</c:v>
                </c:pt>
                <c:pt idx="27">
                  <c:v>94.792875373929178</c:v>
                </c:pt>
                <c:pt idx="28">
                  <c:v>90.780131326674294</c:v>
                </c:pt>
                <c:pt idx="29">
                  <c:v>103.70288247176622</c:v>
                </c:pt>
                <c:pt idx="30">
                  <c:v>107.83695284061446</c:v>
                </c:pt>
                <c:pt idx="31">
                  <c:v>97.955616413628874</c:v>
                </c:pt>
                <c:pt idx="32">
                  <c:v>89.610608416339531</c:v>
                </c:pt>
                <c:pt idx="33">
                  <c:v>102.44217308031595</c:v>
                </c:pt>
                <c:pt idx="34">
                  <c:v>106.04453520587629</c:v>
                </c:pt>
                <c:pt idx="35">
                  <c:v>95.75016949966674</c:v>
                </c:pt>
                <c:pt idx="36">
                  <c:v>88.533273327726178</c:v>
                </c:pt>
                <c:pt idx="37">
                  <c:v>102.08475149564644</c:v>
                </c:pt>
                <c:pt idx="38">
                  <c:v>104.78580396631374</c:v>
                </c:pt>
                <c:pt idx="39">
                  <c:v>94.396571164462117</c:v>
                </c:pt>
                <c:pt idx="40">
                  <c:v>82.877809430559978</c:v>
                </c:pt>
                <c:pt idx="41">
                  <c:v>96.27704610443935</c:v>
                </c:pt>
                <c:pt idx="42">
                  <c:v>100.85773958194288</c:v>
                </c:pt>
                <c:pt idx="43">
                  <c:v>90.28373605397843</c:v>
                </c:pt>
                <c:pt idx="44">
                  <c:v>82.238246067232552</c:v>
                </c:pt>
                <c:pt idx="45">
                  <c:v>95.459502378782972</c:v>
                </c:pt>
                <c:pt idx="46">
                  <c:v>99.872899068319185</c:v>
                </c:pt>
                <c:pt idx="47">
                  <c:v>89.581284711754222</c:v>
                </c:pt>
                <c:pt idx="48">
                  <c:v>80.699386914545059</c:v>
                </c:pt>
                <c:pt idx="49">
                  <c:v>83.802950356798362</c:v>
                </c:pt>
                <c:pt idx="50">
                  <c:v>93.718674520150472</c:v>
                </c:pt>
                <c:pt idx="51">
                  <c:v>82.736370860910569</c:v>
                </c:pt>
                <c:pt idx="52">
                  <c:v>74.45303678736532</c:v>
                </c:pt>
                <c:pt idx="53">
                  <c:v>88.831044334589222</c:v>
                </c:pt>
                <c:pt idx="54">
                  <c:v>94.214468338586073</c:v>
                </c:pt>
                <c:pt idx="55">
                  <c:v>82.350888259817339</c:v>
                </c:pt>
                <c:pt idx="56">
                  <c:v>75.426981250156217</c:v>
                </c:pt>
                <c:pt idx="57">
                  <c:v>75.426981250156217</c:v>
                </c:pt>
                <c:pt idx="58">
                  <c:v>75.426981250156217</c:v>
                </c:pt>
                <c:pt idx="59">
                  <c:v>75.426981250156217</c:v>
                </c:pt>
                <c:pt idx="60">
                  <c:v>69.366298791373268</c:v>
                </c:pt>
                <c:pt idx="61">
                  <c:v>76.802255779731439</c:v>
                </c:pt>
                <c:pt idx="62">
                  <c:v>77.630482638436987</c:v>
                </c:pt>
                <c:pt idx="63">
                  <c:v>71.999713904263203</c:v>
                </c:pt>
                <c:pt idx="64">
                  <c:v>79.48706262992053</c:v>
                </c:pt>
                <c:pt idx="65">
                  <c:v>86.340201449392012</c:v>
                </c:pt>
                <c:pt idx="66">
                  <c:v>89.954824657069338</c:v>
                </c:pt>
                <c:pt idx="67">
                  <c:v>79.253459880261616</c:v>
                </c:pt>
              </c:numCache>
            </c:numRef>
          </c:val>
          <c:smooth val="0"/>
          <c:extLst>
            <c:ext xmlns:c16="http://schemas.microsoft.com/office/drawing/2014/chart" uri="{C3380CC4-5D6E-409C-BE32-E72D297353CC}">
              <c16:uniqueId val="{00000003-F04B-4F43-81E3-EAB733ACCD29}"/>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6.5530136311313686E-2"/>
          <c:y val="0.94472430756915005"/>
          <c:w val="0.89895007945911087"/>
          <c:h val="3.9458807869346892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jämförelse av två kvartal</a:t>
            </a:r>
            <a:endParaRPr lang="sv-SE" sz="960">
              <a:effectLst/>
            </a:endParaRPr>
          </a:p>
          <a:p>
            <a:pPr>
              <a:defRPr/>
            </a:pPr>
            <a:r>
              <a:rPr lang="sv-SE" sz="960" b="0" i="0" baseline="0">
                <a:effectLst/>
              </a:rPr>
              <a:t>Emissions of greenhouse gases, comparison of two quarters</a:t>
            </a:r>
            <a:endParaRPr lang="sv-SE" sz="960">
              <a:effectLst/>
            </a:endParaRPr>
          </a:p>
        </c:rich>
      </c:tx>
      <c:layout>
        <c:manualLayout>
          <c:xMode val="edge"/>
          <c:yMode val="edge"/>
          <c:x val="0.21042923936301694"/>
          <c:y val="0"/>
        </c:manualLayout>
      </c:layout>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barChart>
        <c:barDir val="bar"/>
        <c:grouping val="clustered"/>
        <c:varyColors val="0"/>
        <c:ser>
          <c:idx val="0"/>
          <c:order val="0"/>
          <c:tx>
            <c:strRef>
              <c:f>'2 Diagram'!$C$49</c:f>
              <c:strCache>
                <c:ptCount val="1"/>
                <c:pt idx="0">
                  <c:v>2024K4</c:v>
                </c:pt>
              </c:strCache>
            </c:strRef>
          </c:tx>
          <c:spPr>
            <a:solidFill>
              <a:srgbClr val="1E00BE"/>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Diagram'!$C$50:$C$58</c:f>
              <c:numCache>
                <c:formatCode>#,##0</c:formatCode>
                <c:ptCount val="9"/>
                <c:pt idx="0">
                  <c:v>2052.6856690265199</c:v>
                </c:pt>
                <c:pt idx="1">
                  <c:v>214.401178981372</c:v>
                </c:pt>
                <c:pt idx="2">
                  <c:v>3428.2708437907727</c:v>
                </c:pt>
                <c:pt idx="3">
                  <c:v>1624.19843246711</c:v>
                </c:pt>
                <c:pt idx="4">
                  <c:v>511.68712153911702</c:v>
                </c:pt>
                <c:pt idx="5">
                  <c:v>2451.00605954511</c:v>
                </c:pt>
                <c:pt idx="6">
                  <c:v>790.28438287383187</c:v>
                </c:pt>
                <c:pt idx="7">
                  <c:v>89.63754406162829</c:v>
                </c:pt>
                <c:pt idx="8">
                  <c:v>1954.8720591541173</c:v>
                </c:pt>
              </c:numCache>
            </c:numRef>
          </c:val>
          <c:extLst>
            <c:ext xmlns:c16="http://schemas.microsoft.com/office/drawing/2014/chart" uri="{C3380CC4-5D6E-409C-BE32-E72D297353CC}">
              <c16:uniqueId val="{00000000-70F1-48F4-BD06-EF3B9BD4D355}"/>
            </c:ext>
          </c:extLst>
        </c:ser>
        <c:ser>
          <c:idx val="1"/>
          <c:order val="1"/>
          <c:tx>
            <c:strRef>
              <c:f>'2 Diagram'!$D$49</c:f>
              <c:strCache>
                <c:ptCount val="1"/>
                <c:pt idx="0">
                  <c:v>2023K4</c:v>
                </c:pt>
              </c:strCache>
            </c:strRef>
          </c:tx>
          <c:spPr>
            <a:solidFill>
              <a:srgbClr val="8D90F5"/>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Diagram'!$D$50:$D$58</c:f>
              <c:numCache>
                <c:formatCode>#,##0</c:formatCode>
                <c:ptCount val="9"/>
                <c:pt idx="0">
                  <c:v>1977.5856441088499</c:v>
                </c:pt>
                <c:pt idx="1">
                  <c:v>221.936090924789</c:v>
                </c:pt>
                <c:pt idx="2">
                  <c:v>3235.610939471961</c:v>
                </c:pt>
                <c:pt idx="3">
                  <c:v>1888.0245164084599</c:v>
                </c:pt>
                <c:pt idx="4">
                  <c:v>408.51084086636502</c:v>
                </c:pt>
                <c:pt idx="5">
                  <c:v>2204.7682422285602</c:v>
                </c:pt>
                <c:pt idx="6">
                  <c:v>687.00651717851713</c:v>
                </c:pt>
                <c:pt idx="7">
                  <c:v>82.414989761134606</c:v>
                </c:pt>
                <c:pt idx="8">
                  <c:v>1791.3170874830219</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4.514294986583027E-2"/>
          <c:y val="0.13389699061819246"/>
          <c:w val="0.93956945311811602"/>
          <c:h val="0.63917163985009895"/>
        </c:manualLayout>
      </c:layout>
      <c:barChart>
        <c:barDir val="col"/>
        <c:grouping val="clustered"/>
        <c:varyColors val="0"/>
        <c:ser>
          <c:idx val="0"/>
          <c:order val="0"/>
          <c:tx>
            <c:strRef>
              <c:f>'2 Diagram'!$AQ$65</c:f>
              <c:strCache>
                <c:ptCount val="1"/>
                <c:pt idx="0">
                  <c:v>Jordbruk, skogsbruk och fiske</c:v>
                </c:pt>
              </c:strCache>
            </c:strRef>
          </c:tx>
          <c:spPr>
            <a:solidFill>
              <a:schemeClr val="accent1"/>
            </a:solidFill>
            <a:ln>
              <a:noFill/>
            </a:ln>
            <a:effectLst/>
          </c:spPr>
          <c:invertIfNegative val="0"/>
          <c:cat>
            <c:strRef>
              <c:f>'2 Diagram'!$AR$64:$BI$64</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Diagram'!$AR$65:$BI$65</c:f>
              <c:numCache>
                <c:formatCode>0</c:formatCode>
                <c:ptCount val="18"/>
                <c:pt idx="0">
                  <c:v>106.88206873168743</c:v>
                </c:pt>
                <c:pt idx="1">
                  <c:v>110.58315140203722</c:v>
                </c:pt>
                <c:pt idx="2">
                  <c:v>121.75610579030445</c:v>
                </c:pt>
                <c:pt idx="3">
                  <c:v>110.64138999323819</c:v>
                </c:pt>
                <c:pt idx="4">
                  <c:v>112.15256084246722</c:v>
                </c:pt>
                <c:pt idx="5">
                  <c:v>112.99110556976788</c:v>
                </c:pt>
                <c:pt idx="6">
                  <c:v>122.12761519829446</c:v>
                </c:pt>
                <c:pt idx="7">
                  <c:v>111.84650874729333</c:v>
                </c:pt>
                <c:pt idx="8">
                  <c:v>113.60638313407283</c:v>
                </c:pt>
                <c:pt idx="9">
                  <c:v>112.01955829317359</c:v>
                </c:pt>
                <c:pt idx="10">
                  <c:v>120.98177669196255</c:v>
                </c:pt>
                <c:pt idx="11">
                  <c:v>115.67905159770686</c:v>
                </c:pt>
                <c:pt idx="12">
                  <c:v>117.77426143183098</c:v>
                </c:pt>
                <c:pt idx="13">
                  <c:v>119.73542605134095</c:v>
                </c:pt>
                <c:pt idx="14">
                  <c:v>137.98756825574355</c:v>
                </c:pt>
                <c:pt idx="15">
                  <c:v>138.84614506135293</c:v>
                </c:pt>
                <c:pt idx="16">
                  <c:v>126.10441323419793</c:v>
                </c:pt>
                <c:pt idx="17">
                  <c:v>129.3327930956772</c:v>
                </c:pt>
              </c:numCache>
            </c:numRef>
          </c:val>
          <c:extLst>
            <c:ext xmlns:c16="http://schemas.microsoft.com/office/drawing/2014/chart" uri="{C3380CC4-5D6E-409C-BE32-E72D297353CC}">
              <c16:uniqueId val="{00000000-EC5A-407C-AFB0-54D5A98B4C30}"/>
            </c:ext>
          </c:extLst>
        </c:ser>
        <c:ser>
          <c:idx val="1"/>
          <c:order val="1"/>
          <c:tx>
            <c:strRef>
              <c:f>'2 Diagram'!$AQ$66</c:f>
              <c:strCache>
                <c:ptCount val="1"/>
                <c:pt idx="0">
                  <c:v>Utvinning av mineral</c:v>
                </c:pt>
              </c:strCache>
            </c:strRef>
          </c:tx>
          <c:spPr>
            <a:solidFill>
              <a:schemeClr val="accent2"/>
            </a:solidFill>
            <a:ln>
              <a:noFill/>
            </a:ln>
            <a:effectLst/>
          </c:spPr>
          <c:invertIfNegative val="0"/>
          <c:cat>
            <c:strRef>
              <c:f>'2 Diagram'!$AR$64:$BI$64</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Diagram'!$AR$66:$BI$66</c:f>
              <c:numCache>
                <c:formatCode>0</c:formatCode>
                <c:ptCount val="18"/>
                <c:pt idx="0">
                  <c:v>22.674535614329677</c:v>
                </c:pt>
                <c:pt idx="1">
                  <c:v>22.230766315029808</c:v>
                </c:pt>
                <c:pt idx="2">
                  <c:v>17.582464323135341</c:v>
                </c:pt>
                <c:pt idx="3">
                  <c:v>18.190637182373848</c:v>
                </c:pt>
                <c:pt idx="4">
                  <c:v>18.386011610802903</c:v>
                </c:pt>
                <c:pt idx="5">
                  <c:v>19.015622483428313</c:v>
                </c:pt>
                <c:pt idx="6">
                  <c:v>18.867491361107163</c:v>
                </c:pt>
                <c:pt idx="7">
                  <c:v>17.58119431795572</c:v>
                </c:pt>
                <c:pt idx="8">
                  <c:v>20.123985312550477</c:v>
                </c:pt>
                <c:pt idx="9">
                  <c:v>19.855750778301552</c:v>
                </c:pt>
                <c:pt idx="10">
                  <c:v>19.888846046748622</c:v>
                </c:pt>
                <c:pt idx="11">
                  <c:v>23.767338192825893</c:v>
                </c:pt>
                <c:pt idx="12">
                  <c:v>22.72101226699856</c:v>
                </c:pt>
                <c:pt idx="13">
                  <c:v>22.998372248486142</c:v>
                </c:pt>
                <c:pt idx="14">
                  <c:v>18.663394441796882</c:v>
                </c:pt>
                <c:pt idx="15">
                  <c:v>24.905856909975199</c:v>
                </c:pt>
                <c:pt idx="16">
                  <c:v>41.003006523865757</c:v>
                </c:pt>
                <c:pt idx="17">
                  <c:v>20.032654777825371</c:v>
                </c:pt>
              </c:numCache>
            </c:numRef>
          </c:val>
          <c:extLst>
            <c:ext xmlns:c16="http://schemas.microsoft.com/office/drawing/2014/chart" uri="{C3380CC4-5D6E-409C-BE32-E72D297353CC}">
              <c16:uniqueId val="{00000001-EC5A-407C-AFB0-54D5A98B4C30}"/>
            </c:ext>
          </c:extLst>
        </c:ser>
        <c:ser>
          <c:idx val="2"/>
          <c:order val="2"/>
          <c:tx>
            <c:strRef>
              <c:f>'2 Diagram'!$AQ$67</c:f>
              <c:strCache>
                <c:ptCount val="1"/>
                <c:pt idx="0">
                  <c:v>Tillverkningsindustri</c:v>
                </c:pt>
              </c:strCache>
            </c:strRef>
          </c:tx>
          <c:spPr>
            <a:solidFill>
              <a:schemeClr val="accent3"/>
            </a:solidFill>
            <a:ln>
              <a:noFill/>
            </a:ln>
            <a:effectLst/>
          </c:spPr>
          <c:invertIfNegative val="0"/>
          <c:cat>
            <c:strRef>
              <c:f>'2 Diagram'!$AR$64:$BI$64</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Diagram'!$AR$67:$BI$67</c:f>
              <c:numCache>
                <c:formatCode>0</c:formatCode>
                <c:ptCount val="18"/>
                <c:pt idx="0">
                  <c:v>19.734225043178778</c:v>
                </c:pt>
                <c:pt idx="1">
                  <c:v>18.254711177343292</c:v>
                </c:pt>
                <c:pt idx="2">
                  <c:v>16.780245235769698</c:v>
                </c:pt>
                <c:pt idx="3">
                  <c:v>15.237800635762271</c:v>
                </c:pt>
                <c:pt idx="4">
                  <c:v>15.60861404052539</c:v>
                </c:pt>
                <c:pt idx="5">
                  <c:v>16.190076169909091</c:v>
                </c:pt>
                <c:pt idx="6">
                  <c:v>16.714374348736619</c:v>
                </c:pt>
                <c:pt idx="7">
                  <c:v>15.496151175313054</c:v>
                </c:pt>
                <c:pt idx="8">
                  <c:v>16.688412374333012</c:v>
                </c:pt>
                <c:pt idx="9">
                  <c:v>12.503298238769354</c:v>
                </c:pt>
                <c:pt idx="10">
                  <c:v>16.010976933157192</c:v>
                </c:pt>
                <c:pt idx="11">
                  <c:v>14.63057704555936</c:v>
                </c:pt>
                <c:pt idx="12">
                  <c:v>15.551996254473426</c:v>
                </c:pt>
                <c:pt idx="13">
                  <c:v>16.198948589557194</c:v>
                </c:pt>
                <c:pt idx="14">
                  <c:v>15.863678429521373</c:v>
                </c:pt>
                <c:pt idx="15">
                  <c:v>14.586322278696995</c:v>
                </c:pt>
                <c:pt idx="16">
                  <c:v>16.012191993415932</c:v>
                </c:pt>
                <c:pt idx="17">
                  <c:v>14.646387744014161</c:v>
                </c:pt>
              </c:numCache>
            </c:numRef>
          </c:val>
          <c:extLst>
            <c:ext xmlns:c16="http://schemas.microsoft.com/office/drawing/2014/chart" uri="{C3380CC4-5D6E-409C-BE32-E72D297353CC}">
              <c16:uniqueId val="{00000002-EC5A-407C-AFB0-54D5A98B4C30}"/>
            </c:ext>
          </c:extLst>
        </c:ser>
        <c:ser>
          <c:idx val="3"/>
          <c:order val="3"/>
          <c:tx>
            <c:strRef>
              <c:f>'2 Diagram'!$AQ$68</c:f>
              <c:strCache>
                <c:ptCount val="1"/>
                <c:pt idx="0">
                  <c:v>El, gas och värmeverk samt vatten, avlopp och avfall</c:v>
                </c:pt>
              </c:strCache>
            </c:strRef>
          </c:tx>
          <c:spPr>
            <a:solidFill>
              <a:schemeClr val="accent4"/>
            </a:solidFill>
            <a:ln>
              <a:noFill/>
            </a:ln>
            <a:effectLst/>
          </c:spPr>
          <c:invertIfNegative val="0"/>
          <c:cat>
            <c:strRef>
              <c:f>'2 Diagram'!$AR$64:$BI$64</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Diagram'!$AR$68:$BI$68</c:f>
              <c:numCache>
                <c:formatCode>0</c:formatCode>
                <c:ptCount val="18"/>
                <c:pt idx="0">
                  <c:v>33.390361489359734</c:v>
                </c:pt>
                <c:pt idx="1">
                  <c:v>34.211117861402641</c:v>
                </c:pt>
                <c:pt idx="2">
                  <c:v>34.835789178756372</c:v>
                </c:pt>
                <c:pt idx="3">
                  <c:v>35.910282851019652</c:v>
                </c:pt>
                <c:pt idx="4">
                  <c:v>39.187995200819834</c:v>
                </c:pt>
                <c:pt idx="5">
                  <c:v>44.049415205008721</c:v>
                </c:pt>
                <c:pt idx="6">
                  <c:v>44.809012076324656</c:v>
                </c:pt>
                <c:pt idx="7">
                  <c:v>46.846974621487632</c:v>
                </c:pt>
                <c:pt idx="8">
                  <c:v>44.015240876808427</c:v>
                </c:pt>
                <c:pt idx="9">
                  <c:v>45.821334748686219</c:v>
                </c:pt>
                <c:pt idx="10">
                  <c:v>39.646350755096414</c:v>
                </c:pt>
                <c:pt idx="11">
                  <c:v>48.946104757415199</c:v>
                </c:pt>
                <c:pt idx="12">
                  <c:v>42.116965767332125</c:v>
                </c:pt>
                <c:pt idx="13">
                  <c:v>44.653547579936571</c:v>
                </c:pt>
                <c:pt idx="14">
                  <c:v>41.894206038214186</c:v>
                </c:pt>
                <c:pt idx="15">
                  <c:v>41.444946030259246</c:v>
                </c:pt>
                <c:pt idx="16">
                  <c:v>44.191300599572223</c:v>
                </c:pt>
                <c:pt idx="17">
                  <c:v>45.26665628464071</c:v>
                </c:pt>
              </c:numCache>
            </c:numRef>
          </c:val>
          <c:extLst>
            <c:ext xmlns:c16="http://schemas.microsoft.com/office/drawing/2014/chart" uri="{C3380CC4-5D6E-409C-BE32-E72D297353CC}">
              <c16:uniqueId val="{00000003-EC5A-407C-AFB0-54D5A98B4C30}"/>
            </c:ext>
          </c:extLst>
        </c:ser>
        <c:ser>
          <c:idx val="4"/>
          <c:order val="4"/>
          <c:tx>
            <c:strRef>
              <c:f>'2 Diagram'!$AQ$69</c:f>
              <c:strCache>
                <c:ptCount val="1"/>
                <c:pt idx="0">
                  <c:v>Byggverksamhet</c:v>
                </c:pt>
              </c:strCache>
            </c:strRef>
          </c:tx>
          <c:spPr>
            <a:solidFill>
              <a:schemeClr val="accent5"/>
            </a:solidFill>
            <a:ln>
              <a:noFill/>
            </a:ln>
            <a:effectLst/>
          </c:spPr>
          <c:invertIfNegative val="0"/>
          <c:cat>
            <c:strRef>
              <c:f>'2 Diagram'!$AR$64:$BI$64</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Diagram'!$AR$69:$BI$69</c:f>
              <c:numCache>
                <c:formatCode>0</c:formatCode>
                <c:ptCount val="18"/>
                <c:pt idx="0">
                  <c:v>5.893198930796177</c:v>
                </c:pt>
                <c:pt idx="1">
                  <c:v>4.9843623351801813</c:v>
                </c:pt>
                <c:pt idx="2">
                  <c:v>6.0380963009461412</c:v>
                </c:pt>
                <c:pt idx="3">
                  <c:v>4.7935606078974038</c:v>
                </c:pt>
                <c:pt idx="4">
                  <c:v>6.1260326342126286</c:v>
                </c:pt>
                <c:pt idx="5">
                  <c:v>5.5521163099600912</c:v>
                </c:pt>
                <c:pt idx="6">
                  <c:v>6.2777784164186023</c:v>
                </c:pt>
                <c:pt idx="7">
                  <c:v>4.5925346490692052</c:v>
                </c:pt>
                <c:pt idx="8">
                  <c:v>5.5102359412225166</c:v>
                </c:pt>
                <c:pt idx="9">
                  <c:v>4.5816748273226677</c:v>
                </c:pt>
                <c:pt idx="10">
                  <c:v>5.3338845592103503</c:v>
                </c:pt>
                <c:pt idx="11">
                  <c:v>4.0798136972566921</c:v>
                </c:pt>
                <c:pt idx="12">
                  <c:v>4.6784601154111094</c:v>
                </c:pt>
                <c:pt idx="13">
                  <c:v>4.2207960590664575</c:v>
                </c:pt>
                <c:pt idx="14">
                  <c:v>4.9203108808279357</c:v>
                </c:pt>
                <c:pt idx="15">
                  <c:v>3.7617831471648326</c:v>
                </c:pt>
                <c:pt idx="16">
                  <c:v>6.0812217292639295</c:v>
                </c:pt>
                <c:pt idx="17">
                  <c:v>5.8020733591124571</c:v>
                </c:pt>
              </c:numCache>
            </c:numRef>
          </c:val>
          <c:extLst>
            <c:ext xmlns:c16="http://schemas.microsoft.com/office/drawing/2014/chart" uri="{C3380CC4-5D6E-409C-BE32-E72D297353CC}">
              <c16:uniqueId val="{00000004-EC5A-407C-AFB0-54D5A98B4C30}"/>
            </c:ext>
          </c:extLst>
        </c:ser>
        <c:ser>
          <c:idx val="5"/>
          <c:order val="5"/>
          <c:tx>
            <c:strRef>
              <c:f>'2 Diagram'!$AQ$70</c:f>
              <c:strCache>
                <c:ptCount val="1"/>
                <c:pt idx="0">
                  <c:v>Transportbranschen</c:v>
                </c:pt>
              </c:strCache>
            </c:strRef>
          </c:tx>
          <c:spPr>
            <a:solidFill>
              <a:schemeClr val="accent6"/>
            </a:solidFill>
            <a:ln>
              <a:noFill/>
            </a:ln>
            <a:effectLst/>
          </c:spPr>
          <c:invertIfNegative val="0"/>
          <c:cat>
            <c:strRef>
              <c:f>'2 Diagram'!$AR$64:$BI$64</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Diagram'!$AR$70:$BI$70</c:f>
              <c:numCache>
                <c:formatCode>0</c:formatCode>
                <c:ptCount val="18"/>
                <c:pt idx="0">
                  <c:v>36.876544389602216</c:v>
                </c:pt>
                <c:pt idx="1">
                  <c:v>33.003071749612872</c:v>
                </c:pt>
                <c:pt idx="2">
                  <c:v>36.580324374161655</c:v>
                </c:pt>
                <c:pt idx="3">
                  <c:v>32.128038492981979</c:v>
                </c:pt>
                <c:pt idx="4">
                  <c:v>36.122369222288164</c:v>
                </c:pt>
                <c:pt idx="5">
                  <c:v>36.576647644772414</c:v>
                </c:pt>
                <c:pt idx="6">
                  <c:v>36.416119747890278</c:v>
                </c:pt>
                <c:pt idx="7">
                  <c:v>32.308955113883506</c:v>
                </c:pt>
                <c:pt idx="8">
                  <c:v>39.915854631923757</c:v>
                </c:pt>
                <c:pt idx="9">
                  <c:v>35.264363129720799</c:v>
                </c:pt>
                <c:pt idx="10">
                  <c:v>37.075019188332313</c:v>
                </c:pt>
                <c:pt idx="11">
                  <c:v>34.559533996027326</c:v>
                </c:pt>
                <c:pt idx="12">
                  <c:v>35.695301385272948</c:v>
                </c:pt>
                <c:pt idx="13">
                  <c:v>38.845319966774234</c:v>
                </c:pt>
                <c:pt idx="14">
                  <c:v>47.863804089428918</c:v>
                </c:pt>
                <c:pt idx="15">
                  <c:v>42.763703129130093</c:v>
                </c:pt>
                <c:pt idx="16">
                  <c:v>44.054417846419767</c:v>
                </c:pt>
                <c:pt idx="17">
                  <c:v>51.558572497509303</c:v>
                </c:pt>
              </c:numCache>
            </c:numRef>
          </c:val>
          <c:extLst>
            <c:ext xmlns:c16="http://schemas.microsoft.com/office/drawing/2014/chart" uri="{C3380CC4-5D6E-409C-BE32-E72D297353CC}">
              <c16:uniqueId val="{00000005-EC5A-407C-AFB0-54D5A98B4C30}"/>
            </c:ext>
          </c:extLst>
        </c:ser>
        <c:ser>
          <c:idx val="6"/>
          <c:order val="6"/>
          <c:tx>
            <c:strRef>
              <c:f>'2 Diagram'!$AQ$71</c:f>
              <c:strCache>
                <c:ptCount val="1"/>
                <c:pt idx="0">
                  <c:v>Övriga tjänster</c:v>
                </c:pt>
              </c:strCache>
            </c:strRef>
          </c:tx>
          <c:spPr>
            <a:solidFill>
              <a:schemeClr val="accent1">
                <a:lumMod val="60000"/>
              </a:schemeClr>
            </a:solidFill>
            <a:ln>
              <a:noFill/>
            </a:ln>
            <a:effectLst/>
          </c:spPr>
          <c:invertIfNegative val="0"/>
          <c:cat>
            <c:strRef>
              <c:f>'2 Diagram'!$AR$64:$BI$64</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Diagram'!$AR$71:$BI$71</c:f>
              <c:numCache>
                <c:formatCode>0</c:formatCode>
                <c:ptCount val="18"/>
                <c:pt idx="0">
                  <c:v>1.25967821942945</c:v>
                </c:pt>
                <c:pt idx="1">
                  <c:v>1.2846192018943279</c:v>
                </c:pt>
                <c:pt idx="2">
                  <c:v>1.3870025549501628</c:v>
                </c:pt>
                <c:pt idx="3">
                  <c:v>1.1889057244915522</c:v>
                </c:pt>
                <c:pt idx="4">
                  <c:v>1.1702950851842031</c:v>
                </c:pt>
                <c:pt idx="5">
                  <c:v>1.2015641986601762</c:v>
                </c:pt>
                <c:pt idx="6">
                  <c:v>1.3021410593439642</c:v>
                </c:pt>
                <c:pt idx="7">
                  <c:v>1.0618191511322368</c:v>
                </c:pt>
                <c:pt idx="8">
                  <c:v>1.1055861988632851</c:v>
                </c:pt>
                <c:pt idx="9">
                  <c:v>1.02277714390446</c:v>
                </c:pt>
                <c:pt idx="10">
                  <c:v>1.0895880767500803</c:v>
                </c:pt>
                <c:pt idx="11">
                  <c:v>1.0003174158951962</c:v>
                </c:pt>
                <c:pt idx="12">
                  <c:v>1.040142813993413</c:v>
                </c:pt>
                <c:pt idx="13">
                  <c:v>1.0425814493426526</c:v>
                </c:pt>
                <c:pt idx="14">
                  <c:v>1.0783794422214361</c:v>
                </c:pt>
                <c:pt idx="15">
                  <c:v>0.97535584133015851</c:v>
                </c:pt>
                <c:pt idx="16">
                  <c:v>1.2308113551019044</c:v>
                </c:pt>
                <c:pt idx="17">
                  <c:v>1.2177729170857128</c:v>
                </c:pt>
              </c:numCache>
            </c:numRef>
          </c:val>
          <c:extLst>
            <c:ext xmlns:c16="http://schemas.microsoft.com/office/drawing/2014/chart" uri="{C3380CC4-5D6E-409C-BE32-E72D297353CC}">
              <c16:uniqueId val="{00000006-EC5A-407C-AFB0-54D5A98B4C30}"/>
            </c:ext>
          </c:extLst>
        </c:ser>
        <c:ser>
          <c:idx val="7"/>
          <c:order val="7"/>
          <c:tx>
            <c:strRef>
              <c:f>'2 Diagram'!$AQ$72</c:f>
              <c:strCache>
                <c:ptCount val="1"/>
                <c:pt idx="0">
                  <c:v>Offentlig sektor</c:v>
                </c:pt>
              </c:strCache>
            </c:strRef>
          </c:tx>
          <c:spPr>
            <a:solidFill>
              <a:schemeClr val="accent2">
                <a:lumMod val="60000"/>
              </a:schemeClr>
            </a:solidFill>
            <a:ln>
              <a:noFill/>
            </a:ln>
            <a:effectLst/>
          </c:spPr>
          <c:invertIfNegative val="0"/>
          <c:cat>
            <c:strRef>
              <c:f>'2 Diagram'!$AR$64:$BI$64</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Diagram'!$AR$72:$BI$72</c:f>
              <c:numCache>
                <c:formatCode>0</c:formatCode>
                <c:ptCount val="18"/>
                <c:pt idx="0">
                  <c:v>0.34806466592541663</c:v>
                </c:pt>
                <c:pt idx="1">
                  <c:v>0.32062163757387036</c:v>
                </c:pt>
                <c:pt idx="2">
                  <c:v>0.39326443497556374</c:v>
                </c:pt>
                <c:pt idx="3">
                  <c:v>0.33927113424690392</c:v>
                </c:pt>
                <c:pt idx="4">
                  <c:v>0.32019771464907176</c:v>
                </c:pt>
                <c:pt idx="5">
                  <c:v>0.30715764749313496</c:v>
                </c:pt>
                <c:pt idx="6">
                  <c:v>0.37479831730724045</c:v>
                </c:pt>
                <c:pt idx="7">
                  <c:v>0.32110353840716227</c:v>
                </c:pt>
                <c:pt idx="8">
                  <c:v>0.30212130560367095</c:v>
                </c:pt>
                <c:pt idx="9">
                  <c:v>0.26760433764541502</c:v>
                </c:pt>
                <c:pt idx="10">
                  <c:v>0.30758483703521133</c:v>
                </c:pt>
                <c:pt idx="11">
                  <c:v>0.28289952089801979</c:v>
                </c:pt>
                <c:pt idx="12">
                  <c:v>0.28328360024879473</c:v>
                </c:pt>
                <c:pt idx="13">
                  <c:v>0.27553157595322403</c:v>
                </c:pt>
                <c:pt idx="14">
                  <c:v>0.32233878467924698</c:v>
                </c:pt>
                <c:pt idx="15">
                  <c:v>0.27911360214964609</c:v>
                </c:pt>
                <c:pt idx="16">
                  <c:v>0.31376436061694341</c:v>
                </c:pt>
                <c:pt idx="17">
                  <c:v>0.29865829617109935</c:v>
                </c:pt>
              </c:numCache>
            </c:numRef>
          </c:val>
          <c:extLst>
            <c:ext xmlns:c16="http://schemas.microsoft.com/office/drawing/2014/chart" uri="{C3380CC4-5D6E-409C-BE32-E72D297353CC}">
              <c16:uniqueId val="{00000007-EC5A-407C-AFB0-54D5A98B4C30}"/>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r>
              <a:rPr lang="sv-SE" sz="960" b="1" i="0" u="none" strike="noStrike" kern="1200" spc="0" baseline="0">
                <a:solidFill>
                  <a:srgbClr val="1E00BE"/>
                </a:solidFill>
                <a:effectLst/>
                <a:latin typeface="+mn-lt"/>
                <a:ea typeface="Roboto" panose="02000000000000000000" pitchFamily="2" charset="0"/>
                <a:cs typeface="+mn-cs"/>
              </a:rPr>
              <a:t>Utsläpp av växthusgaser per förädlingsvärdlingsvärde</a:t>
            </a:r>
          </a:p>
          <a:p>
            <a:pPr algn="ctr" rtl="0">
              <a:defRPr lang="sv-SE" sz="960" b="1">
                <a:solidFill>
                  <a:srgbClr val="1E00BE"/>
                </a:solidFill>
                <a:effectLst/>
                <a:ea typeface="Roboto" panose="02000000000000000000" pitchFamily="2" charset="0"/>
              </a:defRPr>
            </a:pPr>
            <a:r>
              <a:rPr lang="sv-SE" sz="960" b="1" i="0" u="none" strike="noStrike" kern="1200" spc="0" baseline="0">
                <a:solidFill>
                  <a:srgbClr val="1E00BE"/>
                </a:solidFill>
                <a:effectLst/>
                <a:latin typeface="+mn-lt"/>
                <a:ea typeface="Roboto" panose="02000000000000000000" pitchFamily="2" charset="0"/>
                <a:cs typeface="+mn-cs"/>
              </a:rPr>
              <a:t>Greenhousgas emission per value added</a:t>
            </a:r>
          </a:p>
        </c:rich>
      </c:tx>
      <c:layout>
        <c:manualLayout>
          <c:xMode val="edge"/>
          <c:yMode val="edge"/>
          <c:x val="0.39202362727258921"/>
          <c:y val="3.6429872495446266E-3"/>
        </c:manualLayout>
      </c:layout>
      <c:overlay val="0"/>
      <c:spPr>
        <a:noFill/>
        <a:ln>
          <a:noFill/>
        </a:ln>
        <a:effectLst/>
      </c:spPr>
      <c:txPr>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2.7809514006827577E-2"/>
          <c:y val="0.11618131451058521"/>
          <c:w val="0.95809017694081011"/>
          <c:h val="0.68869586057611121"/>
        </c:manualLayout>
      </c:layout>
      <c:barChart>
        <c:barDir val="col"/>
        <c:grouping val="clustered"/>
        <c:varyColors val="0"/>
        <c:ser>
          <c:idx val="0"/>
          <c:order val="0"/>
          <c:tx>
            <c:strRef>
              <c:f>'2 Diagram'!$AQ$65</c:f>
              <c:strCache>
                <c:ptCount val="1"/>
                <c:pt idx="0">
                  <c:v>Jordbruk, skogsbruk och fiske</c:v>
                </c:pt>
              </c:strCache>
            </c:strRef>
          </c:tx>
          <c:spPr>
            <a:solidFill>
              <a:schemeClr val="accent1"/>
            </a:solidFill>
            <a:ln>
              <a:noFill/>
            </a:ln>
            <a:effectLst/>
          </c:spPr>
          <c:invertIfNegative val="0"/>
          <c:cat>
            <c:strRef>
              <c:f>'2 Diagram'!$AR$64:$BK$64</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Diagram'!$AR$65:$BK$65</c:f>
              <c:numCache>
                <c:formatCode>0</c:formatCode>
                <c:ptCount val="20"/>
                <c:pt idx="0">
                  <c:v>106.88206873168743</c:v>
                </c:pt>
                <c:pt idx="1">
                  <c:v>110.58315140203722</c:v>
                </c:pt>
                <c:pt idx="2">
                  <c:v>121.75610579030445</c:v>
                </c:pt>
                <c:pt idx="3">
                  <c:v>110.64138999323819</c:v>
                </c:pt>
                <c:pt idx="4">
                  <c:v>112.15256084246722</c:v>
                </c:pt>
                <c:pt idx="5">
                  <c:v>112.99110556976788</c:v>
                </c:pt>
                <c:pt idx="6">
                  <c:v>122.12761519829446</c:v>
                </c:pt>
                <c:pt idx="7">
                  <c:v>111.84650874729333</c:v>
                </c:pt>
                <c:pt idx="8">
                  <c:v>113.60638313407283</c:v>
                </c:pt>
                <c:pt idx="9">
                  <c:v>112.01955829317359</c:v>
                </c:pt>
                <c:pt idx="10">
                  <c:v>120.98177669196255</c:v>
                </c:pt>
                <c:pt idx="11">
                  <c:v>115.67905159770686</c:v>
                </c:pt>
                <c:pt idx="12">
                  <c:v>117.77426143183098</c:v>
                </c:pt>
                <c:pt idx="13">
                  <c:v>119.73542605134095</c:v>
                </c:pt>
                <c:pt idx="14">
                  <c:v>137.98756825574355</c:v>
                </c:pt>
                <c:pt idx="15">
                  <c:v>138.84614506135293</c:v>
                </c:pt>
                <c:pt idx="16">
                  <c:v>126.10441323419793</c:v>
                </c:pt>
                <c:pt idx="17">
                  <c:v>129.3327930956772</c:v>
                </c:pt>
                <c:pt idx="18">
                  <c:v>146.57620258204142</c:v>
                </c:pt>
                <c:pt idx="19">
                  <c:v>148.86399804384072</c:v>
                </c:pt>
              </c:numCache>
            </c:numRef>
          </c:val>
          <c:extLst>
            <c:ext xmlns:c16="http://schemas.microsoft.com/office/drawing/2014/chart" uri="{C3380CC4-5D6E-409C-BE32-E72D297353CC}">
              <c16:uniqueId val="{00000000-18E9-49F6-B73D-4AA1D03C1B79}"/>
            </c:ext>
          </c:extLst>
        </c:ser>
        <c:ser>
          <c:idx val="1"/>
          <c:order val="1"/>
          <c:tx>
            <c:strRef>
              <c:f>'2 Diagram'!$AQ$66</c:f>
              <c:strCache>
                <c:ptCount val="1"/>
                <c:pt idx="0">
                  <c:v>Utvinning av mineral</c:v>
                </c:pt>
              </c:strCache>
            </c:strRef>
          </c:tx>
          <c:spPr>
            <a:solidFill>
              <a:schemeClr val="accent2"/>
            </a:solidFill>
            <a:ln>
              <a:noFill/>
            </a:ln>
            <a:effectLst/>
          </c:spPr>
          <c:invertIfNegative val="0"/>
          <c:cat>
            <c:strRef>
              <c:f>'2 Diagram'!$AR$64:$BK$64</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Diagram'!$AR$66:$BK$66</c:f>
              <c:numCache>
                <c:formatCode>0</c:formatCode>
                <c:ptCount val="20"/>
                <c:pt idx="0">
                  <c:v>22.674535614329677</c:v>
                </c:pt>
                <c:pt idx="1">
                  <c:v>22.230766315029808</c:v>
                </c:pt>
                <c:pt idx="2">
                  <c:v>17.582464323135341</c:v>
                </c:pt>
                <c:pt idx="3">
                  <c:v>18.190637182373848</c:v>
                </c:pt>
                <c:pt idx="4">
                  <c:v>18.386011610802903</c:v>
                </c:pt>
                <c:pt idx="5">
                  <c:v>19.015622483428313</c:v>
                </c:pt>
                <c:pt idx="6">
                  <c:v>18.867491361107163</c:v>
                </c:pt>
                <c:pt idx="7">
                  <c:v>17.58119431795572</c:v>
                </c:pt>
                <c:pt idx="8">
                  <c:v>20.123985312550477</c:v>
                </c:pt>
                <c:pt idx="9">
                  <c:v>19.855750778301552</c:v>
                </c:pt>
                <c:pt idx="10">
                  <c:v>19.888846046748622</c:v>
                </c:pt>
                <c:pt idx="11">
                  <c:v>23.767338192825893</c:v>
                </c:pt>
                <c:pt idx="12">
                  <c:v>22.72101226699856</c:v>
                </c:pt>
                <c:pt idx="13">
                  <c:v>22.998372248486142</c:v>
                </c:pt>
                <c:pt idx="14">
                  <c:v>18.663394441796882</c:v>
                </c:pt>
                <c:pt idx="15">
                  <c:v>24.905856909975199</c:v>
                </c:pt>
                <c:pt idx="16">
                  <c:v>41.003006523865757</c:v>
                </c:pt>
                <c:pt idx="17">
                  <c:v>20.032654777825371</c:v>
                </c:pt>
                <c:pt idx="18">
                  <c:v>24.643929635869604</c:v>
                </c:pt>
                <c:pt idx="19">
                  <c:v>20.827781132831941</c:v>
                </c:pt>
              </c:numCache>
            </c:numRef>
          </c:val>
          <c:extLst>
            <c:ext xmlns:c16="http://schemas.microsoft.com/office/drawing/2014/chart" uri="{C3380CC4-5D6E-409C-BE32-E72D297353CC}">
              <c16:uniqueId val="{00000001-18E9-49F6-B73D-4AA1D03C1B79}"/>
            </c:ext>
          </c:extLst>
        </c:ser>
        <c:ser>
          <c:idx val="2"/>
          <c:order val="2"/>
          <c:tx>
            <c:strRef>
              <c:f>'2 Diagram'!$AQ$67</c:f>
              <c:strCache>
                <c:ptCount val="1"/>
                <c:pt idx="0">
                  <c:v>Tillverkningsindustri</c:v>
                </c:pt>
              </c:strCache>
            </c:strRef>
          </c:tx>
          <c:spPr>
            <a:solidFill>
              <a:schemeClr val="accent3"/>
            </a:solidFill>
            <a:ln>
              <a:noFill/>
            </a:ln>
            <a:effectLst/>
          </c:spPr>
          <c:invertIfNegative val="0"/>
          <c:cat>
            <c:strRef>
              <c:f>'2 Diagram'!$AR$64:$BK$64</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Diagram'!$AR$67:$BK$67</c:f>
              <c:numCache>
                <c:formatCode>0</c:formatCode>
                <c:ptCount val="20"/>
                <c:pt idx="0">
                  <c:v>19.734225043178778</c:v>
                </c:pt>
                <c:pt idx="1">
                  <c:v>18.254711177343292</c:v>
                </c:pt>
                <c:pt idx="2">
                  <c:v>16.780245235769698</c:v>
                </c:pt>
                <c:pt idx="3">
                  <c:v>15.237800635762271</c:v>
                </c:pt>
                <c:pt idx="4">
                  <c:v>15.60861404052539</c:v>
                </c:pt>
                <c:pt idx="5">
                  <c:v>16.190076169909091</c:v>
                </c:pt>
                <c:pt idx="6">
                  <c:v>16.714374348736619</c:v>
                </c:pt>
                <c:pt idx="7">
                  <c:v>15.496151175313054</c:v>
                </c:pt>
                <c:pt idx="8">
                  <c:v>16.688412374333012</c:v>
                </c:pt>
                <c:pt idx="9">
                  <c:v>12.503298238769354</c:v>
                </c:pt>
                <c:pt idx="10">
                  <c:v>16.010976933157192</c:v>
                </c:pt>
                <c:pt idx="11">
                  <c:v>14.63057704555936</c:v>
                </c:pt>
                <c:pt idx="12">
                  <c:v>15.551996254473426</c:v>
                </c:pt>
                <c:pt idx="13">
                  <c:v>16.198948589557194</c:v>
                </c:pt>
                <c:pt idx="14">
                  <c:v>15.863678429521373</c:v>
                </c:pt>
                <c:pt idx="15">
                  <c:v>14.586322278696995</c:v>
                </c:pt>
                <c:pt idx="16">
                  <c:v>16.012191993415932</c:v>
                </c:pt>
                <c:pt idx="17">
                  <c:v>14.646387744014161</c:v>
                </c:pt>
                <c:pt idx="18">
                  <c:v>16.928269529126652</c:v>
                </c:pt>
                <c:pt idx="19">
                  <c:v>14.615191452369123</c:v>
                </c:pt>
              </c:numCache>
            </c:numRef>
          </c:val>
          <c:extLst>
            <c:ext xmlns:c16="http://schemas.microsoft.com/office/drawing/2014/chart" uri="{C3380CC4-5D6E-409C-BE32-E72D297353CC}">
              <c16:uniqueId val="{00000002-18E9-49F6-B73D-4AA1D03C1B79}"/>
            </c:ext>
          </c:extLst>
        </c:ser>
        <c:ser>
          <c:idx val="3"/>
          <c:order val="3"/>
          <c:tx>
            <c:strRef>
              <c:f>'2 Diagram'!$AQ$68</c:f>
              <c:strCache>
                <c:ptCount val="1"/>
                <c:pt idx="0">
                  <c:v>El, gas och värmeverk samt vatten, avlopp och avfall</c:v>
                </c:pt>
              </c:strCache>
            </c:strRef>
          </c:tx>
          <c:spPr>
            <a:solidFill>
              <a:schemeClr val="accent4"/>
            </a:solidFill>
            <a:ln>
              <a:noFill/>
            </a:ln>
            <a:effectLst/>
          </c:spPr>
          <c:invertIfNegative val="0"/>
          <c:cat>
            <c:strRef>
              <c:f>'2 Diagram'!$AR$64:$BK$64</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Diagram'!$AR$68:$BK$68</c:f>
              <c:numCache>
                <c:formatCode>0</c:formatCode>
                <c:ptCount val="20"/>
                <c:pt idx="0">
                  <c:v>33.390361489359734</c:v>
                </c:pt>
                <c:pt idx="1">
                  <c:v>34.211117861402641</c:v>
                </c:pt>
                <c:pt idx="2">
                  <c:v>34.835789178756372</c:v>
                </c:pt>
                <c:pt idx="3">
                  <c:v>35.910282851019652</c:v>
                </c:pt>
                <c:pt idx="4">
                  <c:v>39.187995200819834</c:v>
                </c:pt>
                <c:pt idx="5">
                  <c:v>44.049415205008721</c:v>
                </c:pt>
                <c:pt idx="6">
                  <c:v>44.809012076324656</c:v>
                </c:pt>
                <c:pt idx="7">
                  <c:v>46.846974621487632</c:v>
                </c:pt>
                <c:pt idx="8">
                  <c:v>44.015240876808427</c:v>
                </c:pt>
                <c:pt idx="9">
                  <c:v>45.821334748686219</c:v>
                </c:pt>
                <c:pt idx="10">
                  <c:v>39.646350755096414</c:v>
                </c:pt>
                <c:pt idx="11">
                  <c:v>48.946104757415199</c:v>
                </c:pt>
                <c:pt idx="12">
                  <c:v>42.116965767332125</c:v>
                </c:pt>
                <c:pt idx="13">
                  <c:v>44.653547579936571</c:v>
                </c:pt>
                <c:pt idx="14">
                  <c:v>41.894206038214186</c:v>
                </c:pt>
                <c:pt idx="15">
                  <c:v>41.444946030259246</c:v>
                </c:pt>
                <c:pt idx="16">
                  <c:v>44.191300599572223</c:v>
                </c:pt>
                <c:pt idx="17">
                  <c:v>45.26665628464071</c:v>
                </c:pt>
                <c:pt idx="18">
                  <c:v>37.803116437577145</c:v>
                </c:pt>
                <c:pt idx="19">
                  <c:v>38.273168048333055</c:v>
                </c:pt>
              </c:numCache>
            </c:numRef>
          </c:val>
          <c:extLst>
            <c:ext xmlns:c16="http://schemas.microsoft.com/office/drawing/2014/chart" uri="{C3380CC4-5D6E-409C-BE32-E72D297353CC}">
              <c16:uniqueId val="{00000003-18E9-49F6-B73D-4AA1D03C1B79}"/>
            </c:ext>
          </c:extLst>
        </c:ser>
        <c:ser>
          <c:idx val="4"/>
          <c:order val="4"/>
          <c:tx>
            <c:strRef>
              <c:f>'2 Diagram'!$AQ$69</c:f>
              <c:strCache>
                <c:ptCount val="1"/>
                <c:pt idx="0">
                  <c:v>Byggverksamhet</c:v>
                </c:pt>
              </c:strCache>
            </c:strRef>
          </c:tx>
          <c:spPr>
            <a:solidFill>
              <a:schemeClr val="accent5"/>
            </a:solidFill>
            <a:ln>
              <a:noFill/>
            </a:ln>
            <a:effectLst/>
          </c:spPr>
          <c:invertIfNegative val="0"/>
          <c:cat>
            <c:strRef>
              <c:f>'2 Diagram'!$AR$64:$BK$64</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Diagram'!$AR$69:$BK$69</c:f>
              <c:numCache>
                <c:formatCode>0</c:formatCode>
                <c:ptCount val="20"/>
                <c:pt idx="0">
                  <c:v>5.893198930796177</c:v>
                </c:pt>
                <c:pt idx="1">
                  <c:v>4.9843623351801813</c:v>
                </c:pt>
                <c:pt idx="2">
                  <c:v>6.0380963009461412</c:v>
                </c:pt>
                <c:pt idx="3">
                  <c:v>4.7935606078974038</c:v>
                </c:pt>
                <c:pt idx="4">
                  <c:v>6.1260326342126286</c:v>
                </c:pt>
                <c:pt idx="5">
                  <c:v>5.5521163099600912</c:v>
                </c:pt>
                <c:pt idx="6">
                  <c:v>6.2777784164186023</c:v>
                </c:pt>
                <c:pt idx="7">
                  <c:v>4.5925346490692052</c:v>
                </c:pt>
                <c:pt idx="8">
                  <c:v>5.5102359412225166</c:v>
                </c:pt>
                <c:pt idx="9">
                  <c:v>4.5816748273226677</c:v>
                </c:pt>
                <c:pt idx="10">
                  <c:v>5.3338845592103503</c:v>
                </c:pt>
                <c:pt idx="11">
                  <c:v>4.0798136972566921</c:v>
                </c:pt>
                <c:pt idx="12">
                  <c:v>4.6784601154111094</c:v>
                </c:pt>
                <c:pt idx="13">
                  <c:v>4.2207960590664575</c:v>
                </c:pt>
                <c:pt idx="14">
                  <c:v>4.9203108808279357</c:v>
                </c:pt>
                <c:pt idx="15">
                  <c:v>3.7617831471648326</c:v>
                </c:pt>
                <c:pt idx="16">
                  <c:v>6.0812217292639295</c:v>
                </c:pt>
                <c:pt idx="17">
                  <c:v>5.8020733591124571</c:v>
                </c:pt>
                <c:pt idx="18">
                  <c:v>6.3815043068676927</c:v>
                </c:pt>
                <c:pt idx="19">
                  <c:v>4.7673749572734536</c:v>
                </c:pt>
              </c:numCache>
            </c:numRef>
          </c:val>
          <c:extLst>
            <c:ext xmlns:c16="http://schemas.microsoft.com/office/drawing/2014/chart" uri="{C3380CC4-5D6E-409C-BE32-E72D297353CC}">
              <c16:uniqueId val="{00000004-18E9-49F6-B73D-4AA1D03C1B79}"/>
            </c:ext>
          </c:extLst>
        </c:ser>
        <c:ser>
          <c:idx val="5"/>
          <c:order val="5"/>
          <c:tx>
            <c:strRef>
              <c:f>'2 Diagram'!$AQ$70</c:f>
              <c:strCache>
                <c:ptCount val="1"/>
                <c:pt idx="0">
                  <c:v>Transportbranschen</c:v>
                </c:pt>
              </c:strCache>
            </c:strRef>
          </c:tx>
          <c:spPr>
            <a:solidFill>
              <a:schemeClr val="accent6"/>
            </a:solidFill>
            <a:ln>
              <a:noFill/>
            </a:ln>
            <a:effectLst/>
          </c:spPr>
          <c:invertIfNegative val="0"/>
          <c:cat>
            <c:strRef>
              <c:f>'2 Diagram'!$AR$64:$BK$64</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Diagram'!$AR$70:$BK$70</c:f>
              <c:numCache>
                <c:formatCode>0</c:formatCode>
                <c:ptCount val="20"/>
                <c:pt idx="0">
                  <c:v>36.876544389602216</c:v>
                </c:pt>
                <c:pt idx="1">
                  <c:v>33.003071749612872</c:v>
                </c:pt>
                <c:pt idx="2">
                  <c:v>36.580324374161655</c:v>
                </c:pt>
                <c:pt idx="3">
                  <c:v>32.128038492981979</c:v>
                </c:pt>
                <c:pt idx="4">
                  <c:v>36.122369222288164</c:v>
                </c:pt>
                <c:pt idx="5">
                  <c:v>36.576647644772414</c:v>
                </c:pt>
                <c:pt idx="6">
                  <c:v>36.416119747890278</c:v>
                </c:pt>
                <c:pt idx="7">
                  <c:v>32.308955113883506</c:v>
                </c:pt>
                <c:pt idx="8">
                  <c:v>39.915854631923757</c:v>
                </c:pt>
                <c:pt idx="9">
                  <c:v>35.264363129720799</c:v>
                </c:pt>
                <c:pt idx="10">
                  <c:v>37.075019188332313</c:v>
                </c:pt>
                <c:pt idx="11">
                  <c:v>34.559533996027326</c:v>
                </c:pt>
                <c:pt idx="12">
                  <c:v>35.695301385272948</c:v>
                </c:pt>
                <c:pt idx="13">
                  <c:v>38.845319966774234</c:v>
                </c:pt>
                <c:pt idx="14">
                  <c:v>47.863804089428918</c:v>
                </c:pt>
                <c:pt idx="15">
                  <c:v>42.763703129130093</c:v>
                </c:pt>
                <c:pt idx="16">
                  <c:v>44.054417846419767</c:v>
                </c:pt>
                <c:pt idx="17">
                  <c:v>51.558572497509303</c:v>
                </c:pt>
                <c:pt idx="18">
                  <c:v>59.358619527544121</c:v>
                </c:pt>
                <c:pt idx="19">
                  <c:v>54.254605532696786</c:v>
                </c:pt>
              </c:numCache>
            </c:numRef>
          </c:val>
          <c:extLst>
            <c:ext xmlns:c16="http://schemas.microsoft.com/office/drawing/2014/chart" uri="{C3380CC4-5D6E-409C-BE32-E72D297353CC}">
              <c16:uniqueId val="{00000005-18E9-49F6-B73D-4AA1D03C1B79}"/>
            </c:ext>
          </c:extLst>
        </c:ser>
        <c:ser>
          <c:idx val="6"/>
          <c:order val="6"/>
          <c:tx>
            <c:strRef>
              <c:f>'2 Diagram'!$AQ$71</c:f>
              <c:strCache>
                <c:ptCount val="1"/>
                <c:pt idx="0">
                  <c:v>Övriga tjänster</c:v>
                </c:pt>
              </c:strCache>
            </c:strRef>
          </c:tx>
          <c:spPr>
            <a:solidFill>
              <a:schemeClr val="accent1">
                <a:lumMod val="60000"/>
              </a:schemeClr>
            </a:solidFill>
            <a:ln>
              <a:noFill/>
            </a:ln>
            <a:effectLst/>
          </c:spPr>
          <c:invertIfNegative val="0"/>
          <c:cat>
            <c:strRef>
              <c:f>'2 Diagram'!$AR$64:$BK$64</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Diagram'!$AR$71:$BK$71</c:f>
              <c:numCache>
                <c:formatCode>0</c:formatCode>
                <c:ptCount val="20"/>
                <c:pt idx="0">
                  <c:v>1.25967821942945</c:v>
                </c:pt>
                <c:pt idx="1">
                  <c:v>1.2846192018943279</c:v>
                </c:pt>
                <c:pt idx="2">
                  <c:v>1.3870025549501628</c:v>
                </c:pt>
                <c:pt idx="3">
                  <c:v>1.1889057244915522</c:v>
                </c:pt>
                <c:pt idx="4">
                  <c:v>1.1702950851842031</c:v>
                </c:pt>
                <c:pt idx="5">
                  <c:v>1.2015641986601762</c:v>
                </c:pt>
                <c:pt idx="6">
                  <c:v>1.3021410593439642</c:v>
                </c:pt>
                <c:pt idx="7">
                  <c:v>1.0618191511322368</c:v>
                </c:pt>
                <c:pt idx="8">
                  <c:v>1.1055861988632851</c:v>
                </c:pt>
                <c:pt idx="9">
                  <c:v>1.02277714390446</c:v>
                </c:pt>
                <c:pt idx="10">
                  <c:v>1.0895880767500803</c:v>
                </c:pt>
                <c:pt idx="11">
                  <c:v>1.0003174158951962</c:v>
                </c:pt>
                <c:pt idx="12">
                  <c:v>1.040142813993413</c:v>
                </c:pt>
                <c:pt idx="13">
                  <c:v>1.0425814493426526</c:v>
                </c:pt>
                <c:pt idx="14">
                  <c:v>1.0783794422214361</c:v>
                </c:pt>
                <c:pt idx="15">
                  <c:v>0.97535584133015851</c:v>
                </c:pt>
                <c:pt idx="16">
                  <c:v>1.2308113551019044</c:v>
                </c:pt>
                <c:pt idx="17">
                  <c:v>1.2177729170857128</c:v>
                </c:pt>
                <c:pt idx="18">
                  <c:v>1.2864109965994135</c:v>
                </c:pt>
                <c:pt idx="19">
                  <c:v>1.0929025383191839</c:v>
                </c:pt>
              </c:numCache>
            </c:numRef>
          </c:val>
          <c:extLst>
            <c:ext xmlns:c16="http://schemas.microsoft.com/office/drawing/2014/chart" uri="{C3380CC4-5D6E-409C-BE32-E72D297353CC}">
              <c16:uniqueId val="{00000006-18E9-49F6-B73D-4AA1D03C1B79}"/>
            </c:ext>
          </c:extLst>
        </c:ser>
        <c:ser>
          <c:idx val="7"/>
          <c:order val="7"/>
          <c:tx>
            <c:strRef>
              <c:f>'2 Diagram'!$AQ$72</c:f>
              <c:strCache>
                <c:ptCount val="1"/>
                <c:pt idx="0">
                  <c:v>Offentlig sektor</c:v>
                </c:pt>
              </c:strCache>
            </c:strRef>
          </c:tx>
          <c:spPr>
            <a:solidFill>
              <a:schemeClr val="accent2">
                <a:lumMod val="60000"/>
              </a:schemeClr>
            </a:solidFill>
            <a:ln>
              <a:noFill/>
            </a:ln>
            <a:effectLst/>
          </c:spPr>
          <c:invertIfNegative val="0"/>
          <c:cat>
            <c:strRef>
              <c:f>'2 Diagram'!$AR$64:$BK$64</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Diagram'!$AR$72:$BK$72</c:f>
              <c:numCache>
                <c:formatCode>0</c:formatCode>
                <c:ptCount val="20"/>
                <c:pt idx="0">
                  <c:v>0.34806466592541663</c:v>
                </c:pt>
                <c:pt idx="1">
                  <c:v>0.32062163757387036</c:v>
                </c:pt>
                <c:pt idx="2">
                  <c:v>0.39326443497556374</c:v>
                </c:pt>
                <c:pt idx="3">
                  <c:v>0.33927113424690392</c:v>
                </c:pt>
                <c:pt idx="4">
                  <c:v>0.32019771464907176</c:v>
                </c:pt>
                <c:pt idx="5">
                  <c:v>0.30715764749313496</c:v>
                </c:pt>
                <c:pt idx="6">
                  <c:v>0.37479831730724045</c:v>
                </c:pt>
                <c:pt idx="7">
                  <c:v>0.32110353840716227</c:v>
                </c:pt>
                <c:pt idx="8">
                  <c:v>0.30212130560367095</c:v>
                </c:pt>
                <c:pt idx="9">
                  <c:v>0.26760433764541502</c:v>
                </c:pt>
                <c:pt idx="10">
                  <c:v>0.30758483703521133</c:v>
                </c:pt>
                <c:pt idx="11">
                  <c:v>0.28289952089801979</c:v>
                </c:pt>
                <c:pt idx="12">
                  <c:v>0.28328360024879473</c:v>
                </c:pt>
                <c:pt idx="13">
                  <c:v>0.27553157595322403</c:v>
                </c:pt>
                <c:pt idx="14">
                  <c:v>0.32233878467924698</c:v>
                </c:pt>
                <c:pt idx="15">
                  <c:v>0.27911360214964609</c:v>
                </c:pt>
                <c:pt idx="16">
                  <c:v>0.31376436061694341</c:v>
                </c:pt>
                <c:pt idx="17">
                  <c:v>0.29865829617109935</c:v>
                </c:pt>
                <c:pt idx="18">
                  <c:v>0.35676906777633111</c:v>
                </c:pt>
                <c:pt idx="19">
                  <c:v>0.29691924284720461</c:v>
                </c:pt>
              </c:numCache>
            </c:numRef>
          </c:val>
          <c:extLst>
            <c:ext xmlns:c16="http://schemas.microsoft.com/office/drawing/2014/chart" uri="{C3380CC4-5D6E-409C-BE32-E72D297353CC}">
              <c16:uniqueId val="{00000007-18E9-49F6-B73D-4AA1D03C1B79}"/>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r>
              <a:rPr lang="sv-SE" sz="960" b="1" i="0" u="none" strike="noStrike" kern="1200" spc="0" baseline="0">
                <a:solidFill>
                  <a:srgbClr val="1E00BE"/>
                </a:solidFill>
                <a:effectLst/>
                <a:latin typeface="+mn-lt"/>
                <a:ea typeface="Roboto" panose="02000000000000000000" pitchFamily="2" charset="0"/>
                <a:cs typeface="+mn-cs"/>
              </a:rPr>
              <a:t>Utsläpp av växthusgaser per sysselsatta</a:t>
            </a:r>
          </a:p>
          <a:p>
            <a:pPr algn="ctr" rtl="0">
              <a:defRPr lang="sv-SE" sz="960" b="1">
                <a:solidFill>
                  <a:srgbClr val="1E00BE"/>
                </a:solidFill>
                <a:effectLst/>
                <a:ea typeface="Roboto" panose="02000000000000000000" pitchFamily="2" charset="0"/>
              </a:defRPr>
            </a:pPr>
            <a:r>
              <a:rPr lang="sv-SE" sz="960" b="1" i="0" u="none" strike="noStrike" kern="1200" spc="0" baseline="0">
                <a:solidFill>
                  <a:srgbClr val="1E00BE"/>
                </a:solidFill>
                <a:effectLst/>
                <a:latin typeface="+mn-lt"/>
                <a:ea typeface="Roboto" panose="02000000000000000000" pitchFamily="2" charset="0"/>
                <a:cs typeface="+mn-cs"/>
              </a:rPr>
              <a:t>Greenhouse gas emissions by employees</a:t>
            </a:r>
          </a:p>
        </c:rich>
      </c:tx>
      <c:layout>
        <c:manualLayout>
          <c:xMode val="edge"/>
          <c:yMode val="edge"/>
          <c:x val="0.43144559303864854"/>
          <c:y val="3.2710280373831772E-2"/>
        </c:manualLayout>
      </c:layout>
      <c:overlay val="0"/>
      <c:spPr>
        <a:noFill/>
        <a:ln>
          <a:noFill/>
        </a:ln>
        <a:effectLst/>
      </c:spPr>
      <c:txPr>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barChart>
        <c:barDir val="col"/>
        <c:grouping val="clustered"/>
        <c:varyColors val="0"/>
        <c:ser>
          <c:idx val="0"/>
          <c:order val="0"/>
          <c:tx>
            <c:strRef>
              <c:f>'2 Diagram'!$AQ$96</c:f>
              <c:strCache>
                <c:ptCount val="1"/>
                <c:pt idx="0">
                  <c:v>Jordbruk, skogsbruk och fiske</c:v>
                </c:pt>
              </c:strCache>
            </c:strRef>
          </c:tx>
          <c:spPr>
            <a:solidFill>
              <a:schemeClr val="accent1"/>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Diagram'!$AR$96:$BK$96</c:f>
              <c:numCache>
                <c:formatCode>0</c:formatCode>
                <c:ptCount val="20"/>
                <c:pt idx="0">
                  <c:v>15.671503720747209</c:v>
                </c:pt>
                <c:pt idx="1">
                  <c:v>14.682562985108396</c:v>
                </c:pt>
                <c:pt idx="2">
                  <c:v>14.224902690999516</c:v>
                </c:pt>
                <c:pt idx="3">
                  <c:v>14.720285347850822</c:v>
                </c:pt>
                <c:pt idx="4">
                  <c:v>14.988714344553571</c:v>
                </c:pt>
                <c:pt idx="5">
                  <c:v>14.686345832362417</c:v>
                </c:pt>
                <c:pt idx="6">
                  <c:v>14.013309299942351</c:v>
                </c:pt>
                <c:pt idx="7">
                  <c:v>14.459766213862661</c:v>
                </c:pt>
                <c:pt idx="8">
                  <c:v>15.034561837421389</c:v>
                </c:pt>
                <c:pt idx="9">
                  <c:v>14.352957297758035</c:v>
                </c:pt>
                <c:pt idx="10">
                  <c:v>13.744603026665002</c:v>
                </c:pt>
                <c:pt idx="11">
                  <c:v>14.311486758517432</c:v>
                </c:pt>
                <c:pt idx="12">
                  <c:v>14.755064779986363</c:v>
                </c:pt>
                <c:pt idx="13">
                  <c:v>14.130852119930786</c:v>
                </c:pt>
                <c:pt idx="14">
                  <c:v>13.519936584562748</c:v>
                </c:pt>
                <c:pt idx="15">
                  <c:v>14.115529222761243</c:v>
                </c:pt>
                <c:pt idx="16">
                  <c:v>15.438294806939684</c:v>
                </c:pt>
                <c:pt idx="17">
                  <c:v>14.832272337874567</c:v>
                </c:pt>
                <c:pt idx="18">
                  <c:v>14.140057388827882</c:v>
                </c:pt>
                <c:pt idx="19">
                  <c:v>14.527145569897522</c:v>
                </c:pt>
              </c:numCache>
            </c:numRef>
          </c:val>
          <c:extLst>
            <c:ext xmlns:c16="http://schemas.microsoft.com/office/drawing/2014/chart" uri="{C3380CC4-5D6E-409C-BE32-E72D297353CC}">
              <c16:uniqueId val="{00000000-5C26-409E-BA62-2021984D9EC5}"/>
            </c:ext>
          </c:extLst>
        </c:ser>
        <c:ser>
          <c:idx val="1"/>
          <c:order val="1"/>
          <c:tx>
            <c:strRef>
              <c:f>'2 Diagram'!$AQ$97</c:f>
              <c:strCache>
                <c:ptCount val="1"/>
                <c:pt idx="0">
                  <c:v>Utvinning av mineral</c:v>
                </c:pt>
              </c:strCache>
            </c:strRef>
          </c:tx>
          <c:spPr>
            <a:solidFill>
              <a:schemeClr val="accent2"/>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Diagram'!$AR$97:$BK$97</c:f>
              <c:numCache>
                <c:formatCode>0</c:formatCode>
                <c:ptCount val="20"/>
                <c:pt idx="0">
                  <c:v>24.907886688079579</c:v>
                </c:pt>
                <c:pt idx="1">
                  <c:v>21.812932114877576</c:v>
                </c:pt>
                <c:pt idx="2">
                  <c:v>20.526241401863867</c:v>
                </c:pt>
                <c:pt idx="3">
                  <c:v>22.950358477767779</c:v>
                </c:pt>
                <c:pt idx="4">
                  <c:v>22.251144581948502</c:v>
                </c:pt>
                <c:pt idx="5">
                  <c:v>20.917101159297882</c:v>
                </c:pt>
                <c:pt idx="6">
                  <c:v>20.512134265207056</c:v>
                </c:pt>
                <c:pt idx="7">
                  <c:v>20.925265016100866</c:v>
                </c:pt>
                <c:pt idx="8">
                  <c:v>21.779568269601668</c:v>
                </c:pt>
                <c:pt idx="9">
                  <c:v>18.724565092614487</c:v>
                </c:pt>
                <c:pt idx="10">
                  <c:v>17.471183648863246</c:v>
                </c:pt>
                <c:pt idx="11">
                  <c:v>19.497856471719619</c:v>
                </c:pt>
                <c:pt idx="12">
                  <c:v>19.952578248058444</c:v>
                </c:pt>
                <c:pt idx="13">
                  <c:v>16.66743144341676</c:v>
                </c:pt>
                <c:pt idx="14">
                  <c:v>17.022980298754735</c:v>
                </c:pt>
                <c:pt idx="15">
                  <c:v>20.937367068376322</c:v>
                </c:pt>
                <c:pt idx="16">
                  <c:v>21.968149264517308</c:v>
                </c:pt>
                <c:pt idx="17">
                  <c:v>18.907183809398454</c:v>
                </c:pt>
                <c:pt idx="18">
                  <c:v>17.831490304353999</c:v>
                </c:pt>
                <c:pt idx="19">
                  <c:v>20.03749336274505</c:v>
                </c:pt>
              </c:numCache>
            </c:numRef>
          </c:val>
          <c:extLst>
            <c:ext xmlns:c16="http://schemas.microsoft.com/office/drawing/2014/chart" uri="{C3380CC4-5D6E-409C-BE32-E72D297353CC}">
              <c16:uniqueId val="{00000001-5C26-409E-BA62-2021984D9EC5}"/>
            </c:ext>
          </c:extLst>
        </c:ser>
        <c:ser>
          <c:idx val="2"/>
          <c:order val="2"/>
          <c:tx>
            <c:strRef>
              <c:f>'2 Diagram'!$AQ$98</c:f>
              <c:strCache>
                <c:ptCount val="1"/>
                <c:pt idx="0">
                  <c:v>Tillverkningsindustri</c:v>
                </c:pt>
              </c:strCache>
            </c:strRef>
          </c:tx>
          <c:spPr>
            <a:solidFill>
              <a:schemeClr val="accent3"/>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Diagram'!$AR$98:$BK$98</c:f>
              <c:numCache>
                <c:formatCode>0</c:formatCode>
                <c:ptCount val="20"/>
                <c:pt idx="0">
                  <c:v>7.0903575718172442</c:v>
                </c:pt>
                <c:pt idx="1">
                  <c:v>5.7933656287448496</c:v>
                </c:pt>
                <c:pt idx="2">
                  <c:v>5.1035294820051487</c:v>
                </c:pt>
                <c:pt idx="3">
                  <c:v>5.9064619022787532</c:v>
                </c:pt>
                <c:pt idx="4">
                  <c:v>6.402896031141224</c:v>
                </c:pt>
                <c:pt idx="5">
                  <c:v>6.7513685410708346</c:v>
                </c:pt>
                <c:pt idx="6">
                  <c:v>5.9124037782248093</c:v>
                </c:pt>
                <c:pt idx="7">
                  <c:v>6.7455498773852112</c:v>
                </c:pt>
                <c:pt idx="8">
                  <c:v>6.820082797548138</c:v>
                </c:pt>
                <c:pt idx="9">
                  <c:v>5.3227781516730435</c:v>
                </c:pt>
                <c:pt idx="10">
                  <c:v>5.9124285392796816</c:v>
                </c:pt>
                <c:pt idx="11">
                  <c:v>6.4514695343424107</c:v>
                </c:pt>
                <c:pt idx="12">
                  <c:v>6.2090533613566503</c:v>
                </c:pt>
                <c:pt idx="13">
                  <c:v>6.5612105963422795</c:v>
                </c:pt>
                <c:pt idx="14">
                  <c:v>5.3375868008036518</c:v>
                </c:pt>
                <c:pt idx="15">
                  <c:v>5.6775064738935965</c:v>
                </c:pt>
                <c:pt idx="16">
                  <c:v>6.209693747162329</c:v>
                </c:pt>
                <c:pt idx="17">
                  <c:v>5.9745450804902731</c:v>
                </c:pt>
                <c:pt idx="18">
                  <c:v>5.6315573654115534</c:v>
                </c:pt>
                <c:pt idx="19">
                  <c:v>6.0293191062095897</c:v>
                </c:pt>
              </c:numCache>
            </c:numRef>
          </c:val>
          <c:extLst>
            <c:ext xmlns:c16="http://schemas.microsoft.com/office/drawing/2014/chart" uri="{C3380CC4-5D6E-409C-BE32-E72D297353CC}">
              <c16:uniqueId val="{00000002-5C26-409E-BA62-2021984D9EC5}"/>
            </c:ext>
          </c:extLst>
        </c:ser>
        <c:ser>
          <c:idx val="3"/>
          <c:order val="3"/>
          <c:tx>
            <c:strRef>
              <c:f>'2 Diagram'!$AQ$99</c:f>
              <c:strCache>
                <c:ptCount val="1"/>
                <c:pt idx="0">
                  <c:v>El, gas och värmeverk samt vatten, avlopp och avfall</c:v>
                </c:pt>
              </c:strCache>
            </c:strRef>
          </c:tx>
          <c:spPr>
            <a:solidFill>
              <a:schemeClr val="accent4"/>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Diagram'!$AR$99:$BK$99</c:f>
              <c:numCache>
                <c:formatCode>0</c:formatCode>
                <c:ptCount val="20"/>
                <c:pt idx="0">
                  <c:v>34.299865601683017</c:v>
                </c:pt>
                <c:pt idx="1">
                  <c:v>26.493155674340137</c:v>
                </c:pt>
                <c:pt idx="2">
                  <c:v>22.759107263346344</c:v>
                </c:pt>
                <c:pt idx="3">
                  <c:v>32.177700273247098</c:v>
                </c:pt>
                <c:pt idx="4">
                  <c:v>37.625808464509063</c:v>
                </c:pt>
                <c:pt idx="5">
                  <c:v>28.06444730012138</c:v>
                </c:pt>
                <c:pt idx="6">
                  <c:v>22.546360216035502</c:v>
                </c:pt>
                <c:pt idx="7">
                  <c:v>36.360539114405348</c:v>
                </c:pt>
                <c:pt idx="8">
                  <c:v>33.969370920928789</c:v>
                </c:pt>
                <c:pt idx="9">
                  <c:v>27.643587652158025</c:v>
                </c:pt>
                <c:pt idx="10">
                  <c:v>21.550117196878052</c:v>
                </c:pt>
                <c:pt idx="11">
                  <c:v>34.176758971939471</c:v>
                </c:pt>
                <c:pt idx="12">
                  <c:v>31.788181525751575</c:v>
                </c:pt>
                <c:pt idx="13">
                  <c:v>24.646297614825606</c:v>
                </c:pt>
                <c:pt idx="14">
                  <c:v>20.202972755361035</c:v>
                </c:pt>
                <c:pt idx="15">
                  <c:v>29.968643117594603</c:v>
                </c:pt>
                <c:pt idx="16">
                  <c:v>32.216996441855855</c:v>
                </c:pt>
                <c:pt idx="17">
                  <c:v>24.2006329030221</c:v>
                </c:pt>
                <c:pt idx="18">
                  <c:v>17.093934391574962</c:v>
                </c:pt>
                <c:pt idx="19">
                  <c:v>25.1423905954661</c:v>
                </c:pt>
              </c:numCache>
            </c:numRef>
          </c:val>
          <c:extLst>
            <c:ext xmlns:c16="http://schemas.microsoft.com/office/drawing/2014/chart" uri="{C3380CC4-5D6E-409C-BE32-E72D297353CC}">
              <c16:uniqueId val="{00000003-5C26-409E-BA62-2021984D9EC5}"/>
            </c:ext>
          </c:extLst>
        </c:ser>
        <c:ser>
          <c:idx val="4"/>
          <c:order val="4"/>
          <c:tx>
            <c:strRef>
              <c:f>'2 Diagram'!$AQ$100</c:f>
              <c:strCache>
                <c:ptCount val="1"/>
                <c:pt idx="0">
                  <c:v>Byggverksamhet</c:v>
                </c:pt>
              </c:strCache>
            </c:strRef>
          </c:tx>
          <c:spPr>
            <a:solidFill>
              <a:schemeClr val="accent5"/>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Diagram'!$AR$100:$BK$100</c:f>
              <c:numCache>
                <c:formatCode>0</c:formatCode>
                <c:ptCount val="20"/>
                <c:pt idx="0">
                  <c:v>1.2031654415625259</c:v>
                </c:pt>
                <c:pt idx="1">
                  <c:v>1.1762841175908005</c:v>
                </c:pt>
                <c:pt idx="2">
                  <c:v>1.2325273894268312</c:v>
                </c:pt>
                <c:pt idx="3">
                  <c:v>1.2529491582862593</c:v>
                </c:pt>
                <c:pt idx="4">
                  <c:v>1.1829570331423322</c:v>
                </c:pt>
                <c:pt idx="5">
                  <c:v>1.3217913177976339</c:v>
                </c:pt>
                <c:pt idx="6">
                  <c:v>1.2650898818519145</c:v>
                </c:pt>
                <c:pt idx="7">
                  <c:v>1.2071432833133164</c:v>
                </c:pt>
                <c:pt idx="8">
                  <c:v>1.1154441734752274</c:v>
                </c:pt>
                <c:pt idx="9">
                  <c:v>1.0893988089073332</c:v>
                </c:pt>
                <c:pt idx="10">
                  <c:v>1.0638811916316617</c:v>
                </c:pt>
                <c:pt idx="11">
                  <c:v>1.0619757796568208</c:v>
                </c:pt>
                <c:pt idx="12">
                  <c:v>1.0024062683458039</c:v>
                </c:pt>
                <c:pt idx="13">
                  <c:v>1.0330123688154942</c:v>
                </c:pt>
                <c:pt idx="14">
                  <c:v>1.0108366223509306</c:v>
                </c:pt>
                <c:pt idx="15">
                  <c:v>1.0386749068557461</c:v>
                </c:pt>
                <c:pt idx="16">
                  <c:v>1.3735256783033289</c:v>
                </c:pt>
                <c:pt idx="17">
                  <c:v>1.43609389023969</c:v>
                </c:pt>
                <c:pt idx="18">
                  <c:v>1.4296873198506697</c:v>
                </c:pt>
                <c:pt idx="19">
                  <c:v>1.355462573613555</c:v>
                </c:pt>
              </c:numCache>
            </c:numRef>
          </c:val>
          <c:extLst>
            <c:ext xmlns:c16="http://schemas.microsoft.com/office/drawing/2014/chart" uri="{C3380CC4-5D6E-409C-BE32-E72D297353CC}">
              <c16:uniqueId val="{00000004-5C26-409E-BA62-2021984D9EC5}"/>
            </c:ext>
          </c:extLst>
        </c:ser>
        <c:ser>
          <c:idx val="5"/>
          <c:order val="5"/>
          <c:tx>
            <c:strRef>
              <c:f>'2 Diagram'!$AQ$101</c:f>
              <c:strCache>
                <c:ptCount val="1"/>
                <c:pt idx="0">
                  <c:v>Transportbranschen</c:v>
                </c:pt>
              </c:strCache>
            </c:strRef>
          </c:tx>
          <c:spPr>
            <a:solidFill>
              <a:schemeClr val="accent6"/>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Diagram'!$AR$101:$BK$101</c:f>
              <c:numCache>
                <c:formatCode>0</c:formatCode>
                <c:ptCount val="20"/>
                <c:pt idx="0">
                  <c:v>7.5975396986837467</c:v>
                </c:pt>
                <c:pt idx="1">
                  <c:v>5.6739548088012883</c:v>
                </c:pt>
                <c:pt idx="2">
                  <c:v>6.3341871327059653</c:v>
                </c:pt>
                <c:pt idx="3">
                  <c:v>6.2502184426825727</c:v>
                </c:pt>
                <c:pt idx="4">
                  <c:v>6.3235648138050253</c:v>
                </c:pt>
                <c:pt idx="5">
                  <c:v>6.8932659051836946</c:v>
                </c:pt>
                <c:pt idx="6">
                  <c:v>6.7943016101797316</c:v>
                </c:pt>
                <c:pt idx="7">
                  <c:v>7.1400583490623521</c:v>
                </c:pt>
                <c:pt idx="8">
                  <c:v>7.9614584099054051</c:v>
                </c:pt>
                <c:pt idx="9">
                  <c:v>7.857527779030101</c:v>
                </c:pt>
                <c:pt idx="10">
                  <c:v>7.6620177574674297</c:v>
                </c:pt>
                <c:pt idx="11">
                  <c:v>7.8771826590015905</c:v>
                </c:pt>
                <c:pt idx="12">
                  <c:v>7.2459802968355733</c:v>
                </c:pt>
                <c:pt idx="13">
                  <c:v>7.7221564371685538</c:v>
                </c:pt>
                <c:pt idx="14">
                  <c:v>8.4292389190389105</c:v>
                </c:pt>
                <c:pt idx="15">
                  <c:v>9.2754238209026525</c:v>
                </c:pt>
                <c:pt idx="16">
                  <c:v>8.1621473476123825</c:v>
                </c:pt>
                <c:pt idx="17">
                  <c:v>8.8306649360857268</c:v>
                </c:pt>
                <c:pt idx="18">
                  <c:v>9.6089684132911373</c:v>
                </c:pt>
                <c:pt idx="19">
                  <c:v>10.372433599429158</c:v>
                </c:pt>
              </c:numCache>
            </c:numRef>
          </c:val>
          <c:extLst>
            <c:ext xmlns:c16="http://schemas.microsoft.com/office/drawing/2014/chart" uri="{C3380CC4-5D6E-409C-BE32-E72D297353CC}">
              <c16:uniqueId val="{00000005-5C26-409E-BA62-2021984D9EC5}"/>
            </c:ext>
          </c:extLst>
        </c:ser>
        <c:ser>
          <c:idx val="6"/>
          <c:order val="6"/>
          <c:tx>
            <c:strRef>
              <c:f>'2 Diagram'!$AQ$102</c:f>
              <c:strCache>
                <c:ptCount val="1"/>
                <c:pt idx="0">
                  <c:v>Övriga tjänster</c:v>
                </c:pt>
              </c:strCache>
            </c:strRef>
          </c:tx>
          <c:spPr>
            <a:solidFill>
              <a:schemeClr val="accent1">
                <a:lumMod val="60000"/>
              </a:schemeClr>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Diagram'!$AR$102:$BK$102</c:f>
              <c:numCache>
                <c:formatCode>0</c:formatCode>
                <c:ptCount val="20"/>
                <c:pt idx="0">
                  <c:v>0.34650674216886601</c:v>
                </c:pt>
                <c:pt idx="1">
                  <c:v>0.34992246845103214</c:v>
                </c:pt>
                <c:pt idx="2">
                  <c:v>0.36865197673315347</c:v>
                </c:pt>
                <c:pt idx="3">
                  <c:v>0.36285389086785091</c:v>
                </c:pt>
                <c:pt idx="4">
                  <c:v>0.33185428820879237</c:v>
                </c:pt>
                <c:pt idx="5">
                  <c:v>0.36292949924835449</c:v>
                </c:pt>
                <c:pt idx="6">
                  <c:v>0.35212482530419092</c:v>
                </c:pt>
                <c:pt idx="7">
                  <c:v>0.33286837772609523</c:v>
                </c:pt>
                <c:pt idx="8">
                  <c:v>0.30777151773449202</c:v>
                </c:pt>
                <c:pt idx="9">
                  <c:v>0.29406354342420876</c:v>
                </c:pt>
                <c:pt idx="10">
                  <c:v>0.2839510245578391</c:v>
                </c:pt>
                <c:pt idx="11">
                  <c:v>0.29285102302433247</c:v>
                </c:pt>
                <c:pt idx="12">
                  <c:v>0.28735725382820348</c:v>
                </c:pt>
                <c:pt idx="13">
                  <c:v>0.29500143432000092</c:v>
                </c:pt>
                <c:pt idx="14">
                  <c:v>0.28653001460230298</c:v>
                </c:pt>
                <c:pt idx="15">
                  <c:v>0.28921719170603571</c:v>
                </c:pt>
                <c:pt idx="16">
                  <c:v>0.34315907899507775</c:v>
                </c:pt>
                <c:pt idx="17">
                  <c:v>0.35280149610846345</c:v>
                </c:pt>
                <c:pt idx="18">
                  <c:v>0.35124245739983789</c:v>
                </c:pt>
                <c:pt idx="19">
                  <c:v>0.33546327484244493</c:v>
                </c:pt>
              </c:numCache>
            </c:numRef>
          </c:val>
          <c:extLst>
            <c:ext xmlns:c16="http://schemas.microsoft.com/office/drawing/2014/chart" uri="{C3380CC4-5D6E-409C-BE32-E72D297353CC}">
              <c16:uniqueId val="{00000006-5C26-409E-BA62-2021984D9EC5}"/>
            </c:ext>
          </c:extLst>
        </c:ser>
        <c:ser>
          <c:idx val="7"/>
          <c:order val="7"/>
          <c:tx>
            <c:strRef>
              <c:f>'2 Diagram'!$AQ$103</c:f>
              <c:strCache>
                <c:ptCount val="1"/>
                <c:pt idx="0">
                  <c:v>Offentlig sektor</c:v>
                </c:pt>
              </c:strCache>
            </c:strRef>
          </c:tx>
          <c:spPr>
            <a:solidFill>
              <a:schemeClr val="accent2">
                <a:lumMod val="60000"/>
              </a:schemeClr>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Diagram'!$AR$103:$BK$103</c:f>
              <c:numCache>
                <c:formatCode>0</c:formatCode>
                <c:ptCount val="20"/>
                <c:pt idx="0">
                  <c:v>6.8271621894835724E-2</c:v>
                </c:pt>
                <c:pt idx="1">
                  <c:v>5.8424923171700026E-2</c:v>
                </c:pt>
                <c:pt idx="2">
                  <c:v>6.0083673732745764E-2</c:v>
                </c:pt>
                <c:pt idx="3">
                  <c:v>6.3932985448450413E-2</c:v>
                </c:pt>
                <c:pt idx="4">
                  <c:v>6.2905014546153368E-2</c:v>
                </c:pt>
                <c:pt idx="5">
                  <c:v>5.8578868776013301E-2</c:v>
                </c:pt>
                <c:pt idx="6">
                  <c:v>5.7781305407054409E-2</c:v>
                </c:pt>
                <c:pt idx="7">
                  <c:v>6.1133701753475336E-2</c:v>
                </c:pt>
                <c:pt idx="8">
                  <c:v>5.8967679842974637E-2</c:v>
                </c:pt>
                <c:pt idx="9">
                  <c:v>4.9782813755027078E-2</c:v>
                </c:pt>
                <c:pt idx="10">
                  <c:v>4.7822958857137242E-2</c:v>
                </c:pt>
                <c:pt idx="11">
                  <c:v>5.4294288051898121E-2</c:v>
                </c:pt>
                <c:pt idx="12">
                  <c:v>5.7035629649880258E-2</c:v>
                </c:pt>
                <c:pt idx="13">
                  <c:v>5.0913568064986987E-2</c:v>
                </c:pt>
                <c:pt idx="14">
                  <c:v>4.9121311046481687E-2</c:v>
                </c:pt>
                <c:pt idx="15">
                  <c:v>5.3883615404468517E-2</c:v>
                </c:pt>
                <c:pt idx="16">
                  <c:v>6.2947559966195735E-2</c:v>
                </c:pt>
                <c:pt idx="17">
                  <c:v>5.6749124438919253E-2</c:v>
                </c:pt>
                <c:pt idx="18">
                  <c:v>5.5953649963706546E-2</c:v>
                </c:pt>
                <c:pt idx="19">
                  <c:v>5.8491056483933629E-2</c:v>
                </c:pt>
              </c:numCache>
            </c:numRef>
          </c:val>
          <c:extLst>
            <c:ext xmlns:c16="http://schemas.microsoft.com/office/drawing/2014/chart" uri="{C3380CC4-5D6E-409C-BE32-E72D297353CC}">
              <c16:uniqueId val="{00000007-5C26-409E-BA62-2021984D9EC5}"/>
            </c:ext>
          </c:extLst>
        </c:ser>
        <c:dLbls>
          <c:showLegendKey val="0"/>
          <c:showVal val="0"/>
          <c:showCatName val="0"/>
          <c:showSerName val="0"/>
          <c:showPercent val="0"/>
          <c:showBubbleSize val="0"/>
        </c:dLbls>
        <c:gapWidth val="219"/>
        <c:overlap val="-27"/>
        <c:axId val="1947021808"/>
        <c:axId val="1947022224"/>
      </c:barChart>
      <c:catAx>
        <c:axId val="19470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2224"/>
        <c:crosses val="autoZero"/>
        <c:auto val="1"/>
        <c:lblAlgn val="ctr"/>
        <c:lblOffset val="100"/>
        <c:noMultiLvlLbl val="0"/>
      </c:catAx>
      <c:valAx>
        <c:axId val="1947022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från den svenska ekonomin per kvartal</a:t>
            </a:r>
            <a:endParaRPr lang="sv-SE" sz="960">
              <a:effectLst/>
            </a:endParaRPr>
          </a:p>
          <a:p>
            <a:pPr>
              <a:defRPr/>
            </a:pPr>
            <a:r>
              <a:rPr lang="sv-SE" sz="960" b="0" i="0" baseline="0">
                <a:effectLst/>
              </a:rPr>
              <a:t>Emissions of greenhouse gases from the Swedish economy and households by quarter</a:t>
            </a:r>
            <a:endParaRPr lang="sv-SE" sz="960">
              <a:effectLst/>
            </a:endParaRPr>
          </a:p>
        </c:rich>
      </c:tx>
      <c:layout>
        <c:manualLayout>
          <c:xMode val="edge"/>
          <c:yMode val="edge"/>
          <c:x val="0.20054961089596648"/>
          <c:y val="9.9195405544158059E-3"/>
        </c:manualLayout>
      </c:layout>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4.2336441264654259E-2"/>
          <c:y val="0.11019393336648434"/>
          <c:w val="0.93895606498010664"/>
          <c:h val="0.61131645248232491"/>
        </c:manualLayout>
      </c:layout>
      <c:lineChart>
        <c:grouping val="standard"/>
        <c:varyColors val="0"/>
        <c:ser>
          <c:idx val="0"/>
          <c:order val="0"/>
          <c:tx>
            <c:strRef>
              <c:f>'1 Utsläpp'!$C$49</c:f>
              <c:strCache>
                <c:ptCount val="1"/>
                <c:pt idx="0">
                  <c:v>Jordbruk, skogsbruk och fiske</c:v>
                </c:pt>
              </c:strCache>
            </c:strRef>
          </c:tx>
          <c:spPr>
            <a:ln w="19050" cap="rnd">
              <a:solidFill>
                <a:srgbClr val="1E00BE"/>
              </a:solidFill>
              <a:round/>
            </a:ln>
            <a:effectLst/>
          </c:spPr>
          <c:marker>
            <c:symbol val="none"/>
          </c:marker>
          <c:cat>
            <c:strRef>
              <c:f>'1 Utsläpp'!$D$48:$BS$48</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'1 Utsläpp'!$D$49:$BS$49</c:f>
              <c:numCache>
                <c:formatCode>#,##0</c:formatCode>
                <c:ptCount val="68"/>
                <c:pt idx="0">
                  <c:v>2202.60820336611</c:v>
                </c:pt>
                <c:pt idx="1">
                  <c:v>2225.83337662339</c:v>
                </c:pt>
                <c:pt idx="2">
                  <c:v>2212.9989029204598</c:v>
                </c:pt>
                <c:pt idx="3">
                  <c:v>2244.7259665460201</c:v>
                </c:pt>
                <c:pt idx="4">
                  <c:v>2127.1842707022502</c:v>
                </c:pt>
                <c:pt idx="5">
                  <c:v>2140.6149134423899</c:v>
                </c:pt>
                <c:pt idx="6">
                  <c:v>2140.3972460991399</c:v>
                </c:pt>
                <c:pt idx="7">
                  <c:v>2150.64089717248</c:v>
                </c:pt>
                <c:pt idx="8">
                  <c:v>2182.05137700878</c:v>
                </c:pt>
                <c:pt idx="9">
                  <c:v>2169.6998243835201</c:v>
                </c:pt>
                <c:pt idx="10">
                  <c:v>2183.4818957610801</c:v>
                </c:pt>
                <c:pt idx="11">
                  <c:v>2240.18694404383</c:v>
                </c:pt>
                <c:pt idx="12">
                  <c:v>2174.5186379488</c:v>
                </c:pt>
                <c:pt idx="13">
                  <c:v>2201.13845063605</c:v>
                </c:pt>
                <c:pt idx="14">
                  <c:v>2188.2481798958902</c:v>
                </c:pt>
                <c:pt idx="15">
                  <c:v>2190.0341965674002</c:v>
                </c:pt>
                <c:pt idx="16">
                  <c:v>2156.78577595452</c:v>
                </c:pt>
                <c:pt idx="17">
                  <c:v>2133.6141568142798</c:v>
                </c:pt>
                <c:pt idx="18">
                  <c:v>2152.4035028973899</c:v>
                </c:pt>
                <c:pt idx="19">
                  <c:v>2163.4387494657399</c:v>
                </c:pt>
                <c:pt idx="20">
                  <c:v>2140.4810084445999</c:v>
                </c:pt>
                <c:pt idx="21">
                  <c:v>2144.8995321165498</c:v>
                </c:pt>
                <c:pt idx="22">
                  <c:v>2151.3339471266399</c:v>
                </c:pt>
                <c:pt idx="23">
                  <c:v>2146.4747589628</c:v>
                </c:pt>
                <c:pt idx="24">
                  <c:v>2119.7623182075599</c:v>
                </c:pt>
                <c:pt idx="25">
                  <c:v>2133.9983651512998</c:v>
                </c:pt>
                <c:pt idx="26">
                  <c:v>2151.6642900491602</c:v>
                </c:pt>
                <c:pt idx="27">
                  <c:v>2158.2191960462801</c:v>
                </c:pt>
                <c:pt idx="28">
                  <c:v>2120.95382803964</c:v>
                </c:pt>
                <c:pt idx="29">
                  <c:v>2143.6785812564299</c:v>
                </c:pt>
                <c:pt idx="30">
                  <c:v>2133.8617036619798</c:v>
                </c:pt>
                <c:pt idx="31">
                  <c:v>2151.4223358674299</c:v>
                </c:pt>
                <c:pt idx="32">
                  <c:v>2066.1475941429899</c:v>
                </c:pt>
                <c:pt idx="33">
                  <c:v>2094.2330518354001</c:v>
                </c:pt>
                <c:pt idx="34">
                  <c:v>2097.310060105</c:v>
                </c:pt>
                <c:pt idx="35">
                  <c:v>2125.92019998969</c:v>
                </c:pt>
                <c:pt idx="36">
                  <c:v>2078.3112935158501</c:v>
                </c:pt>
                <c:pt idx="37">
                  <c:v>2103.3745581967801</c:v>
                </c:pt>
                <c:pt idx="38">
                  <c:v>2127.68769455439</c:v>
                </c:pt>
                <c:pt idx="39">
                  <c:v>2126.9172790835701</c:v>
                </c:pt>
                <c:pt idx="40">
                  <c:v>1979.6042066498301</c:v>
                </c:pt>
                <c:pt idx="41">
                  <c:v>2019.46120588693</c:v>
                </c:pt>
                <c:pt idx="42">
                  <c:v>2039.147314947</c:v>
                </c:pt>
                <c:pt idx="43">
                  <c:v>2023.8580633121401</c:v>
                </c:pt>
                <c:pt idx="44">
                  <c:v>1991.95046887885</c:v>
                </c:pt>
                <c:pt idx="45">
                  <c:v>2030.8999620238101</c:v>
                </c:pt>
                <c:pt idx="46">
                  <c:v>2052.8672245508501</c:v>
                </c:pt>
                <c:pt idx="47">
                  <c:v>2038.90051689149</c:v>
                </c:pt>
                <c:pt idx="48">
                  <c:v>2021.62397997639</c:v>
                </c:pt>
                <c:pt idx="49">
                  <c:v>2011.5111289598501</c:v>
                </c:pt>
                <c:pt idx="50">
                  <c:v>2054.0759485803301</c:v>
                </c:pt>
                <c:pt idx="51">
                  <c:v>2056.4238630947598</c:v>
                </c:pt>
                <c:pt idx="52">
                  <c:v>1972.51480774325</c:v>
                </c:pt>
                <c:pt idx="53">
                  <c:v>2016.43528278336</c:v>
                </c:pt>
                <c:pt idx="54">
                  <c:v>2024.9231938416699</c:v>
                </c:pt>
                <c:pt idx="55">
                  <c:v>2009.9075037269099</c:v>
                </c:pt>
                <c:pt idx="56">
                  <c:v>1989.0725310908499</c:v>
                </c:pt>
                <c:pt idx="57">
                  <c:v>1973.5316284417299</c:v>
                </c:pt>
                <c:pt idx="58">
                  <c:v>1983.3462167477601</c:v>
                </c:pt>
                <c:pt idx="59">
                  <c:v>1995.0212541373301</c:v>
                </c:pt>
                <c:pt idx="60">
                  <c:v>1957.9970963041901</c:v>
                </c:pt>
                <c:pt idx="61">
                  <c:v>1959.9491890344</c:v>
                </c:pt>
                <c:pt idx="62">
                  <c:v>1967.1507730538799</c:v>
                </c:pt>
                <c:pt idx="63">
                  <c:v>1977.5856441088499</c:v>
                </c:pt>
                <c:pt idx="64">
                  <c:v>2050.2055503615902</c:v>
                </c:pt>
                <c:pt idx="65">
                  <c:v>2058.7194004969901</c:v>
                </c:pt>
                <c:pt idx="66">
                  <c:v>2074.3464189410502</c:v>
                </c:pt>
                <c:pt idx="67">
                  <c:v>2052.6856690265199</c:v>
                </c:pt>
              </c:numCache>
            </c:numRef>
          </c:val>
          <c:smooth val="0"/>
          <c:extLst>
            <c:ext xmlns:c16="http://schemas.microsoft.com/office/drawing/2014/chart" uri="{C3380CC4-5D6E-409C-BE32-E72D297353CC}">
              <c16:uniqueId val="{00000000-866A-4FF1-B99B-C30F66AF6D32}"/>
            </c:ext>
          </c:extLst>
        </c:ser>
        <c:ser>
          <c:idx val="1"/>
          <c:order val="1"/>
          <c:tx>
            <c:strRef>
              <c:f>'1 Utsläpp'!$C$50</c:f>
              <c:strCache>
                <c:ptCount val="1"/>
                <c:pt idx="0">
                  <c:v>Utvinning av mineral</c:v>
                </c:pt>
              </c:strCache>
            </c:strRef>
          </c:tx>
          <c:spPr>
            <a:ln w="19050" cap="rnd">
              <a:solidFill>
                <a:srgbClr val="0AAFEB"/>
              </a:solidFill>
              <a:round/>
            </a:ln>
            <a:effectLst/>
          </c:spPr>
          <c:marker>
            <c:symbol val="none"/>
          </c:marker>
          <c:cat>
            <c:strRef>
              <c:f>'1 Utsläpp'!$D$48:$BS$48</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'1 Utsläpp'!$D$50:$BS$50</c:f>
              <c:numCache>
                <c:formatCode>#,##0</c:formatCode>
                <c:ptCount val="68"/>
                <c:pt idx="0">
                  <c:v>186.212269673473</c:v>
                </c:pt>
                <c:pt idx="1">
                  <c:v>200.47553882614699</c:v>
                </c:pt>
                <c:pt idx="2">
                  <c:v>195.833467112113</c:v>
                </c:pt>
                <c:pt idx="3">
                  <c:v>195.04016380241501</c:v>
                </c:pt>
                <c:pt idx="4">
                  <c:v>145.730488885195</c:v>
                </c:pt>
                <c:pt idx="5">
                  <c:v>140.639053957241</c:v>
                </c:pt>
                <c:pt idx="6">
                  <c:v>143.942639959784</c:v>
                </c:pt>
                <c:pt idx="7">
                  <c:v>213.228458607405</c:v>
                </c:pt>
                <c:pt idx="8">
                  <c:v>228.512116221204</c:v>
                </c:pt>
                <c:pt idx="9">
                  <c:v>211.29842299866701</c:v>
                </c:pt>
                <c:pt idx="10">
                  <c:v>205.655601143132</c:v>
                </c:pt>
                <c:pt idx="11">
                  <c:v>234.962337256609</c:v>
                </c:pt>
                <c:pt idx="12">
                  <c:v>244.51458359537</c:v>
                </c:pt>
                <c:pt idx="13">
                  <c:v>205.31052801365101</c:v>
                </c:pt>
                <c:pt idx="14">
                  <c:v>214.75356119501799</c:v>
                </c:pt>
                <c:pt idx="15">
                  <c:v>222.65584808071699</c:v>
                </c:pt>
                <c:pt idx="16">
                  <c:v>252.50329688288301</c:v>
                </c:pt>
                <c:pt idx="17">
                  <c:v>206.01220026917599</c:v>
                </c:pt>
                <c:pt idx="18">
                  <c:v>212.98474192931801</c:v>
                </c:pt>
                <c:pt idx="19">
                  <c:v>237.926831720694</c:v>
                </c:pt>
                <c:pt idx="20">
                  <c:v>225.084408747613</c:v>
                </c:pt>
                <c:pt idx="21">
                  <c:v>212.55562537591999</c:v>
                </c:pt>
                <c:pt idx="22">
                  <c:v>226.32742783298301</c:v>
                </c:pt>
                <c:pt idx="23">
                  <c:v>217.325263816073</c:v>
                </c:pt>
                <c:pt idx="24">
                  <c:v>244.309913099939</c:v>
                </c:pt>
                <c:pt idx="25">
                  <c:v>218.646089620411</c:v>
                </c:pt>
                <c:pt idx="26">
                  <c:v>224.91106739879001</c:v>
                </c:pt>
                <c:pt idx="27">
                  <c:v>248.827545611424</c:v>
                </c:pt>
                <c:pt idx="28">
                  <c:v>237.233190567473</c:v>
                </c:pt>
                <c:pt idx="29">
                  <c:v>224.87315287119799</c:v>
                </c:pt>
                <c:pt idx="30">
                  <c:v>217.59784621416901</c:v>
                </c:pt>
                <c:pt idx="31">
                  <c:v>240.526074617646</c:v>
                </c:pt>
                <c:pt idx="32">
                  <c:v>241.598718865846</c:v>
                </c:pt>
                <c:pt idx="33">
                  <c:v>220.45202044276701</c:v>
                </c:pt>
                <c:pt idx="34">
                  <c:v>229.55565075583101</c:v>
                </c:pt>
                <c:pt idx="35">
                  <c:v>231.33551453284301</c:v>
                </c:pt>
                <c:pt idx="36">
                  <c:v>243.23010782416799</c:v>
                </c:pt>
                <c:pt idx="37">
                  <c:v>234.47025766083701</c:v>
                </c:pt>
                <c:pt idx="38">
                  <c:v>228.82715682473199</c:v>
                </c:pt>
                <c:pt idx="39">
                  <c:v>227.35679863943</c:v>
                </c:pt>
                <c:pt idx="40">
                  <c:v>245.13459705532799</c:v>
                </c:pt>
                <c:pt idx="41">
                  <c:v>210.80059285674201</c:v>
                </c:pt>
                <c:pt idx="42">
                  <c:v>216.31950505428401</c:v>
                </c:pt>
                <c:pt idx="43">
                  <c:v>211.82322656325599</c:v>
                </c:pt>
                <c:pt idx="44">
                  <c:v>218.346377966619</c:v>
                </c:pt>
                <c:pt idx="45">
                  <c:v>219.142185971483</c:v>
                </c:pt>
                <c:pt idx="46">
                  <c:v>228.37961656040599</c:v>
                </c:pt>
                <c:pt idx="47">
                  <c:v>234.123844554442</c:v>
                </c:pt>
                <c:pt idx="48">
                  <c:v>236.624923536756</c:v>
                </c:pt>
                <c:pt idx="49">
                  <c:v>215.948027937288</c:v>
                </c:pt>
                <c:pt idx="50">
                  <c:v>217.578158859757</c:v>
                </c:pt>
                <c:pt idx="51">
                  <c:v>227.20854892990101</c:v>
                </c:pt>
                <c:pt idx="52">
                  <c:v>222.511445819485</c:v>
                </c:pt>
                <c:pt idx="53">
                  <c:v>217.537852056698</c:v>
                </c:pt>
                <c:pt idx="54">
                  <c:v>229.735903770319</c:v>
                </c:pt>
                <c:pt idx="55">
                  <c:v>217.62275616744901</c:v>
                </c:pt>
                <c:pt idx="56">
                  <c:v>222.15159634993699</c:v>
                </c:pt>
                <c:pt idx="57">
                  <c:v>200.352846490975</c:v>
                </c:pt>
                <c:pt idx="58">
                  <c:v>199.17149359704101</c:v>
                </c:pt>
                <c:pt idx="59">
                  <c:v>204.72749295305599</c:v>
                </c:pt>
                <c:pt idx="60">
                  <c:v>205.511555955002</c:v>
                </c:pt>
                <c:pt idx="61">
                  <c:v>180.00825958890101</c:v>
                </c:pt>
                <c:pt idx="62">
                  <c:v>194.06197540580399</c:v>
                </c:pt>
                <c:pt idx="63">
                  <c:v>221.936090924789</c:v>
                </c:pt>
                <c:pt idx="64">
                  <c:v>228.46875235098</c:v>
                </c:pt>
                <c:pt idx="65">
                  <c:v>207.979021903383</c:v>
                </c:pt>
                <c:pt idx="66">
                  <c:v>205.062138500071</c:v>
                </c:pt>
                <c:pt idx="67">
                  <c:v>214.401178981372</c:v>
                </c:pt>
              </c:numCache>
            </c:numRef>
          </c:val>
          <c:smooth val="0"/>
          <c:extLst>
            <c:ext xmlns:c16="http://schemas.microsoft.com/office/drawing/2014/chart" uri="{C3380CC4-5D6E-409C-BE32-E72D297353CC}">
              <c16:uniqueId val="{00000001-866A-4FF1-B99B-C30F66AF6D32}"/>
            </c:ext>
          </c:extLst>
        </c:ser>
        <c:ser>
          <c:idx val="2"/>
          <c:order val="2"/>
          <c:tx>
            <c:strRef>
              <c:f>'1 Utsläpp'!$C$51</c:f>
              <c:strCache>
                <c:ptCount val="1"/>
                <c:pt idx="0">
                  <c:v>Tillverkningsindustri</c:v>
                </c:pt>
              </c:strCache>
            </c:strRef>
          </c:tx>
          <c:spPr>
            <a:ln w="19050" cap="rnd">
              <a:solidFill>
                <a:srgbClr val="F05A3C"/>
              </a:solidFill>
              <a:round/>
            </a:ln>
            <a:effectLst/>
          </c:spPr>
          <c:marker>
            <c:symbol val="none"/>
          </c:marker>
          <c:cat>
            <c:strRef>
              <c:f>'1 Utsläpp'!$D$48:$BS$48</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'1 Utsläpp'!$D$51:$BS$51</c:f>
              <c:numCache>
                <c:formatCode>#,##0</c:formatCode>
                <c:ptCount val="68"/>
                <c:pt idx="0">
                  <c:v>4583.5624122457893</c:v>
                </c:pt>
                <c:pt idx="1">
                  <c:v>4430.466116254237</c:v>
                </c:pt>
                <c:pt idx="2">
                  <c:v>4329.533821326927</c:v>
                </c:pt>
                <c:pt idx="3">
                  <c:v>4899.1865284110372</c:v>
                </c:pt>
                <c:pt idx="4">
                  <c:v>3897.4503208842193</c:v>
                </c:pt>
                <c:pt idx="5">
                  <c:v>3550.5840533715491</c:v>
                </c:pt>
                <c:pt idx="6">
                  <c:v>3157.2813204192353</c:v>
                </c:pt>
                <c:pt idx="7">
                  <c:v>3938.0322332917081</c:v>
                </c:pt>
                <c:pt idx="8">
                  <c:v>4647.2024172823849</c:v>
                </c:pt>
                <c:pt idx="9">
                  <c:v>4364.8328624761798</c:v>
                </c:pt>
                <c:pt idx="10">
                  <c:v>4028.8631165838156</c:v>
                </c:pt>
                <c:pt idx="11">
                  <c:v>4533.848486218274</c:v>
                </c:pt>
                <c:pt idx="12">
                  <c:v>4413.5716841488738</c:v>
                </c:pt>
                <c:pt idx="13">
                  <c:v>4144.824760008667</c:v>
                </c:pt>
                <c:pt idx="14">
                  <c:v>3879.0655924105617</c:v>
                </c:pt>
                <c:pt idx="15">
                  <c:v>4129.7626175217301</c:v>
                </c:pt>
                <c:pt idx="16">
                  <c:v>4170.9116313480972</c:v>
                </c:pt>
                <c:pt idx="17">
                  <c:v>3948.1918995046713</c:v>
                </c:pt>
                <c:pt idx="18">
                  <c:v>3583.8905270114456</c:v>
                </c:pt>
                <c:pt idx="19">
                  <c:v>4077.315092829353</c:v>
                </c:pt>
                <c:pt idx="20">
                  <c:v>3755.8803369134835</c:v>
                </c:pt>
                <c:pt idx="21">
                  <c:v>3724.8747555792456</c:v>
                </c:pt>
                <c:pt idx="22">
                  <c:v>3553.8763566122257</c:v>
                </c:pt>
                <c:pt idx="23">
                  <c:v>3775.6937347666817</c:v>
                </c:pt>
                <c:pt idx="24">
                  <c:v>3702.423189596369</c:v>
                </c:pt>
                <c:pt idx="25">
                  <c:v>3650.6119822942878</c:v>
                </c:pt>
                <c:pt idx="26">
                  <c:v>3494.3310633809133</c:v>
                </c:pt>
                <c:pt idx="27">
                  <c:v>3819.6401036066277</c:v>
                </c:pt>
                <c:pt idx="28">
                  <c:v>3746.4614233683938</c:v>
                </c:pt>
                <c:pt idx="29">
                  <c:v>3993.2044290151412</c:v>
                </c:pt>
                <c:pt idx="30">
                  <c:v>3567.8343390218265</c:v>
                </c:pt>
                <c:pt idx="31">
                  <c:v>3623.4913059565347</c:v>
                </c:pt>
                <c:pt idx="32">
                  <c:v>3809.8029638178873</c:v>
                </c:pt>
                <c:pt idx="33">
                  <c:v>3746.2151816918126</c:v>
                </c:pt>
                <c:pt idx="34">
                  <c:v>3697.9423604619574</c:v>
                </c:pt>
                <c:pt idx="35">
                  <c:v>3964.9432664891569</c:v>
                </c:pt>
                <c:pt idx="36">
                  <c:v>3776.4511393383286</c:v>
                </c:pt>
                <c:pt idx="37">
                  <c:v>3720.9880511306415</c:v>
                </c:pt>
                <c:pt idx="38">
                  <c:v>3612.1756680307353</c:v>
                </c:pt>
                <c:pt idx="39">
                  <c:v>3908.5393773729052</c:v>
                </c:pt>
                <c:pt idx="40">
                  <c:v>3830.9612371565186</c:v>
                </c:pt>
                <c:pt idx="41">
                  <c:v>3793.2965025112053</c:v>
                </c:pt>
                <c:pt idx="42">
                  <c:v>3555.0972190697316</c:v>
                </c:pt>
                <c:pt idx="43">
                  <c:v>3847.0127772335636</c:v>
                </c:pt>
                <c:pt idx="44">
                  <c:v>3826.4235555417445</c:v>
                </c:pt>
                <c:pt idx="45">
                  <c:v>3812.0427548496159</c:v>
                </c:pt>
                <c:pt idx="46">
                  <c:v>3713.4368878590358</c:v>
                </c:pt>
                <c:pt idx="47">
                  <c:v>3686.3896369936251</c:v>
                </c:pt>
                <c:pt idx="48">
                  <c:v>3867.7900554263069</c:v>
                </c:pt>
                <c:pt idx="49">
                  <c:v>3163.7569698575617</c:v>
                </c:pt>
                <c:pt idx="50">
                  <c:v>2828.3760389272529</c:v>
                </c:pt>
                <c:pt idx="51">
                  <c:v>3187.1268424696154</c:v>
                </c:pt>
                <c:pt idx="52">
                  <c:v>3449.2400919757774</c:v>
                </c:pt>
                <c:pt idx="53">
                  <c:v>3701.1002342150318</c:v>
                </c:pt>
                <c:pt idx="54">
                  <c:v>3350.5592211199996</c:v>
                </c:pt>
                <c:pt idx="55">
                  <c:v>3723.5435323166366</c:v>
                </c:pt>
                <c:pt idx="56">
                  <c:v>3783.0999277999526</c:v>
                </c:pt>
                <c:pt idx="57">
                  <c:v>3011.6278782166078</c:v>
                </c:pt>
                <c:pt idx="58">
                  <c:v>3454.6319955011177</c:v>
                </c:pt>
                <c:pt idx="59">
                  <c:v>3657.3380790187134</c:v>
                </c:pt>
                <c:pt idx="60">
                  <c:v>3510.5987705110501</c:v>
                </c:pt>
                <c:pt idx="61">
                  <c:v>3757.6053085252238</c:v>
                </c:pt>
                <c:pt idx="62">
                  <c:v>3145.9736603936717</c:v>
                </c:pt>
                <c:pt idx="63">
                  <c:v>3235.610939471961</c:v>
                </c:pt>
                <c:pt idx="64">
                  <c:v>3516.5495690180264</c:v>
                </c:pt>
                <c:pt idx="65">
                  <c:v>3422.8168766128774</c:v>
                </c:pt>
                <c:pt idx="66">
                  <c:v>3311.3557308619934</c:v>
                </c:pt>
                <c:pt idx="67">
                  <c:v>3428.2708437907727</c:v>
                </c:pt>
              </c:numCache>
            </c:numRef>
          </c:val>
          <c:smooth val="0"/>
          <c:extLst>
            <c:ext xmlns:c16="http://schemas.microsoft.com/office/drawing/2014/chart" uri="{C3380CC4-5D6E-409C-BE32-E72D297353CC}">
              <c16:uniqueId val="{00000002-866A-4FF1-B99B-C30F66AF6D32}"/>
            </c:ext>
          </c:extLst>
        </c:ser>
        <c:ser>
          <c:idx val="3"/>
          <c:order val="3"/>
          <c:tx>
            <c:strRef>
              <c:f>'1 Utsläpp'!$C$52</c:f>
              <c:strCache>
                <c:ptCount val="1"/>
                <c:pt idx="0">
                  <c:v>El, gas och värmeverk samt vatten, avlopp och avfall</c:v>
                </c:pt>
              </c:strCache>
            </c:strRef>
          </c:tx>
          <c:spPr>
            <a:ln w="19050" cap="rnd">
              <a:solidFill>
                <a:srgbClr val="878782"/>
              </a:solidFill>
              <a:round/>
            </a:ln>
            <a:effectLst/>
          </c:spPr>
          <c:marker>
            <c:symbol val="none"/>
          </c:marker>
          <c:cat>
            <c:strRef>
              <c:f>'1 Utsläpp'!$D$48:$BS$48</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'1 Utsläpp'!$D$52:$BS$52</c:f>
              <c:numCache>
                <c:formatCode>#,##0</c:formatCode>
                <c:ptCount val="68"/>
                <c:pt idx="0">
                  <c:v>3265.1865133627798</c:v>
                </c:pt>
                <c:pt idx="1">
                  <c:v>2154.1832814832001</c:v>
                </c:pt>
                <c:pt idx="2">
                  <c:v>1841.81198133472</c:v>
                </c:pt>
                <c:pt idx="3">
                  <c:v>3132.91683813086</c:v>
                </c:pt>
                <c:pt idx="4">
                  <c:v>3570.9494549978899</c:v>
                </c:pt>
                <c:pt idx="5">
                  <c:v>2080.6700558104599</c:v>
                </c:pt>
                <c:pt idx="6">
                  <c:v>1550.0970884097001</c:v>
                </c:pt>
                <c:pt idx="7">
                  <c:v>3433.8461243965498</c:v>
                </c:pt>
                <c:pt idx="8">
                  <c:v>4904.2245640535402</c:v>
                </c:pt>
                <c:pt idx="9">
                  <c:v>2496.4316715095301</c:v>
                </c:pt>
                <c:pt idx="10">
                  <c:v>1600.79146886125</c:v>
                </c:pt>
                <c:pt idx="11">
                  <c:v>4084.4933909118599</c:v>
                </c:pt>
                <c:pt idx="12">
                  <c:v>4298.8278761827696</c:v>
                </c:pt>
                <c:pt idx="13">
                  <c:v>2195.94989365335</c:v>
                </c:pt>
                <c:pt idx="14">
                  <c:v>1553.16714652672</c:v>
                </c:pt>
                <c:pt idx="15">
                  <c:v>2784.8276778418999</c:v>
                </c:pt>
                <c:pt idx="16">
                  <c:v>3697.3198406883298</c:v>
                </c:pt>
                <c:pt idx="17">
                  <c:v>2007.39505907273</c:v>
                </c:pt>
                <c:pt idx="18">
                  <c:v>1477.84463219804</c:v>
                </c:pt>
                <c:pt idx="19">
                  <c:v>2935.1786052567099</c:v>
                </c:pt>
                <c:pt idx="20">
                  <c:v>3707.59481521517</c:v>
                </c:pt>
                <c:pt idx="21">
                  <c:v>1955.65558784377</c:v>
                </c:pt>
                <c:pt idx="22">
                  <c:v>1509.0036745796599</c:v>
                </c:pt>
                <c:pt idx="23">
                  <c:v>2455.3533423069298</c:v>
                </c:pt>
                <c:pt idx="24">
                  <c:v>2817.88631853487</c:v>
                </c:pt>
                <c:pt idx="25">
                  <c:v>1865.8276997328601</c:v>
                </c:pt>
                <c:pt idx="26">
                  <c:v>1379.91381668902</c:v>
                </c:pt>
                <c:pt idx="27">
                  <c:v>2459.8757219737399</c:v>
                </c:pt>
                <c:pt idx="28">
                  <c:v>2944.3102152732199</c:v>
                </c:pt>
                <c:pt idx="29">
                  <c:v>1678.9681825817599</c:v>
                </c:pt>
                <c:pt idx="30">
                  <c:v>1218.1601713520799</c:v>
                </c:pt>
                <c:pt idx="31">
                  <c:v>2395.1620334722502</c:v>
                </c:pt>
                <c:pt idx="32">
                  <c:v>3130.4018709739898</c:v>
                </c:pt>
                <c:pt idx="33">
                  <c:v>1787.3737080389201</c:v>
                </c:pt>
                <c:pt idx="34">
                  <c:v>1365.6466162474301</c:v>
                </c:pt>
                <c:pt idx="35">
                  <c:v>2452.3787073212702</c:v>
                </c:pt>
                <c:pt idx="36">
                  <c:v>2639.9007839098499</c:v>
                </c:pt>
                <c:pt idx="37">
                  <c:v>1774.5630105914599</c:v>
                </c:pt>
                <c:pt idx="38">
                  <c:v>1534.2663556741199</c:v>
                </c:pt>
                <c:pt idx="39">
                  <c:v>2342.4170906393001</c:v>
                </c:pt>
                <c:pt idx="40">
                  <c:v>2904.26492522233</c:v>
                </c:pt>
                <c:pt idx="41">
                  <c:v>1658.8838266037701</c:v>
                </c:pt>
                <c:pt idx="42">
                  <c:v>1421.65541182265</c:v>
                </c:pt>
                <c:pt idx="43">
                  <c:v>2418.8323948915499</c:v>
                </c:pt>
                <c:pt idx="44">
                  <c:v>2670.3599285178002</c:v>
                </c:pt>
                <c:pt idx="45">
                  <c:v>1354.02408562761</c:v>
                </c:pt>
                <c:pt idx="46">
                  <c:v>1277.8974048115699</c:v>
                </c:pt>
                <c:pt idx="47">
                  <c:v>1915.9223536792699</c:v>
                </c:pt>
                <c:pt idx="48">
                  <c:v>1979.1022452171101</c:v>
                </c:pt>
                <c:pt idx="49">
                  <c:v>1544.5509758140299</c:v>
                </c:pt>
                <c:pt idx="50">
                  <c:v>1370.0982572534499</c:v>
                </c:pt>
                <c:pt idx="51">
                  <c:v>1885.6132360122799</c:v>
                </c:pt>
                <c:pt idx="52">
                  <c:v>2201.1097951737802</c:v>
                </c:pt>
                <c:pt idx="53">
                  <c:v>1667.02816962721</c:v>
                </c:pt>
                <c:pt idx="54">
                  <c:v>1384.3465172645799</c:v>
                </c:pt>
                <c:pt idx="55">
                  <c:v>2174.3602390414399</c:v>
                </c:pt>
                <c:pt idx="56">
                  <c:v>2017.7806327031701</c:v>
                </c:pt>
                <c:pt idx="57">
                  <c:v>1653.08654159905</c:v>
                </c:pt>
                <c:pt idx="58">
                  <c:v>1325.3322076080001</c:v>
                </c:pt>
                <c:pt idx="59">
                  <c:v>2060.8585660079498</c:v>
                </c:pt>
                <c:pt idx="60">
                  <c:v>1916.8273460028199</c:v>
                </c:pt>
                <c:pt idx="61">
                  <c:v>1520.67656283474</c:v>
                </c:pt>
                <c:pt idx="62">
                  <c:v>1290.96995906757</c:v>
                </c:pt>
                <c:pt idx="63">
                  <c:v>1888.0245164084599</c:v>
                </c:pt>
                <c:pt idx="64">
                  <c:v>2036.1141751252901</c:v>
                </c:pt>
                <c:pt idx="65">
                  <c:v>1544.00037921281</c:v>
                </c:pt>
                <c:pt idx="66">
                  <c:v>1119.6527026481599</c:v>
                </c:pt>
                <c:pt idx="67">
                  <c:v>1624.19843246711</c:v>
                </c:pt>
              </c:numCache>
            </c:numRef>
          </c:val>
          <c:smooth val="0"/>
          <c:extLst>
            <c:ext xmlns:c16="http://schemas.microsoft.com/office/drawing/2014/chart" uri="{C3380CC4-5D6E-409C-BE32-E72D297353CC}">
              <c16:uniqueId val="{00000003-866A-4FF1-B99B-C30F66AF6D32}"/>
            </c:ext>
          </c:extLst>
        </c:ser>
        <c:ser>
          <c:idx val="4"/>
          <c:order val="4"/>
          <c:tx>
            <c:strRef>
              <c:f>'1 Utsläpp'!$C$53</c:f>
              <c:strCache>
                <c:ptCount val="1"/>
                <c:pt idx="0">
                  <c:v>Byggverksamhet</c:v>
                </c:pt>
              </c:strCache>
            </c:strRef>
          </c:tx>
          <c:spPr>
            <a:ln w="19050" cap="rnd">
              <a:solidFill>
                <a:srgbClr val="FFB309"/>
              </a:solidFill>
              <a:round/>
            </a:ln>
            <a:effectLst/>
          </c:spPr>
          <c:marker>
            <c:symbol val="none"/>
          </c:marker>
          <c:cat>
            <c:strRef>
              <c:f>'1 Utsläpp'!$D$48:$BS$48</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'1 Utsläpp'!$D$53:$BS$53</c:f>
              <c:numCache>
                <c:formatCode>#,##0</c:formatCode>
                <c:ptCount val="68"/>
                <c:pt idx="0">
                  <c:v>439.00162466588102</c:v>
                </c:pt>
                <c:pt idx="1">
                  <c:v>470.33911350098498</c:v>
                </c:pt>
                <c:pt idx="2">
                  <c:v>459.72261681477499</c:v>
                </c:pt>
                <c:pt idx="3">
                  <c:v>479.03719719004999</c:v>
                </c:pt>
                <c:pt idx="4">
                  <c:v>446.52495711940799</c:v>
                </c:pt>
                <c:pt idx="5">
                  <c:v>462.98752156727301</c:v>
                </c:pt>
                <c:pt idx="6">
                  <c:v>460.99916067850899</c:v>
                </c:pt>
                <c:pt idx="7">
                  <c:v>474.396450293057</c:v>
                </c:pt>
                <c:pt idx="8">
                  <c:v>475.04242225444398</c:v>
                </c:pt>
                <c:pt idx="9">
                  <c:v>474.39490870812199</c:v>
                </c:pt>
                <c:pt idx="10">
                  <c:v>482.08185184356603</c:v>
                </c:pt>
                <c:pt idx="11">
                  <c:v>527.54980726682095</c:v>
                </c:pt>
                <c:pt idx="12">
                  <c:v>482.97536660983201</c:v>
                </c:pt>
                <c:pt idx="13">
                  <c:v>501.02595967038502</c:v>
                </c:pt>
                <c:pt idx="14">
                  <c:v>495.599462674069</c:v>
                </c:pt>
                <c:pt idx="15">
                  <c:v>501.51342138642002</c:v>
                </c:pt>
                <c:pt idx="16">
                  <c:v>480.61851898288199</c:v>
                </c:pt>
                <c:pt idx="17">
                  <c:v>469.37723793545001</c:v>
                </c:pt>
                <c:pt idx="18">
                  <c:v>477.57274890945303</c:v>
                </c:pt>
                <c:pt idx="19">
                  <c:v>492.284851044579</c:v>
                </c:pt>
                <c:pt idx="20">
                  <c:v>462.11260808296402</c:v>
                </c:pt>
                <c:pt idx="21">
                  <c:v>474.48296713552003</c:v>
                </c:pt>
                <c:pt idx="22">
                  <c:v>477.90271263112299</c:v>
                </c:pt>
                <c:pt idx="23">
                  <c:v>476.692194049188</c:v>
                </c:pt>
                <c:pt idx="24">
                  <c:v>442.40506020368099</c:v>
                </c:pt>
                <c:pt idx="25">
                  <c:v>449.80681635433899</c:v>
                </c:pt>
                <c:pt idx="26">
                  <c:v>460.15243775352002</c:v>
                </c:pt>
                <c:pt idx="27">
                  <c:v>467.08206600493997</c:v>
                </c:pt>
                <c:pt idx="28">
                  <c:v>449.142114989253</c:v>
                </c:pt>
                <c:pt idx="29">
                  <c:v>470.43285143205298</c:v>
                </c:pt>
                <c:pt idx="30">
                  <c:v>466.28571788043001</c:v>
                </c:pt>
                <c:pt idx="31">
                  <c:v>483.83813697142301</c:v>
                </c:pt>
                <c:pt idx="32">
                  <c:v>438.70662086986198</c:v>
                </c:pt>
                <c:pt idx="33">
                  <c:v>465.241018387157</c:v>
                </c:pt>
                <c:pt idx="34">
                  <c:v>474.189448895125</c:v>
                </c:pt>
                <c:pt idx="35">
                  <c:v>493.66970601978198</c:v>
                </c:pt>
                <c:pt idx="36">
                  <c:v>417.21478720545502</c:v>
                </c:pt>
                <c:pt idx="37">
                  <c:v>455.15191783766699</c:v>
                </c:pt>
                <c:pt idx="38">
                  <c:v>456.40668896158701</c:v>
                </c:pt>
                <c:pt idx="39">
                  <c:v>446.51753244929603</c:v>
                </c:pt>
                <c:pt idx="40">
                  <c:v>402.47471609837902</c:v>
                </c:pt>
                <c:pt idx="41">
                  <c:v>453.06652803783999</c:v>
                </c:pt>
                <c:pt idx="42">
                  <c:v>456.92253100915099</c:v>
                </c:pt>
                <c:pt idx="43">
                  <c:v>437.29998777907002</c:v>
                </c:pt>
                <c:pt idx="44">
                  <c:v>418.00460777288299</c:v>
                </c:pt>
                <c:pt idx="45">
                  <c:v>470.87740700677602</c:v>
                </c:pt>
                <c:pt idx="46">
                  <c:v>474.698646284245</c:v>
                </c:pt>
                <c:pt idx="47">
                  <c:v>454.31459731385502</c:v>
                </c:pt>
                <c:pt idx="48">
                  <c:v>440.11791852357197</c:v>
                </c:pt>
                <c:pt idx="49">
                  <c:v>439.34211792016401</c:v>
                </c:pt>
                <c:pt idx="50">
                  <c:v>467.12788059276897</c:v>
                </c:pt>
                <c:pt idx="51">
                  <c:v>471.610063178948</c:v>
                </c:pt>
                <c:pt idx="52">
                  <c:v>435.20989249306399</c:v>
                </c:pt>
                <c:pt idx="53">
                  <c:v>498.84404333682699</c:v>
                </c:pt>
                <c:pt idx="54">
                  <c:v>492.24647302858</c:v>
                </c:pt>
                <c:pt idx="55">
                  <c:v>470.66516616386201</c:v>
                </c:pt>
                <c:pt idx="56">
                  <c:v>426.768940771622</c:v>
                </c:pt>
                <c:pt idx="57">
                  <c:v>426.49963368722098</c:v>
                </c:pt>
                <c:pt idx="58">
                  <c:v>427.68023903592803</c:v>
                </c:pt>
                <c:pt idx="59">
                  <c:v>426.91426342204198</c:v>
                </c:pt>
                <c:pt idx="60">
                  <c:v>393.44446032572802</c:v>
                </c:pt>
                <c:pt idx="61">
                  <c:v>408.76299434029102</c:v>
                </c:pt>
                <c:pt idx="62">
                  <c:v>405.14331823825302</c:v>
                </c:pt>
                <c:pt idx="63">
                  <c:v>408.51084086636502</c:v>
                </c:pt>
                <c:pt idx="64">
                  <c:v>516.99506531337295</c:v>
                </c:pt>
                <c:pt idx="65">
                  <c:v>541.83822478743502</c:v>
                </c:pt>
                <c:pt idx="66">
                  <c:v>546.569462378911</c:v>
                </c:pt>
                <c:pt idx="67">
                  <c:v>511.68712153911702</c:v>
                </c:pt>
              </c:numCache>
            </c:numRef>
          </c:val>
          <c:smooth val="0"/>
          <c:extLst>
            <c:ext xmlns:c16="http://schemas.microsoft.com/office/drawing/2014/chart" uri="{C3380CC4-5D6E-409C-BE32-E72D297353CC}">
              <c16:uniqueId val="{00000004-866A-4FF1-B99B-C30F66AF6D32}"/>
            </c:ext>
          </c:extLst>
        </c:ser>
        <c:ser>
          <c:idx val="5"/>
          <c:order val="5"/>
          <c:tx>
            <c:strRef>
              <c:f>'1 Utsläpp'!$C$54</c:f>
              <c:strCache>
                <c:ptCount val="1"/>
                <c:pt idx="0">
                  <c:v>Transportindustri</c:v>
                </c:pt>
              </c:strCache>
            </c:strRef>
          </c:tx>
          <c:spPr>
            <a:ln w="19050" cap="rnd">
              <a:solidFill>
                <a:srgbClr val="C86EC8"/>
              </a:solidFill>
              <a:round/>
            </a:ln>
            <a:effectLst/>
          </c:spPr>
          <c:marker>
            <c:symbol val="none"/>
          </c:marker>
          <c:cat>
            <c:strRef>
              <c:f>'1 Utsläpp'!$D$48:$BS$48</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'1 Utsläpp'!$D$54:$BS$54</c:f>
              <c:numCache>
                <c:formatCode>#,##0</c:formatCode>
                <c:ptCount val="68"/>
                <c:pt idx="0">
                  <c:v>2632.7417295346199</c:v>
                </c:pt>
                <c:pt idx="1">
                  <c:v>2826.5540267766701</c:v>
                </c:pt>
                <c:pt idx="2">
                  <c:v>2752.93293485493</c:v>
                </c:pt>
                <c:pt idx="3">
                  <c:v>2826.6224714350201</c:v>
                </c:pt>
                <c:pt idx="4">
                  <c:v>2350.9704229754302</c:v>
                </c:pt>
                <c:pt idx="5">
                  <c:v>2522.3121917733201</c:v>
                </c:pt>
                <c:pt idx="6">
                  <c:v>2475.5331091528301</c:v>
                </c:pt>
                <c:pt idx="7">
                  <c:v>2501.79952659012</c:v>
                </c:pt>
                <c:pt idx="8">
                  <c:v>2466.5685785369301</c:v>
                </c:pt>
                <c:pt idx="9">
                  <c:v>2463.33432597097</c:v>
                </c:pt>
                <c:pt idx="10">
                  <c:v>2496.3146154669698</c:v>
                </c:pt>
                <c:pt idx="11">
                  <c:v>2557.2493803810598</c:v>
                </c:pt>
                <c:pt idx="12">
                  <c:v>2174.5053704770598</c:v>
                </c:pt>
                <c:pt idx="13">
                  <c:v>2258.1542173448602</c:v>
                </c:pt>
                <c:pt idx="14">
                  <c:v>2201.0449561209098</c:v>
                </c:pt>
                <c:pt idx="15">
                  <c:v>2084.5253393248499</c:v>
                </c:pt>
                <c:pt idx="16">
                  <c:v>1796.5244184237999</c:v>
                </c:pt>
                <c:pt idx="17">
                  <c:v>1890.6037369230701</c:v>
                </c:pt>
                <c:pt idx="18">
                  <c:v>1910.87630844352</c:v>
                </c:pt>
                <c:pt idx="19">
                  <c:v>1967.7812451641901</c:v>
                </c:pt>
                <c:pt idx="20">
                  <c:v>1886.2037433118801</c:v>
                </c:pt>
                <c:pt idx="21">
                  <c:v>2049.7682996265798</c:v>
                </c:pt>
                <c:pt idx="22">
                  <c:v>1881.16012175318</c:v>
                </c:pt>
                <c:pt idx="23">
                  <c:v>1860.9947211435101</c:v>
                </c:pt>
                <c:pt idx="24">
                  <c:v>1741.7798012795699</c:v>
                </c:pt>
                <c:pt idx="25">
                  <c:v>1940.25461209798</c:v>
                </c:pt>
                <c:pt idx="26">
                  <c:v>2143.8567422149099</c:v>
                </c:pt>
                <c:pt idx="27">
                  <c:v>1879.9359233268999</c:v>
                </c:pt>
                <c:pt idx="28">
                  <c:v>2128.4132310385398</c:v>
                </c:pt>
                <c:pt idx="29">
                  <c:v>2058.5635061228099</c:v>
                </c:pt>
                <c:pt idx="30">
                  <c:v>2146.7841992582798</c:v>
                </c:pt>
                <c:pt idx="31">
                  <c:v>2043.97698434772</c:v>
                </c:pt>
                <c:pt idx="32">
                  <c:v>2166.9903972331599</c:v>
                </c:pt>
                <c:pt idx="33">
                  <c:v>2143.2056394046499</c:v>
                </c:pt>
                <c:pt idx="34">
                  <c:v>2360.2616527783598</c:v>
                </c:pt>
                <c:pt idx="35">
                  <c:v>2343.6940390779</c:v>
                </c:pt>
                <c:pt idx="36">
                  <c:v>2071.8732633202699</c:v>
                </c:pt>
                <c:pt idx="37">
                  <c:v>2115.4235906495001</c:v>
                </c:pt>
                <c:pt idx="38">
                  <c:v>2177.55262136493</c:v>
                </c:pt>
                <c:pt idx="39">
                  <c:v>2139.8247216887899</c:v>
                </c:pt>
                <c:pt idx="40">
                  <c:v>1943.33964022174</c:v>
                </c:pt>
                <c:pt idx="41">
                  <c:v>2164.28479826275</c:v>
                </c:pt>
                <c:pt idx="42">
                  <c:v>2225.2725183307998</c:v>
                </c:pt>
                <c:pt idx="43">
                  <c:v>2091.0267097053502</c:v>
                </c:pt>
                <c:pt idx="44">
                  <c:v>1918.0727220403401</c:v>
                </c:pt>
                <c:pt idx="45">
                  <c:v>2131.8987426422</c:v>
                </c:pt>
                <c:pt idx="46">
                  <c:v>2202.5819964559801</c:v>
                </c:pt>
                <c:pt idx="47">
                  <c:v>2033.4444007546699</c:v>
                </c:pt>
                <c:pt idx="48">
                  <c:v>1808.9742022565999</c:v>
                </c:pt>
                <c:pt idx="49">
                  <c:v>1321.4640749698201</c:v>
                </c:pt>
                <c:pt idx="50">
                  <c:v>1486.63372004609</c:v>
                </c:pt>
                <c:pt idx="51">
                  <c:v>1438.17526366126</c:v>
                </c:pt>
                <c:pt idx="52">
                  <c:v>1446.8316293985899</c:v>
                </c:pt>
                <c:pt idx="53">
                  <c:v>1593.7230772784701</c:v>
                </c:pt>
                <c:pt idx="54">
                  <c:v>1625.8763753160099</c:v>
                </c:pt>
                <c:pt idx="55">
                  <c:v>1693.6218403975899</c:v>
                </c:pt>
                <c:pt idx="56">
                  <c:v>1885.2733514655999</c:v>
                </c:pt>
                <c:pt idx="57">
                  <c:v>1871.66311696497</c:v>
                </c:pt>
                <c:pt idx="58">
                  <c:v>1874.89574525228</c:v>
                </c:pt>
                <c:pt idx="59">
                  <c:v>1881.85893723548</c:v>
                </c:pt>
                <c:pt idx="60">
                  <c:v>1715.12353626098</c:v>
                </c:pt>
                <c:pt idx="61">
                  <c:v>1841.7343102647001</c:v>
                </c:pt>
                <c:pt idx="62">
                  <c:v>2060.10599181311</c:v>
                </c:pt>
                <c:pt idx="63">
                  <c:v>2204.7682422285602</c:v>
                </c:pt>
                <c:pt idx="64">
                  <c:v>1905.0451909327301</c:v>
                </c:pt>
                <c:pt idx="65">
                  <c:v>2078.7385259545799</c:v>
                </c:pt>
                <c:pt idx="66">
                  <c:v>2320.5658718098098</c:v>
                </c:pt>
                <c:pt idx="67">
                  <c:v>2451.00605954511</c:v>
                </c:pt>
              </c:numCache>
            </c:numRef>
          </c:val>
          <c:smooth val="0"/>
          <c:extLst>
            <c:ext xmlns:c16="http://schemas.microsoft.com/office/drawing/2014/chart" uri="{C3380CC4-5D6E-409C-BE32-E72D297353CC}">
              <c16:uniqueId val="{00000005-866A-4FF1-B99B-C30F66AF6D32}"/>
            </c:ext>
          </c:extLst>
        </c:ser>
        <c:ser>
          <c:idx val="6"/>
          <c:order val="6"/>
          <c:tx>
            <c:strRef>
              <c:f>'1 Utsläpp'!$C$55</c:f>
              <c:strCache>
                <c:ptCount val="1"/>
                <c:pt idx="0">
                  <c:v>Övriga tjänster</c:v>
                </c:pt>
              </c:strCache>
            </c:strRef>
          </c:tx>
          <c:spPr>
            <a:ln w="19050" cap="rnd">
              <a:solidFill>
                <a:srgbClr val="FF8C69"/>
              </a:solidFill>
              <a:round/>
            </a:ln>
            <a:effectLst/>
          </c:spPr>
          <c:marker>
            <c:symbol val="none"/>
          </c:marker>
          <c:cat>
            <c:strRef>
              <c:f>'1 Utsläpp'!$D$48:$BS$48</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'1 Utsläpp'!$D$55:$BS$55</c:f>
              <c:numCache>
                <c:formatCode>#,##0</c:formatCode>
                <c:ptCount val="68"/>
                <c:pt idx="0">
                  <c:v>1048.441561828366</c:v>
                </c:pt>
                <c:pt idx="1">
                  <c:v>1117.3435816895428</c:v>
                </c:pt>
                <c:pt idx="2">
                  <c:v>1093.4733787496928</c:v>
                </c:pt>
                <c:pt idx="3">
                  <c:v>1074.2397233976967</c:v>
                </c:pt>
                <c:pt idx="4">
                  <c:v>971.75985334747111</c:v>
                </c:pt>
                <c:pt idx="5">
                  <c:v>1041.4718898512419</c:v>
                </c:pt>
                <c:pt idx="6">
                  <c:v>1048.1132571163491</c:v>
                </c:pt>
                <c:pt idx="7">
                  <c:v>1044.481691389208</c:v>
                </c:pt>
                <c:pt idx="8">
                  <c:v>1038.9499103291307</c:v>
                </c:pt>
                <c:pt idx="9">
                  <c:v>1068.8385958418971</c:v>
                </c:pt>
                <c:pt idx="10">
                  <c:v>1078.093905871574</c:v>
                </c:pt>
                <c:pt idx="11">
                  <c:v>1113.2858636129808</c:v>
                </c:pt>
                <c:pt idx="12">
                  <c:v>1055.6107842650756</c:v>
                </c:pt>
                <c:pt idx="13">
                  <c:v>1102.6476139268832</c:v>
                </c:pt>
                <c:pt idx="14">
                  <c:v>1091.0594781614934</c:v>
                </c:pt>
                <c:pt idx="15">
                  <c:v>1066.3963055720276</c:v>
                </c:pt>
                <c:pt idx="16">
                  <c:v>974.55502260565379</c:v>
                </c:pt>
                <c:pt idx="17">
                  <c:v>994.03958159147987</c:v>
                </c:pt>
                <c:pt idx="18">
                  <c:v>994.23818582712727</c:v>
                </c:pt>
                <c:pt idx="19">
                  <c:v>1006.0778704793997</c:v>
                </c:pt>
                <c:pt idx="20">
                  <c:v>954.28954565850927</c:v>
                </c:pt>
                <c:pt idx="21">
                  <c:v>999.73415401342118</c:v>
                </c:pt>
                <c:pt idx="22">
                  <c:v>997.61701275068901</c:v>
                </c:pt>
                <c:pt idx="23">
                  <c:v>971.93928858271454</c:v>
                </c:pt>
                <c:pt idx="24">
                  <c:v>891.87222415164626</c:v>
                </c:pt>
                <c:pt idx="25">
                  <c:v>942.06038029601496</c:v>
                </c:pt>
                <c:pt idx="26">
                  <c:v>940.67739602668746</c:v>
                </c:pt>
                <c:pt idx="27">
                  <c:v>931.0477689711297</c:v>
                </c:pt>
                <c:pt idx="28">
                  <c:v>846.33481784551816</c:v>
                </c:pt>
                <c:pt idx="29">
                  <c:v>903.27344479313956</c:v>
                </c:pt>
                <c:pt idx="30">
                  <c:v>907.16206121589414</c:v>
                </c:pt>
                <c:pt idx="31">
                  <c:v>893.63257793628372</c:v>
                </c:pt>
                <c:pt idx="32">
                  <c:v>813.50194137471601</c:v>
                </c:pt>
                <c:pt idx="33">
                  <c:v>879.60751771141315</c:v>
                </c:pt>
                <c:pt idx="34">
                  <c:v>897.68799187829836</c:v>
                </c:pt>
                <c:pt idx="35">
                  <c:v>883.1929999952639</c:v>
                </c:pt>
                <c:pt idx="36">
                  <c:v>814.00796556357307</c:v>
                </c:pt>
                <c:pt idx="37">
                  <c:v>880.2002940490097</c:v>
                </c:pt>
                <c:pt idx="38">
                  <c:v>885.5157226040036</c:v>
                </c:pt>
                <c:pt idx="39">
                  <c:v>855.17653565457215</c:v>
                </c:pt>
                <c:pt idx="40">
                  <c:v>779.39832142388025</c:v>
                </c:pt>
                <c:pt idx="41">
                  <c:v>861.88705709204385</c:v>
                </c:pt>
                <c:pt idx="42">
                  <c:v>876.27543274064453</c:v>
                </c:pt>
                <c:pt idx="43">
                  <c:v>831.70434337368442</c:v>
                </c:pt>
                <c:pt idx="44">
                  <c:v>784.99173872060317</c:v>
                </c:pt>
                <c:pt idx="45">
                  <c:v>869.55466182538873</c:v>
                </c:pt>
                <c:pt idx="46">
                  <c:v>884.27627544744428</c:v>
                </c:pt>
                <c:pt idx="47">
                  <c:v>837.89873906164405</c:v>
                </c:pt>
                <c:pt idx="48">
                  <c:v>762.76529153632475</c:v>
                </c:pt>
                <c:pt idx="49">
                  <c:v>762.02615954581267</c:v>
                </c:pt>
                <c:pt idx="50">
                  <c:v>815.38444213838898</c:v>
                </c:pt>
                <c:pt idx="51">
                  <c:v>789.67892269570405</c:v>
                </c:pt>
                <c:pt idx="52">
                  <c:v>706.45140873887715</c:v>
                </c:pt>
                <c:pt idx="53">
                  <c:v>795.75922005194207</c:v>
                </c:pt>
                <c:pt idx="54">
                  <c:v>811.15474757073423</c:v>
                </c:pt>
                <c:pt idx="55">
                  <c:v>757.80814873122824</c:v>
                </c:pt>
                <c:pt idx="56">
                  <c:v>695.47129862463157</c:v>
                </c:pt>
                <c:pt idx="57">
                  <c:v>686.60896754118505</c:v>
                </c:pt>
                <c:pt idx="58">
                  <c:v>688.63802475767136</c:v>
                </c:pt>
                <c:pt idx="59">
                  <c:v>693.23694170319982</c:v>
                </c:pt>
                <c:pt idx="60">
                  <c:v>667.41595774138534</c:v>
                </c:pt>
                <c:pt idx="61">
                  <c:v>700.71690694029814</c:v>
                </c:pt>
                <c:pt idx="62">
                  <c:v>702.42833079754575</c:v>
                </c:pt>
                <c:pt idx="63">
                  <c:v>687.00651717851713</c:v>
                </c:pt>
                <c:pt idx="64">
                  <c:v>797.77622684775656</c:v>
                </c:pt>
                <c:pt idx="65">
                  <c:v>835.75146413133916</c:v>
                </c:pt>
                <c:pt idx="66">
                  <c:v>855.17001103138523</c:v>
                </c:pt>
                <c:pt idx="67">
                  <c:v>790.28438287383187</c:v>
                </c:pt>
              </c:numCache>
            </c:numRef>
          </c:val>
          <c:smooth val="0"/>
          <c:extLst>
            <c:ext xmlns:c16="http://schemas.microsoft.com/office/drawing/2014/chart" uri="{C3380CC4-5D6E-409C-BE32-E72D297353CC}">
              <c16:uniqueId val="{00000006-866A-4FF1-B99B-C30F66AF6D32}"/>
            </c:ext>
          </c:extLst>
        </c:ser>
        <c:ser>
          <c:idx val="7"/>
          <c:order val="7"/>
          <c:tx>
            <c:strRef>
              <c:f>'1 Utsläpp'!$C$56</c:f>
              <c:strCache>
                <c:ptCount val="1"/>
                <c:pt idx="0">
                  <c:v>Offentlig sektor</c:v>
                </c:pt>
              </c:strCache>
            </c:strRef>
          </c:tx>
          <c:spPr>
            <a:ln w="19050" cap="rnd">
              <a:solidFill>
                <a:srgbClr val="91289B"/>
              </a:solidFill>
              <a:round/>
            </a:ln>
            <a:effectLst/>
          </c:spPr>
          <c:marker>
            <c:symbol val="none"/>
          </c:marker>
          <c:cat>
            <c:strRef>
              <c:f>'1 Utsläpp'!$D$48:$BS$48</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'1 Utsläpp'!$D$56:$BS$56</c:f>
              <c:numCache>
                <c:formatCode>#,##0</c:formatCode>
                <c:ptCount val="68"/>
                <c:pt idx="0">
                  <c:v>148.14889300893799</c:v>
                </c:pt>
                <c:pt idx="1">
                  <c:v>138.77098502443971</c:v>
                </c:pt>
                <c:pt idx="2">
                  <c:v>137.67898283933351</c:v>
                </c:pt>
                <c:pt idx="3">
                  <c:v>153.1864400171722</c:v>
                </c:pt>
                <c:pt idx="4">
                  <c:v>143.7443345606257</c:v>
                </c:pt>
                <c:pt idx="5">
                  <c:v>127.1170272019138</c:v>
                </c:pt>
                <c:pt idx="6">
                  <c:v>129.4714326497828</c:v>
                </c:pt>
                <c:pt idx="7">
                  <c:v>144.51042687047169</c:v>
                </c:pt>
                <c:pt idx="8">
                  <c:v>154.98146432042711</c:v>
                </c:pt>
                <c:pt idx="9">
                  <c:v>122.7831390524042</c:v>
                </c:pt>
                <c:pt idx="10">
                  <c:v>124.23871761573619</c:v>
                </c:pt>
                <c:pt idx="11">
                  <c:v>157.85172361057789</c:v>
                </c:pt>
                <c:pt idx="12">
                  <c:v>135.4157875985978</c:v>
                </c:pt>
                <c:pt idx="13">
                  <c:v>115.75538194436972</c:v>
                </c:pt>
                <c:pt idx="14">
                  <c:v>119.1569015391957</c:v>
                </c:pt>
                <c:pt idx="15">
                  <c:v>127.0055795881219</c:v>
                </c:pt>
                <c:pt idx="16">
                  <c:v>129.3535139478175</c:v>
                </c:pt>
                <c:pt idx="17">
                  <c:v>117.5946181420265</c:v>
                </c:pt>
                <c:pt idx="18">
                  <c:v>124.0347271381833</c:v>
                </c:pt>
                <c:pt idx="19">
                  <c:v>136.60644225288229</c:v>
                </c:pt>
                <c:pt idx="20">
                  <c:v>115.959960464668</c:v>
                </c:pt>
                <c:pt idx="21">
                  <c:v>108.33479954696131</c:v>
                </c:pt>
                <c:pt idx="22">
                  <c:v>109.18299562757849</c:v>
                </c:pt>
                <c:pt idx="23">
                  <c:v>110.10139498800109</c:v>
                </c:pt>
                <c:pt idx="24">
                  <c:v>106.80864489090879</c:v>
                </c:pt>
                <c:pt idx="25">
                  <c:v>99.6760678685024</c:v>
                </c:pt>
                <c:pt idx="26">
                  <c:v>104.47816015386019</c:v>
                </c:pt>
                <c:pt idx="27">
                  <c:v>104.4946143413719</c:v>
                </c:pt>
                <c:pt idx="28">
                  <c:v>99.675818669378003</c:v>
                </c:pt>
                <c:pt idx="29">
                  <c:v>100.5498255920462</c:v>
                </c:pt>
                <c:pt idx="30">
                  <c:v>103.34342039806771</c:v>
                </c:pt>
                <c:pt idx="31">
                  <c:v>103.9494262481211</c:v>
                </c:pt>
                <c:pt idx="32">
                  <c:v>99.437750597824603</c:v>
                </c:pt>
                <c:pt idx="33">
                  <c:v>96.5432691967751</c:v>
                </c:pt>
                <c:pt idx="34">
                  <c:v>98.379286490640709</c:v>
                </c:pt>
                <c:pt idx="35">
                  <c:v>102.47901091703869</c:v>
                </c:pt>
                <c:pt idx="36">
                  <c:v>95.322707068814211</c:v>
                </c:pt>
                <c:pt idx="37">
                  <c:v>93.443762077112396</c:v>
                </c:pt>
                <c:pt idx="38">
                  <c:v>95.078882935604298</c:v>
                </c:pt>
                <c:pt idx="39">
                  <c:v>95.484537404926101</c:v>
                </c:pt>
                <c:pt idx="40">
                  <c:v>90.109855184177704</c:v>
                </c:pt>
                <c:pt idx="41">
                  <c:v>89.251599214117107</c:v>
                </c:pt>
                <c:pt idx="42">
                  <c:v>92.399430055680796</c:v>
                </c:pt>
                <c:pt idx="43">
                  <c:v>91.884681592144304</c:v>
                </c:pt>
                <c:pt idx="44">
                  <c:v>100.8915701363842</c:v>
                </c:pt>
                <c:pt idx="45">
                  <c:v>94.426301506463105</c:v>
                </c:pt>
                <c:pt idx="46">
                  <c:v>95.172802286045794</c:v>
                </c:pt>
                <c:pt idx="47">
                  <c:v>98.906058070968797</c:v>
                </c:pt>
                <c:pt idx="48">
                  <c:v>100.24322242818729</c:v>
                </c:pt>
                <c:pt idx="49">
                  <c:v>86.089124293499992</c:v>
                </c:pt>
                <c:pt idx="50">
                  <c:v>90.678280397459901</c:v>
                </c:pt>
                <c:pt idx="51">
                  <c:v>94.665571553520508</c:v>
                </c:pt>
                <c:pt idx="52">
                  <c:v>92.652795925029309</c:v>
                </c:pt>
                <c:pt idx="53">
                  <c:v>87.704282331447104</c:v>
                </c:pt>
                <c:pt idx="54">
                  <c:v>88.884982107671803</c:v>
                </c:pt>
                <c:pt idx="55">
                  <c:v>91.260389977587991</c:v>
                </c:pt>
                <c:pt idx="56">
                  <c:v>88.127197525325599</c:v>
                </c:pt>
                <c:pt idx="57">
                  <c:v>75.545419873253593</c:v>
                </c:pt>
                <c:pt idx="58">
                  <c:v>74.292966584562706</c:v>
                </c:pt>
                <c:pt idx="59">
                  <c:v>82.402440976365796</c:v>
                </c:pt>
                <c:pt idx="60">
                  <c:v>86.306314786198797</c:v>
                </c:pt>
                <c:pt idx="61">
                  <c:v>78.269428186304495</c:v>
                </c:pt>
                <c:pt idx="62">
                  <c:v>77.145018998499495</c:v>
                </c:pt>
                <c:pt idx="63">
                  <c:v>82.414989761134606</c:v>
                </c:pt>
                <c:pt idx="64">
                  <c:v>95.969849924462011</c:v>
                </c:pt>
                <c:pt idx="65">
                  <c:v>87.921418493217601</c:v>
                </c:pt>
                <c:pt idx="66">
                  <c:v>88.6417722725039</c:v>
                </c:pt>
                <c:pt idx="67">
                  <c:v>89.63754406162829</c:v>
                </c:pt>
              </c:numCache>
            </c:numRef>
          </c:val>
          <c:smooth val="0"/>
          <c:extLst>
            <c:ext xmlns:c16="http://schemas.microsoft.com/office/drawing/2014/chart" uri="{C3380CC4-5D6E-409C-BE32-E72D297353CC}">
              <c16:uniqueId val="{00000007-866A-4FF1-B99B-C30F66AF6D32}"/>
            </c:ext>
          </c:extLst>
        </c:ser>
        <c:ser>
          <c:idx val="8"/>
          <c:order val="8"/>
          <c:tx>
            <c:strRef>
              <c:f>'1 Utsläpp'!$C$57</c:f>
              <c:strCache>
                <c:ptCount val="1"/>
                <c:pt idx="0">
                  <c:v>Hushåll och ideella organisationer</c:v>
                </c:pt>
              </c:strCache>
            </c:strRef>
          </c:tx>
          <c:spPr>
            <a:ln w="28575" cap="rnd">
              <a:solidFill>
                <a:schemeClr val="accent3">
                  <a:lumMod val="60000"/>
                </a:schemeClr>
              </a:solidFill>
              <a:round/>
            </a:ln>
            <a:effectLst/>
          </c:spPr>
          <c:marker>
            <c:symbol val="none"/>
          </c:marker>
          <c:cat>
            <c:strRef>
              <c:f>'1 Utsläpp'!$D$48:$BS$48</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'1 Utsläpp'!$D$57:$BS$57</c:f>
              <c:numCache>
                <c:formatCode>#,##0</c:formatCode>
                <c:ptCount val="68"/>
                <c:pt idx="0">
                  <c:v>2707.9861942095722</c:v>
                </c:pt>
                <c:pt idx="1">
                  <c:v>2920.0081233419528</c:v>
                </c:pt>
                <c:pt idx="2">
                  <c:v>2964.1384882037737</c:v>
                </c:pt>
                <c:pt idx="3">
                  <c:v>2809.4028690800105</c:v>
                </c:pt>
                <c:pt idx="4">
                  <c:v>2673.4858158675074</c:v>
                </c:pt>
                <c:pt idx="5">
                  <c:v>2908.7308892021611</c:v>
                </c:pt>
                <c:pt idx="6">
                  <c:v>2985.7554024582846</c:v>
                </c:pt>
                <c:pt idx="7">
                  <c:v>2760.7686486552989</c:v>
                </c:pt>
                <c:pt idx="8">
                  <c:v>2636.7657967257528</c:v>
                </c:pt>
                <c:pt idx="9">
                  <c:v>2785.4276419166881</c:v>
                </c:pt>
                <c:pt idx="10">
                  <c:v>2901.7269078270688</c:v>
                </c:pt>
                <c:pt idx="11">
                  <c:v>2759.0294478038763</c:v>
                </c:pt>
                <c:pt idx="12">
                  <c:v>2473.1128859513724</c:v>
                </c:pt>
                <c:pt idx="13">
                  <c:v>2677.4747472750719</c:v>
                </c:pt>
                <c:pt idx="14">
                  <c:v>2715.7026643388185</c:v>
                </c:pt>
                <c:pt idx="15">
                  <c:v>2484.1963657370716</c:v>
                </c:pt>
                <c:pt idx="16">
                  <c:v>2384.6802921402345</c:v>
                </c:pt>
                <c:pt idx="17">
                  <c:v>2539.4684444920231</c:v>
                </c:pt>
                <c:pt idx="18">
                  <c:v>2617.9939110240484</c:v>
                </c:pt>
                <c:pt idx="19">
                  <c:v>2434.9996141546194</c:v>
                </c:pt>
                <c:pt idx="20">
                  <c:v>2351.9212285923222</c:v>
                </c:pt>
                <c:pt idx="21">
                  <c:v>2561.7122837612915</c:v>
                </c:pt>
                <c:pt idx="22">
                  <c:v>2636.8910445100669</c:v>
                </c:pt>
                <c:pt idx="23">
                  <c:v>2391.257153412555</c:v>
                </c:pt>
                <c:pt idx="24">
                  <c:v>2300.9576364461668</c:v>
                </c:pt>
                <c:pt idx="25">
                  <c:v>2551.4137965766754</c:v>
                </c:pt>
                <c:pt idx="26">
                  <c:v>2619.4055257986643</c:v>
                </c:pt>
                <c:pt idx="27">
                  <c:v>2410.7304352224305</c:v>
                </c:pt>
                <c:pt idx="28">
                  <c:v>2318.1000993862303</c:v>
                </c:pt>
                <c:pt idx="29">
                  <c:v>2571.7144715928735</c:v>
                </c:pt>
                <c:pt idx="30">
                  <c:v>2663.5063931822701</c:v>
                </c:pt>
                <c:pt idx="31">
                  <c:v>2474.5027699411849</c:v>
                </c:pt>
                <c:pt idx="32">
                  <c:v>2279.7666257296914</c:v>
                </c:pt>
                <c:pt idx="33">
                  <c:v>2518.2831951880366</c:v>
                </c:pt>
                <c:pt idx="34">
                  <c:v>2593.073264348312</c:v>
                </c:pt>
                <c:pt idx="35">
                  <c:v>2408.1087506148315</c:v>
                </c:pt>
                <c:pt idx="36">
                  <c:v>2254.3897486457499</c:v>
                </c:pt>
                <c:pt idx="37">
                  <c:v>2509.9119066468224</c:v>
                </c:pt>
                <c:pt idx="38">
                  <c:v>2563.9212905462814</c:v>
                </c:pt>
                <c:pt idx="39">
                  <c:v>2368.8603975578608</c:v>
                </c:pt>
                <c:pt idx="40">
                  <c:v>2107.9288832707093</c:v>
                </c:pt>
                <c:pt idx="41">
                  <c:v>2366.6043892021639</c:v>
                </c:pt>
                <c:pt idx="42">
                  <c:v>2465.3720035087254</c:v>
                </c:pt>
                <c:pt idx="43">
                  <c:v>2260.662388825644</c:v>
                </c:pt>
                <c:pt idx="44">
                  <c:v>2069.0565781560817</c:v>
                </c:pt>
                <c:pt idx="45">
                  <c:v>2330.0512762410463</c:v>
                </c:pt>
                <c:pt idx="46">
                  <c:v>2425.7560350647777</c:v>
                </c:pt>
                <c:pt idx="47">
                  <c:v>2223.4358307366374</c:v>
                </c:pt>
                <c:pt idx="48">
                  <c:v>2027.0304514610325</c:v>
                </c:pt>
                <c:pt idx="49">
                  <c:v>2054.9035135099466</c:v>
                </c:pt>
                <c:pt idx="50">
                  <c:v>2277.9924473157766</c:v>
                </c:pt>
                <c:pt idx="51">
                  <c:v>2058.0042807322097</c:v>
                </c:pt>
                <c:pt idx="52">
                  <c:v>1895.4470583482189</c:v>
                </c:pt>
                <c:pt idx="53">
                  <c:v>2178.0909700014672</c:v>
                </c:pt>
                <c:pt idx="54">
                  <c:v>2296.3647815461713</c:v>
                </c:pt>
                <c:pt idx="55">
                  <c:v>2060.8848755211498</c:v>
                </c:pt>
                <c:pt idx="56">
                  <c:v>1889.2617521129403</c:v>
                </c:pt>
                <c:pt idx="57">
                  <c:v>1848.9761985866203</c:v>
                </c:pt>
                <c:pt idx="58">
                  <c:v>1842.6715488061902</c:v>
                </c:pt>
                <c:pt idx="59">
                  <c:v>1874.4789797981603</c:v>
                </c:pt>
                <c:pt idx="60">
                  <c:v>1745.7255914353789</c:v>
                </c:pt>
                <c:pt idx="61">
                  <c:v>1877.3104885158687</c:v>
                </c:pt>
                <c:pt idx="62">
                  <c:v>1889.872662625834</c:v>
                </c:pt>
                <c:pt idx="63">
                  <c:v>1791.3170874830219</c:v>
                </c:pt>
                <c:pt idx="64">
                  <c:v>1974.9016374766475</c:v>
                </c:pt>
                <c:pt idx="65">
                  <c:v>2093.092895153261</c:v>
                </c:pt>
                <c:pt idx="66">
                  <c:v>2170.0960092017262</c:v>
                </c:pt>
                <c:pt idx="67">
                  <c:v>1954.8720591541173</c:v>
                </c:pt>
              </c:numCache>
            </c:numRef>
          </c:val>
          <c:smooth val="0"/>
          <c:extLst>
            <c:ext xmlns:c16="http://schemas.microsoft.com/office/drawing/2014/chart" uri="{C3380CC4-5D6E-409C-BE32-E72D297353CC}">
              <c16:uniqueId val="{00000008-866A-4FF1-B99B-C30F66AF6D3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05670406664443"/>
          <c:y val="0.84100454246578915"/>
          <c:w val="0.85238642320595115"/>
          <c:h val="0.1365453660664297"/>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62</xdr:row>
      <xdr:rowOff>35234</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0</xdr:colOff>
      <xdr:row>59</xdr:row>
      <xdr:rowOff>0</xdr:rowOff>
    </xdr:from>
    <xdr:to>
      <xdr:col>42</xdr:col>
      <xdr:colOff>285750</xdr:colOff>
      <xdr:row>66</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19050</xdr:colOff>
      <xdr:row>18</xdr:row>
      <xdr:rowOff>114300</xdr:rowOff>
    </xdr:from>
    <xdr:to>
      <xdr:col>2</xdr:col>
      <xdr:colOff>2003107</xdr:colOff>
      <xdr:row>20</xdr:row>
      <xdr:rowOff>88573</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172591</xdr:colOff>
      <xdr:row>83</xdr:row>
      <xdr:rowOff>56444</xdr:rowOff>
    </xdr:from>
    <xdr:to>
      <xdr:col>22</xdr:col>
      <xdr:colOff>128231</xdr:colOff>
      <xdr:row>111</xdr:row>
      <xdr:rowOff>112888</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70</xdr:row>
      <xdr:rowOff>114300</xdr:rowOff>
    </xdr:from>
    <xdr:to>
      <xdr:col>1</xdr:col>
      <xdr:colOff>2016442</xdr:colOff>
      <xdr:row>72</xdr:row>
      <xdr:rowOff>101908</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8792825"/>
          <a:ext cx="1976437" cy="282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341249</xdr:colOff>
      <xdr:row>17</xdr:row>
      <xdr:rowOff>136282</xdr:rowOff>
    </xdr:from>
    <xdr:to>
      <xdr:col>5</xdr:col>
      <xdr:colOff>463550</xdr:colOff>
      <xdr:row>41</xdr:row>
      <xdr:rowOff>77747</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821984</xdr:colOff>
      <xdr:row>17</xdr:row>
      <xdr:rowOff>131760</xdr:rowOff>
    </xdr:from>
    <xdr:to>
      <xdr:col>26</xdr:col>
      <xdr:colOff>107950</xdr:colOff>
      <xdr:row>45</xdr:row>
      <xdr:rowOff>5439</xdr:rowOff>
    </xdr:to>
    <xdr:graphicFrame macro="">
      <xdr:nvGraphicFramePr>
        <xdr:cNvPr id="6" name="Diagram 5">
          <a:extLst>
            <a:ext uri="{FF2B5EF4-FFF2-40B4-BE49-F238E27FC236}">
              <a16:creationId xmlns:a16="http://schemas.microsoft.com/office/drawing/2014/main" id="{DE932BAE-54CB-41B3-A963-13DEC2C0A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490485</xdr:colOff>
      <xdr:row>16</xdr:row>
      <xdr:rowOff>143255</xdr:rowOff>
    </xdr:from>
    <xdr:to>
      <xdr:col>43</xdr:col>
      <xdr:colOff>104042</xdr:colOff>
      <xdr:row>45</xdr:row>
      <xdr:rowOff>0</xdr:rowOff>
    </xdr:to>
    <xdr:graphicFrame macro="">
      <xdr:nvGraphicFramePr>
        <xdr:cNvPr id="16" name="Diagram 15">
          <a:extLst>
            <a:ext uri="{FF2B5EF4-FFF2-40B4-BE49-F238E27FC236}">
              <a16:creationId xmlns:a16="http://schemas.microsoft.com/office/drawing/2014/main" id="{395D243E-6E13-459F-8388-78BE210EE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381000</xdr:colOff>
      <xdr:row>43</xdr:row>
      <xdr:rowOff>28635</xdr:rowOff>
    </xdr:from>
    <xdr:to>
      <xdr:col>5</xdr:col>
      <xdr:colOff>406400</xdr:colOff>
      <xdr:row>70</xdr:row>
      <xdr:rowOff>40274</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293687</xdr:colOff>
      <xdr:row>216</xdr:row>
      <xdr:rowOff>84136</xdr:rowOff>
    </xdr:from>
    <xdr:to>
      <xdr:col>41</xdr:col>
      <xdr:colOff>517525</xdr:colOff>
      <xdr:row>244</xdr:row>
      <xdr:rowOff>117475</xdr:rowOff>
    </xdr:to>
    <xdr:graphicFrame macro="">
      <xdr:nvGraphicFramePr>
        <xdr:cNvPr id="5" name="Diagram 4">
          <a:extLst>
            <a:ext uri="{FF2B5EF4-FFF2-40B4-BE49-F238E27FC236}">
              <a16:creationId xmlns:a16="http://schemas.microsoft.com/office/drawing/2014/main" id="{A92BDFB6-2614-2B52-CB92-D23827017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356306</xdr:colOff>
      <xdr:row>50</xdr:row>
      <xdr:rowOff>117929</xdr:rowOff>
    </xdr:from>
    <xdr:to>
      <xdr:col>41</xdr:col>
      <xdr:colOff>49389</xdr:colOff>
      <xdr:row>79</xdr:row>
      <xdr:rowOff>72571</xdr:rowOff>
    </xdr:to>
    <xdr:graphicFrame macro="">
      <xdr:nvGraphicFramePr>
        <xdr:cNvPr id="7" name="Diagram 6">
          <a:extLst>
            <a:ext uri="{FF2B5EF4-FFF2-40B4-BE49-F238E27FC236}">
              <a16:creationId xmlns:a16="http://schemas.microsoft.com/office/drawing/2014/main" id="{8D00BADF-9902-4077-97B5-F0EA778EC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338417</xdr:colOff>
      <xdr:row>83</xdr:row>
      <xdr:rowOff>72572</xdr:rowOff>
    </xdr:from>
    <xdr:to>
      <xdr:col>41</xdr:col>
      <xdr:colOff>370924</xdr:colOff>
      <xdr:row>111</xdr:row>
      <xdr:rowOff>99786</xdr:rowOff>
    </xdr:to>
    <xdr:graphicFrame macro="">
      <xdr:nvGraphicFramePr>
        <xdr:cNvPr id="2" name="Diagram 1">
          <a:extLst>
            <a:ext uri="{FF2B5EF4-FFF2-40B4-BE49-F238E27FC236}">
              <a16:creationId xmlns:a16="http://schemas.microsoft.com/office/drawing/2014/main" id="{9F742320-B319-83BC-A308-D2732BCA6E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148166</xdr:colOff>
      <xdr:row>50</xdr:row>
      <xdr:rowOff>105834</xdr:rowOff>
    </xdr:from>
    <xdr:to>
      <xdr:col>22</xdr:col>
      <xdr:colOff>83648</xdr:colOff>
      <xdr:row>79</xdr:row>
      <xdr:rowOff>110558</xdr:rowOff>
    </xdr:to>
    <xdr:graphicFrame macro="">
      <xdr:nvGraphicFramePr>
        <xdr:cNvPr id="8" name="Diagram 7">
          <a:extLst>
            <a:ext uri="{FF2B5EF4-FFF2-40B4-BE49-F238E27FC236}">
              <a16:creationId xmlns:a16="http://schemas.microsoft.com/office/drawing/2014/main" id="{A982D836-D1F9-48BC-A79B-71B5C589C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0.17178</cdr:x>
      <cdr:y>0.03324</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091748" cy="16328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 100 =</a:t>
          </a:r>
          <a:r>
            <a:rPr lang="en-US" sz="800" baseline="0">
              <a:solidFill>
                <a:srgbClr val="1E00BE"/>
              </a:solidFill>
            </a:rPr>
            <a:t> 2008 k1</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0.23337</cdr:x>
      <cdr:y>0.03343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483178" cy="16328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a:t>
          </a:r>
          <a:r>
            <a:rPr lang="en-US" sz="800" baseline="0">
              <a:solidFill>
                <a:srgbClr val="1E00BE"/>
              </a:solidFill>
            </a:rPr>
            <a:t>  100 =2008 Q1</a:t>
          </a:r>
        </a:p>
        <a:p xmlns:a="http://schemas.openxmlformats.org/drawingml/2006/main">
          <a:endParaRPr lang="en-US" sz="800" baseline="0">
            <a:solidFill>
              <a:srgbClr val="1E00BE"/>
            </a:solidFill>
          </a:endParaRPr>
        </a:p>
        <a:p xmlns:a="http://schemas.openxmlformats.org/drawingml/2006/main">
          <a:endParaRPr lang="en-US" sz="800">
            <a:solidFill>
              <a:srgbClr val="1E00BE"/>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2</xdr:col>
      <xdr:colOff>685800</xdr:colOff>
      <xdr:row>63</xdr:row>
      <xdr:rowOff>7143</xdr:rowOff>
    </xdr:from>
    <xdr:to>
      <xdr:col>2</xdr:col>
      <xdr:colOff>2650807</xdr:colOff>
      <xdr:row>64</xdr:row>
      <xdr:rowOff>124290</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11234737"/>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2008822</xdr:colOff>
      <xdr:row>62</xdr:row>
      <xdr:rowOff>27612</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60</xdr:row>
      <xdr:rowOff>154782</xdr:rowOff>
    </xdr:from>
    <xdr:to>
      <xdr:col>40</xdr:col>
      <xdr:colOff>476251</xdr:colOff>
      <xdr:row>67</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69</xdr:row>
      <xdr:rowOff>130970</xdr:rowOff>
    </xdr:from>
    <xdr:to>
      <xdr:col>40</xdr:col>
      <xdr:colOff>476249</xdr:colOff>
      <xdr:row>75</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959644</xdr:colOff>
      <xdr:row>55</xdr:row>
      <xdr:rowOff>7145</xdr:rowOff>
    </xdr:from>
    <xdr:to>
      <xdr:col>2</xdr:col>
      <xdr:colOff>904557</xdr:colOff>
      <xdr:row>56</xdr:row>
      <xdr:rowOff>144929</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488157</xdr:colOff>
      <xdr:row>54</xdr:row>
      <xdr:rowOff>0</xdr:rowOff>
    </xdr:from>
    <xdr:to>
      <xdr:col>43</xdr:col>
      <xdr:colOff>1</xdr:colOff>
      <xdr:row>61</xdr:row>
      <xdr:rowOff>11906</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1193126" y="10477500"/>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47625</xdr:colOff>
      <xdr:row>58</xdr:row>
      <xdr:rowOff>166688</xdr:rowOff>
    </xdr:from>
    <xdr:to>
      <xdr:col>40</xdr:col>
      <xdr:colOff>428625</xdr:colOff>
      <xdr:row>65</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60</xdr:row>
      <xdr:rowOff>123825</xdr:rowOff>
    </xdr:from>
    <xdr:to>
      <xdr:col>2</xdr:col>
      <xdr:colOff>301942</xdr:colOff>
      <xdr:row>62</xdr:row>
      <xdr:rowOff>105718</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0"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1" displayName="Tabell1" ref="C48:BB58" totalsRowShown="0" headerRowDxfId="53" dataDxfId="52">
  <sortState xmlns:xlrd2="http://schemas.microsoft.com/office/spreadsheetml/2017/richdata2" ref="B49:BA58">
    <sortCondition ref="B48:B58"/>
  </sortState>
  <tableColumns count="52">
    <tableColumn id="1" xr3:uid="{00000000-0010-0000-0000-000001000000}" name="Aggregerad bransch" dataDxfId="51"/>
    <tableColumn id="2" xr3:uid="{00000000-0010-0000-0000-000002000000}" name=" 2008K1" dataDxfId="50"/>
    <tableColumn id="3" xr3:uid="{00000000-0010-0000-0000-000003000000}" name=" 2008K2" dataDxfId="49"/>
    <tableColumn id="4" xr3:uid="{00000000-0010-0000-0000-000004000000}" name=" 2008K3" dataDxfId="48"/>
    <tableColumn id="5" xr3:uid="{00000000-0010-0000-0000-000005000000}" name=" 2008K4" dataDxfId="47"/>
    <tableColumn id="6" xr3:uid="{00000000-0010-0000-0000-000006000000}" name=" 2009K1" dataDxfId="46"/>
    <tableColumn id="7" xr3:uid="{00000000-0010-0000-0000-000007000000}" name=" 2009K2" dataDxfId="45"/>
    <tableColumn id="8" xr3:uid="{00000000-0010-0000-0000-000008000000}" name=" 2009K3" dataDxfId="44"/>
    <tableColumn id="9" xr3:uid="{00000000-0010-0000-0000-000009000000}" name=" 2009K4" dataDxfId="43"/>
    <tableColumn id="10" xr3:uid="{00000000-0010-0000-0000-00000A000000}" name=" 2010K1" dataDxfId="42"/>
    <tableColumn id="11" xr3:uid="{00000000-0010-0000-0000-00000B000000}" name=" 2010K2" dataDxfId="41"/>
    <tableColumn id="12" xr3:uid="{00000000-0010-0000-0000-00000C000000}" name=" 2010K3" dataDxfId="40"/>
    <tableColumn id="13" xr3:uid="{00000000-0010-0000-0000-00000D000000}" name=" 2010K4" dataDxfId="39"/>
    <tableColumn id="14" xr3:uid="{00000000-0010-0000-0000-00000E000000}" name=" 2011K1" dataDxfId="38"/>
    <tableColumn id="15" xr3:uid="{00000000-0010-0000-0000-00000F000000}" name=" 2011K2" dataDxfId="37"/>
    <tableColumn id="16" xr3:uid="{00000000-0010-0000-0000-000010000000}" name=" 2011K3" dataDxfId="36"/>
    <tableColumn id="17" xr3:uid="{00000000-0010-0000-0000-000011000000}" name=" 2011K4" dataDxfId="35"/>
    <tableColumn id="18" xr3:uid="{00000000-0010-0000-0000-000012000000}" name=" 2012K1" dataDxfId="34"/>
    <tableColumn id="19" xr3:uid="{00000000-0010-0000-0000-000013000000}" name=" 2012K2" dataDxfId="33"/>
    <tableColumn id="20" xr3:uid="{00000000-0010-0000-0000-000014000000}" name=" 2012K3" dataDxfId="32"/>
    <tableColumn id="21" xr3:uid="{00000000-0010-0000-0000-000015000000}" name=" 2012K4" dataDxfId="31"/>
    <tableColumn id="22" xr3:uid="{00000000-0010-0000-0000-000016000000}" name=" 2013K1" dataDxfId="30"/>
    <tableColumn id="23" xr3:uid="{00000000-0010-0000-0000-000017000000}" name=" 2013K2" dataDxfId="29"/>
    <tableColumn id="24" xr3:uid="{00000000-0010-0000-0000-000018000000}" name=" 2013K3" dataDxfId="28"/>
    <tableColumn id="25" xr3:uid="{00000000-0010-0000-0000-000019000000}" name=" 2013K4" dataDxfId="27"/>
    <tableColumn id="26" xr3:uid="{00000000-0010-0000-0000-00001A000000}" name=" 2014K1" dataDxfId="26"/>
    <tableColumn id="27" xr3:uid="{00000000-0010-0000-0000-00001B000000}" name=" 2014K2" dataDxfId="25"/>
    <tableColumn id="28" xr3:uid="{00000000-0010-0000-0000-00001C000000}" name=" 2014K3" dataDxfId="24"/>
    <tableColumn id="29" xr3:uid="{00000000-0010-0000-0000-00001D000000}" name=" 2014K4" dataDxfId="23"/>
    <tableColumn id="30" xr3:uid="{00000000-0010-0000-0000-00001E000000}" name=" 2015K1" dataDxfId="22"/>
    <tableColumn id="31" xr3:uid="{00000000-0010-0000-0000-00001F000000}" name=" 2015K2" dataDxfId="21"/>
    <tableColumn id="32" xr3:uid="{00000000-0010-0000-0000-000020000000}" name="2015K3" dataDxfId="20"/>
    <tableColumn id="35" xr3:uid="{00000000-0010-0000-0000-000023000000}" name="2015K4" dataDxfId="19"/>
    <tableColumn id="33" xr3:uid="{00000000-0010-0000-0000-000021000000}" name="2016K1" dataDxfId="18"/>
    <tableColumn id="34" xr3:uid="{00000000-0010-0000-0000-000022000000}" name="2016K2" dataDxfId="17"/>
    <tableColumn id="36" xr3:uid="{00000000-0010-0000-0000-000024000000}" name="2016K3" dataDxfId="16"/>
    <tableColumn id="37" xr3:uid="{00000000-0010-0000-0000-000025000000}" name="2016K4" dataDxfId="15"/>
    <tableColumn id="38" xr3:uid="{00000000-0010-0000-0000-000026000000}" name="2017K1" dataDxfId="14"/>
    <tableColumn id="39" xr3:uid="{00000000-0010-0000-0000-000027000000}" name="2017K2" dataDxfId="13"/>
    <tableColumn id="40" xr3:uid="{00000000-0010-0000-0000-000028000000}" name="2017K3" dataDxfId="12"/>
    <tableColumn id="41" xr3:uid="{00000000-0010-0000-0000-000029000000}" name="2017K4" dataDxfId="11"/>
    <tableColumn id="42" xr3:uid="{00000000-0010-0000-0000-00002A000000}" name="2018K1" dataDxfId="10"/>
    <tableColumn id="43" xr3:uid="{00000000-0010-0000-0000-00002B000000}" name="2018K2" dataDxfId="9"/>
    <tableColumn id="44" xr3:uid="{00000000-0010-0000-0000-00002C000000}" name="2018K3" dataDxfId="8"/>
    <tableColumn id="45" xr3:uid="{00000000-0010-0000-0000-00002D000000}" name="2018K4" dataDxfId="7"/>
    <tableColumn id="46" xr3:uid="{00000000-0010-0000-0000-00002E000000}" name="2019K1" dataDxfId="6"/>
    <tableColumn id="47" xr3:uid="{00000000-0010-0000-0000-00002F000000}" name="2019K2" dataDxfId="5"/>
    <tableColumn id="48" xr3:uid="{00000000-0010-0000-0000-000030000000}" name="2019K3" dataDxfId="4"/>
    <tableColumn id="49" xr3:uid="{00000000-0010-0000-0000-000031000000}" name="2019K4" dataDxfId="3"/>
    <tableColumn id="50" xr3:uid="{00000000-0010-0000-0000-000032000000}" name="2020K1" dataDxfId="2"/>
    <tableColumn id="51" xr3:uid="{00000000-0010-0000-0000-000033000000}" name="2020K2" dataDxfId="1"/>
    <tableColumn id="53" xr3:uid="{00000000-0010-0000-0000-000035000000}" name="2020K3" dataDxfId="0"/>
  </tableColumns>
  <tableStyleInfo name="TableStyleLight1"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8"/>
  <sheetViews>
    <sheetView tabSelected="1" zoomScaleNormal="100" workbookViewId="0"/>
  </sheetViews>
  <sheetFormatPr defaultRowHeight="13" x14ac:dyDescent="0.3"/>
  <cols>
    <col min="1" max="1" width="9.453125" customWidth="1"/>
    <col min="2" max="2" width="21" customWidth="1"/>
    <col min="3" max="3" width="104.54296875" customWidth="1"/>
  </cols>
  <sheetData>
    <row r="1" spans="2:6" x14ac:dyDescent="0.3">
      <c r="B1" t="s">
        <v>287</v>
      </c>
    </row>
    <row r="2" spans="2:6" ht="15.5" x14ac:dyDescent="0.35">
      <c r="B2" s="5" t="s">
        <v>439</v>
      </c>
      <c r="C2" s="6"/>
    </row>
    <row r="3" spans="2:6" ht="15.5" x14ac:dyDescent="0.35">
      <c r="B3" s="7" t="s">
        <v>440</v>
      </c>
      <c r="C3" s="6"/>
    </row>
    <row r="4" spans="2:6" ht="14.5" x14ac:dyDescent="0.35">
      <c r="B4" s="6"/>
      <c r="C4" s="6"/>
    </row>
    <row r="5" spans="2:6" ht="19.5" customHeight="1" x14ac:dyDescent="0.3">
      <c r="B5" s="8" t="s">
        <v>188</v>
      </c>
      <c r="C5" s="9" t="s">
        <v>192</v>
      </c>
    </row>
    <row r="6" spans="2:6" ht="20.25" customHeight="1" x14ac:dyDescent="0.3">
      <c r="B6" s="10" t="s">
        <v>189</v>
      </c>
      <c r="C6" s="11" t="s">
        <v>193</v>
      </c>
    </row>
    <row r="7" spans="2:6" ht="20.25" customHeight="1" x14ac:dyDescent="0.35">
      <c r="B7" s="12"/>
      <c r="C7" s="15"/>
    </row>
    <row r="8" spans="2:6" ht="20.25" customHeight="1" x14ac:dyDescent="0.35">
      <c r="B8" s="14" t="s">
        <v>252</v>
      </c>
      <c r="C8" s="15" t="s">
        <v>437</v>
      </c>
    </row>
    <row r="9" spans="2:6" ht="20.25" customHeight="1" x14ac:dyDescent="0.35">
      <c r="B9" s="16" t="s">
        <v>253</v>
      </c>
      <c r="C9" s="17" t="s">
        <v>438</v>
      </c>
    </row>
    <row r="10" spans="2:6" ht="15.5" x14ac:dyDescent="0.35">
      <c r="B10" s="16"/>
      <c r="C10" s="17"/>
    </row>
    <row r="11" spans="2:6" ht="15.5" x14ac:dyDescent="0.35">
      <c r="B11" s="14" t="s">
        <v>230</v>
      </c>
      <c r="C11" s="15" t="s">
        <v>190</v>
      </c>
    </row>
    <row r="12" spans="2:6" ht="15.5" x14ac:dyDescent="0.35">
      <c r="B12" s="16" t="s">
        <v>231</v>
      </c>
      <c r="C12" s="17" t="s">
        <v>191</v>
      </c>
      <c r="E12" s="1"/>
    </row>
    <row r="13" spans="2:6" ht="15.5" x14ac:dyDescent="0.35">
      <c r="B13" s="16"/>
      <c r="C13" s="17"/>
      <c r="E13" s="1"/>
    </row>
    <row r="14" spans="2:6" ht="15.5" x14ac:dyDescent="0.35">
      <c r="B14" s="14" t="s">
        <v>254</v>
      </c>
      <c r="C14" s="15" t="s">
        <v>436</v>
      </c>
      <c r="E14" s="1"/>
      <c r="F14" s="1"/>
    </row>
    <row r="15" spans="2:6" ht="15.5" x14ac:dyDescent="0.35">
      <c r="B15" s="16" t="s">
        <v>255</v>
      </c>
      <c r="C15" s="17" t="s">
        <v>435</v>
      </c>
      <c r="E15" s="1"/>
      <c r="F15" s="1"/>
    </row>
    <row r="16" spans="2:6" ht="14.5" x14ac:dyDescent="0.35">
      <c r="B16" s="12"/>
      <c r="C16" s="13"/>
      <c r="E16" s="1"/>
      <c r="F16" s="1"/>
    </row>
    <row r="17" spans="2:6" ht="15.5" x14ac:dyDescent="0.35">
      <c r="B17" s="14" t="s">
        <v>232</v>
      </c>
      <c r="C17" s="15" t="s">
        <v>434</v>
      </c>
      <c r="E17" s="1"/>
      <c r="F17" s="1"/>
    </row>
    <row r="18" spans="2:6" ht="15.5" x14ac:dyDescent="0.35">
      <c r="B18" s="16" t="s">
        <v>233</v>
      </c>
      <c r="C18" s="17" t="s">
        <v>433</v>
      </c>
    </row>
    <row r="19" spans="2:6" ht="14.5" x14ac:dyDescent="0.35">
      <c r="B19" s="18"/>
      <c r="C19" s="13"/>
    </row>
    <row r="20" spans="2:6" ht="15.5" x14ac:dyDescent="0.35">
      <c r="B20" s="19" t="s">
        <v>234</v>
      </c>
      <c r="C20" s="15" t="s">
        <v>431</v>
      </c>
    </row>
    <row r="21" spans="2:6" ht="15.5" x14ac:dyDescent="0.35">
      <c r="B21" s="16" t="s">
        <v>235</v>
      </c>
      <c r="C21" s="17" t="s">
        <v>432</v>
      </c>
    </row>
    <row r="22" spans="2:6" ht="15.5" x14ac:dyDescent="0.35">
      <c r="B22" s="16"/>
      <c r="C22" s="17"/>
    </row>
    <row r="23" spans="2:6" ht="15.5" x14ac:dyDescent="0.35">
      <c r="B23" s="19" t="s">
        <v>237</v>
      </c>
      <c r="C23" s="15" t="s">
        <v>429</v>
      </c>
    </row>
    <row r="24" spans="2:6" ht="15.5" x14ac:dyDescent="0.35">
      <c r="B24" s="16" t="s">
        <v>238</v>
      </c>
      <c r="C24" s="17" t="s">
        <v>430</v>
      </c>
    </row>
    <row r="25" spans="2:6" x14ac:dyDescent="0.3">
      <c r="B25" s="20"/>
      <c r="C25" s="21"/>
    </row>
    <row r="26" spans="2:6" ht="15.5" x14ac:dyDescent="0.35">
      <c r="B26" s="18" t="s">
        <v>239</v>
      </c>
      <c r="C26" s="15" t="s">
        <v>427</v>
      </c>
    </row>
    <row r="27" spans="2:6" ht="15.5" x14ac:dyDescent="0.35">
      <c r="B27" s="16" t="s">
        <v>240</v>
      </c>
      <c r="C27" s="17" t="s">
        <v>428</v>
      </c>
    </row>
    <row r="28" spans="2:6" ht="15.5" x14ac:dyDescent="0.35">
      <c r="B28" s="16"/>
      <c r="C28" s="17"/>
    </row>
    <row r="29" spans="2:6" ht="15.5" x14ac:dyDescent="0.35">
      <c r="B29" s="18" t="s">
        <v>303</v>
      </c>
      <c r="C29" s="15" t="s">
        <v>425</v>
      </c>
    </row>
    <row r="30" spans="2:6" ht="15.5" x14ac:dyDescent="0.35">
      <c r="B30" s="16" t="s">
        <v>305</v>
      </c>
      <c r="C30" s="17" t="s">
        <v>426</v>
      </c>
    </row>
    <row r="31" spans="2:6" ht="15.5" x14ac:dyDescent="0.35">
      <c r="B31" s="16"/>
      <c r="C31" s="17"/>
    </row>
    <row r="32" spans="2:6" x14ac:dyDescent="0.3">
      <c r="B32" s="22"/>
      <c r="C32" s="23"/>
    </row>
    <row r="36" spans="3:3" x14ac:dyDescent="0.3">
      <c r="C36" s="215"/>
    </row>
    <row r="58" spans="3:3" x14ac:dyDescent="0.3">
      <c r="C58" s="24"/>
    </row>
  </sheetData>
  <hyperlinks>
    <hyperlink ref="C9" location="'1 Utsläpp'!A1" display="Emissions of Greenhouse gases (GHG), 2008Q1-2021Q1" xr:uid="{00000000-0004-0000-0000-000003000000}"/>
    <hyperlink ref="C17" location="'4 Utsläpp per FV'!A1" display="Utsläpp per förädlingsvärde 2008K1-2021K1" xr:uid="{00000000-0004-0000-0000-000004000000}"/>
    <hyperlink ref="C18" location="'4 Utsläpp per FV'!A1" display="Greenhouse gas emissions by value added, 2008Q1-2021Q1" xr:uid="{00000000-0004-0000-0000-000005000000}"/>
    <hyperlink ref="C23" location="'6 FV'!A1" display="Förädlingsvärde efter näringsgren SNI 2007, 2008K1-2017K4" xr:uid="{00000000-0004-0000-0000-000006000000}"/>
    <hyperlink ref="C24" location="'6 FV'!A1" display="Value added by industry SNI 2007 (NACE) 2008Q1-2021Q1" xr:uid="{00000000-0004-0000-0000-000007000000}"/>
    <hyperlink ref="C26" location="'7 Syss'!A1" display="Sysselsättning efter näringsgren SNI 2007, 2008K1-2017K4" xr:uid="{00000000-0004-0000-0000-000008000000}"/>
    <hyperlink ref="C27" location="'7 Syss'!A1" display="Employement by industry SNI 2007 (NACE), 2008Q1-2021Q1" xr:uid="{00000000-0004-0000-0000-000009000000}"/>
    <hyperlink ref="C21" location="'5 Utsläpp per syss.'!A1" display="Greenhouse gas emissions by Employees, 2008Q1-2021Q1" xr:uid="{00000000-0004-0000-0000-00000A000000}"/>
    <hyperlink ref="C20" location="'5 Utsläpp per syss.'!A1" display="Utsläpp per sysselsatta 2008K1-2017K4" xr:uid="{00000000-0004-0000-0000-00000B000000}"/>
    <hyperlink ref="C14" location="'3 Prel. årssiffor'!A1" display="Preliminära årsdata: Utsläpp av växthusgaser, intensiteter, förädlingsvärde samt sysselsättning 2008-2017" xr:uid="{00000000-0004-0000-0000-00000C000000}"/>
    <hyperlink ref="C15" location="'3 Prel. årssiffor'!A1" display="Preliminary yearly data: Emissions of GHG, intensities, value addded and employment 2008-2020" xr:uid="{00000000-0004-0000-0000-00000D000000}"/>
    <hyperlink ref="C12" location="'2 Diagram'!A1" display="Figures and environmental economic profiles" xr:uid="{00000000-0004-0000-0000-000001000000}"/>
    <hyperlink ref="C11" location="'2 Diagram'!A1" display="Diagram och miljöekonomiska profiler" xr:uid="{00000000-0004-0000-0000-000000000000}"/>
    <hyperlink ref="C29" location="'8 Mobila utsläpp'!A1" display="Utsläpp av växthusgaser för mobila" xr:uid="{B395F106-0F23-421F-AC99-8D08328A9AFA}"/>
    <hyperlink ref="C30" location="'8 Mobila utsläpp'!A1" display="Greenhouse gas emmissions, transportation sector, 2008Q1-2022Q3"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3" x14ac:dyDescent="0.3"/>
  <cols>
    <col min="1" max="1" width="133.81640625" bestFit="1" customWidth="1"/>
    <col min="2" max="2" width="18.81640625" bestFit="1" customWidth="1"/>
    <col min="3" max="4" width="14" bestFit="1" customWidth="1"/>
    <col min="5" max="6" width="12.7265625" bestFit="1" customWidth="1"/>
    <col min="7" max="7" width="14" bestFit="1" customWidth="1"/>
    <col min="8" max="8" width="12.7265625" bestFit="1" customWidth="1"/>
    <col min="9" max="11" width="14" bestFit="1" customWidth="1"/>
    <col min="12" max="12" width="12.7265625" bestFit="1" customWidth="1"/>
    <col min="13" max="23" width="14" bestFit="1" customWidth="1"/>
    <col min="24" max="24" width="12.7265625" bestFit="1" customWidth="1"/>
    <col min="25" max="41" width="14" bestFit="1" customWidth="1"/>
    <col min="42" max="42" width="12.7265625" bestFit="1" customWidth="1"/>
    <col min="43" max="44" width="14" bestFit="1" customWidth="1"/>
    <col min="45" max="45" width="12.7265625" bestFit="1" customWidth="1"/>
    <col min="46" max="49" width="14" bestFit="1" customWidth="1"/>
    <col min="50" max="50" width="12.7265625" bestFit="1" customWidth="1"/>
    <col min="51" max="54" width="14" bestFit="1" customWidth="1"/>
    <col min="55" max="55" width="12.7265625" bestFit="1" customWidth="1"/>
    <col min="56" max="62" width="14" bestFit="1" customWidth="1"/>
    <col min="63" max="63" width="6.26953125" bestFit="1" customWidth="1"/>
    <col min="64" max="64" width="14" bestFit="1" customWidth="1"/>
  </cols>
  <sheetData>
    <row r="3" spans="1:63" x14ac:dyDescent="0.3">
      <c r="A3" s="220" t="s">
        <v>392</v>
      </c>
      <c r="B3" s="220" t="s">
        <v>389</v>
      </c>
    </row>
    <row r="4" spans="1:63" x14ac:dyDescent="0.3">
      <c r="A4" s="220" t="s">
        <v>391</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179</v>
      </c>
      <c r="AG4" t="s">
        <v>180</v>
      </c>
      <c r="AH4" t="s">
        <v>194</v>
      </c>
      <c r="AI4" t="s">
        <v>196</v>
      </c>
      <c r="AJ4" t="s">
        <v>198</v>
      </c>
      <c r="AK4" t="s">
        <v>200</v>
      </c>
      <c r="AL4" t="s">
        <v>201</v>
      </c>
      <c r="AM4" t="s">
        <v>205</v>
      </c>
      <c r="AN4" t="s">
        <v>208</v>
      </c>
      <c r="AO4" t="s">
        <v>210</v>
      </c>
      <c r="AP4" t="s">
        <v>250</v>
      </c>
      <c r="AQ4" t="s">
        <v>262</v>
      </c>
      <c r="AR4" t="s">
        <v>263</v>
      </c>
      <c r="AS4" t="s">
        <v>268</v>
      </c>
      <c r="AT4" t="s">
        <v>269</v>
      </c>
      <c r="AU4" t="s">
        <v>270</v>
      </c>
      <c r="AV4" t="s">
        <v>271</v>
      </c>
      <c r="AW4" t="s">
        <v>273</v>
      </c>
      <c r="AX4" t="s">
        <v>276</v>
      </c>
      <c r="AY4" t="s">
        <v>278</v>
      </c>
      <c r="AZ4" t="s">
        <v>279</v>
      </c>
      <c r="BA4" t="s">
        <v>281</v>
      </c>
      <c r="BB4" t="s">
        <v>282</v>
      </c>
      <c r="BC4" t="s">
        <v>283</v>
      </c>
      <c r="BD4" t="s">
        <v>286</v>
      </c>
      <c r="BE4" t="s">
        <v>288</v>
      </c>
      <c r="BF4" t="s">
        <v>289</v>
      </c>
      <c r="BG4" t="s">
        <v>290</v>
      </c>
      <c r="BH4" t="s">
        <v>292</v>
      </c>
      <c r="BI4" t="s">
        <v>307</v>
      </c>
      <c r="BJ4" t="s">
        <v>310</v>
      </c>
      <c r="BK4" t="s">
        <v>390</v>
      </c>
    </row>
    <row r="5" spans="1:63" x14ac:dyDescent="0.3">
      <c r="A5" s="221" t="s">
        <v>35</v>
      </c>
      <c r="B5" s="231">
        <v>2317.1827441463902</v>
      </c>
      <c r="C5" s="231">
        <v>2342.6139887965201</v>
      </c>
      <c r="D5" s="231">
        <v>2328.79293172497</v>
      </c>
      <c r="E5" s="231">
        <v>2361.1224264880798</v>
      </c>
      <c r="F5" s="231">
        <v>2240.96973602564</v>
      </c>
      <c r="G5" s="231">
        <v>2255.89675123086</v>
      </c>
      <c r="H5" s="231">
        <v>2255.7088290820402</v>
      </c>
      <c r="I5" s="231">
        <v>2266.5053777919802</v>
      </c>
      <c r="J5" s="231">
        <v>2298.35385866462</v>
      </c>
      <c r="K5" s="231">
        <v>2287.8043461812699</v>
      </c>
      <c r="L5" s="231">
        <v>2302.1960000337399</v>
      </c>
      <c r="M5" s="231">
        <v>2359.9897967208899</v>
      </c>
      <c r="N5" s="231">
        <v>2292.12992631011</v>
      </c>
      <c r="O5" s="231">
        <v>2320.6969997116398</v>
      </c>
      <c r="P5" s="231">
        <v>2307.4866027473799</v>
      </c>
      <c r="Q5" s="231">
        <v>2309.23920089383</v>
      </c>
      <c r="R5" s="231">
        <v>2269.8718156944601</v>
      </c>
      <c r="S5" s="231">
        <v>2246.4660219092102</v>
      </c>
      <c r="T5" s="231">
        <v>2266.66402604517</v>
      </c>
      <c r="U5" s="231">
        <v>2277.6664482542101</v>
      </c>
      <c r="V5" s="231">
        <v>2248.79181254473</v>
      </c>
      <c r="W5" s="231">
        <v>2253.95385417738</v>
      </c>
      <c r="X5" s="231">
        <v>2260.7053266927101</v>
      </c>
      <c r="Y5" s="231">
        <v>2255.0098877401902</v>
      </c>
      <c r="Z5" s="231">
        <v>2227.3277118324199</v>
      </c>
      <c r="AA5" s="231">
        <v>2243.61914579831</v>
      </c>
      <c r="AB5" s="231">
        <v>2262.4081471097902</v>
      </c>
      <c r="AC5" s="231">
        <v>2269.89721294626</v>
      </c>
      <c r="AD5" s="231">
        <v>2229.8441735004299</v>
      </c>
      <c r="AE5" s="231">
        <v>2252.6357310605699</v>
      </c>
      <c r="AF5" s="231">
        <v>2242.1168502158398</v>
      </c>
      <c r="AG5" s="231">
        <v>2259.36297953242</v>
      </c>
      <c r="AH5" s="231">
        <v>2175.3284780300901</v>
      </c>
      <c r="AI5" s="231">
        <v>2205.3709328609798</v>
      </c>
      <c r="AJ5" s="231">
        <v>2208.72644121964</v>
      </c>
      <c r="AK5" s="231">
        <v>2237.4701945493698</v>
      </c>
      <c r="AL5" s="231">
        <v>2187.52163383367</v>
      </c>
      <c r="AM5" s="231">
        <v>2214.96629254557</v>
      </c>
      <c r="AN5" s="231">
        <v>2239.3839370877099</v>
      </c>
      <c r="AO5" s="231">
        <v>2237.6960247893899</v>
      </c>
      <c r="AP5" s="231">
        <v>2087.7191112056898</v>
      </c>
      <c r="AQ5" s="231">
        <v>2130.0667875763802</v>
      </c>
      <c r="AR5" s="231">
        <v>2150.50684609159</v>
      </c>
      <c r="AS5" s="231">
        <v>2133.6210543321299</v>
      </c>
      <c r="AT5" s="231">
        <v>2105.3779057187699</v>
      </c>
      <c r="AU5" s="231">
        <v>2147.2425110805102</v>
      </c>
      <c r="AV5" s="231">
        <v>2170.0295997039302</v>
      </c>
      <c r="AW5" s="231">
        <v>2154.0708768323502</v>
      </c>
      <c r="AX5" s="231">
        <v>2131.47780618961</v>
      </c>
      <c r="AY5" s="231">
        <v>2120.24191307816</v>
      </c>
      <c r="AZ5" s="231">
        <v>2164.3788573239599</v>
      </c>
      <c r="BA5" s="231">
        <v>2166.93777073811</v>
      </c>
      <c r="BB5" s="231">
        <v>2078.8696032283501</v>
      </c>
      <c r="BC5" s="231">
        <v>2126.0087033630898</v>
      </c>
      <c r="BD5" s="231">
        <v>2132.91568014634</v>
      </c>
      <c r="BE5" s="231">
        <v>2117.0369963521898</v>
      </c>
      <c r="BF5" s="231">
        <v>2059.6585378683799</v>
      </c>
      <c r="BG5" s="231">
        <v>2052.9989713519599</v>
      </c>
      <c r="BH5" s="231">
        <v>2067.22429344393</v>
      </c>
      <c r="BI5" s="231">
        <v>2078.63025817177</v>
      </c>
      <c r="BJ5" s="231">
        <v>2055.8066089712902</v>
      </c>
      <c r="BK5" s="231"/>
    </row>
    <row r="6" spans="1:63" x14ac:dyDescent="0.3">
      <c r="A6" s="221" t="s">
        <v>1</v>
      </c>
      <c r="B6" s="231">
        <v>186.69951978846501</v>
      </c>
      <c r="C6" s="231">
        <v>201.06334616286799</v>
      </c>
      <c r="D6" s="231">
        <v>196.373266449384</v>
      </c>
      <c r="E6" s="231">
        <v>195.372190128716</v>
      </c>
      <c r="F6" s="231">
        <v>145.81955178739901</v>
      </c>
      <c r="G6" s="231">
        <v>140.426515395037</v>
      </c>
      <c r="H6" s="231">
        <v>143.701444591929</v>
      </c>
      <c r="I6" s="231">
        <v>213.342939450822</v>
      </c>
      <c r="J6" s="231">
        <v>228.54448065860001</v>
      </c>
      <c r="K6" s="231">
        <v>211.226781225325</v>
      </c>
      <c r="L6" s="231">
        <v>205.67964265147</v>
      </c>
      <c r="M6" s="231">
        <v>234.97223475500499</v>
      </c>
      <c r="N6" s="231">
        <v>244.95006595256001</v>
      </c>
      <c r="O6" s="231">
        <v>205.52809566985599</v>
      </c>
      <c r="P6" s="231">
        <v>214.96739369305101</v>
      </c>
      <c r="Q6" s="231">
        <v>222.8919681715</v>
      </c>
      <c r="R6" s="231">
        <v>254.25205795260899</v>
      </c>
      <c r="S6" s="231">
        <v>207.49721739391401</v>
      </c>
      <c r="T6" s="231">
        <v>214.55551672236399</v>
      </c>
      <c r="U6" s="231">
        <v>239.532795913</v>
      </c>
      <c r="V6" s="231">
        <v>229.79405027879099</v>
      </c>
      <c r="W6" s="231">
        <v>217.40940401568801</v>
      </c>
      <c r="X6" s="231">
        <v>231.27106562461401</v>
      </c>
      <c r="Y6" s="231">
        <v>222.033498301094</v>
      </c>
      <c r="Z6" s="231">
        <v>245.88318246627199</v>
      </c>
      <c r="AA6" s="231">
        <v>220.10289309390799</v>
      </c>
      <c r="AB6" s="231">
        <v>226.550011271139</v>
      </c>
      <c r="AC6" s="231">
        <v>250.51183359030099</v>
      </c>
      <c r="AD6" s="231">
        <v>237.58988421195801</v>
      </c>
      <c r="AE6" s="231">
        <v>225.11007051717701</v>
      </c>
      <c r="AF6" s="231">
        <v>217.884176090484</v>
      </c>
      <c r="AG6" s="231">
        <v>240.806911774821</v>
      </c>
      <c r="AH6" s="231">
        <v>240.76890336965701</v>
      </c>
      <c r="AI6" s="231">
        <v>219.403632743804</v>
      </c>
      <c r="AJ6" s="231">
        <v>228.47338347449499</v>
      </c>
      <c r="AK6" s="231">
        <v>230.210032013849</v>
      </c>
      <c r="AL6" s="231">
        <v>242.83603306114301</v>
      </c>
      <c r="AM6" s="231">
        <v>233.77430151694401</v>
      </c>
      <c r="AN6" s="231">
        <v>228.21840395756001</v>
      </c>
      <c r="AO6" s="231">
        <v>226.926456239864</v>
      </c>
      <c r="AP6" s="231">
        <v>245.57587596387401</v>
      </c>
      <c r="AQ6" s="231">
        <v>210.97786237178599</v>
      </c>
      <c r="AR6" s="231">
        <v>216.72079214683299</v>
      </c>
      <c r="AS6" s="231">
        <v>212.17347964867301</v>
      </c>
      <c r="AT6" s="231">
        <v>218.11214244278199</v>
      </c>
      <c r="AU6" s="231">
        <v>218.71887158976301</v>
      </c>
      <c r="AV6" s="231">
        <v>227.88311719319901</v>
      </c>
      <c r="AW6" s="231">
        <v>233.81371088066999</v>
      </c>
      <c r="AX6" s="231">
        <v>239.19101282484601</v>
      </c>
      <c r="AY6" s="231">
        <v>218.33836613441301</v>
      </c>
      <c r="AZ6" s="231">
        <v>220.03575120903199</v>
      </c>
      <c r="BA6" s="231">
        <v>229.85293123687401</v>
      </c>
      <c r="BB6" s="231">
        <v>221.21031512265699</v>
      </c>
      <c r="BC6" s="231">
        <v>216.31572010880799</v>
      </c>
      <c r="BD6" s="231">
        <v>228.56962544382699</v>
      </c>
      <c r="BE6" s="231">
        <v>216.48497605465101</v>
      </c>
      <c r="BF6" s="231">
        <v>233.562893545733</v>
      </c>
      <c r="BG6" s="231">
        <v>208.609601569272</v>
      </c>
      <c r="BH6" s="231">
        <v>207.39077225434301</v>
      </c>
      <c r="BI6" s="231">
        <v>214.789251563693</v>
      </c>
      <c r="BJ6" s="231">
        <v>258.45313609172899</v>
      </c>
      <c r="BK6" s="231"/>
    </row>
    <row r="7" spans="1:63" x14ac:dyDescent="0.3">
      <c r="A7" s="221" t="s">
        <v>2</v>
      </c>
      <c r="B7" s="231">
        <v>205.596214167488</v>
      </c>
      <c r="C7" s="231">
        <v>183.29640010573601</v>
      </c>
      <c r="D7" s="231">
        <v>185.418361449287</v>
      </c>
      <c r="E7" s="231">
        <v>292.50824298543398</v>
      </c>
      <c r="F7" s="231">
        <v>224.68779209185499</v>
      </c>
      <c r="G7" s="231">
        <v>183.599780450232</v>
      </c>
      <c r="H7" s="231">
        <v>195.62508319859199</v>
      </c>
      <c r="I7" s="231">
        <v>282.548595023475</v>
      </c>
      <c r="J7" s="231">
        <v>223.108976624625</v>
      </c>
      <c r="K7" s="231">
        <v>177.22076687113901</v>
      </c>
      <c r="L7" s="231">
        <v>181.57511475904201</v>
      </c>
      <c r="M7" s="231">
        <v>279.05904569488598</v>
      </c>
      <c r="N7" s="231">
        <v>214.31021228951499</v>
      </c>
      <c r="O7" s="231">
        <v>190.20837939295001</v>
      </c>
      <c r="P7" s="231">
        <v>187.986885208308</v>
      </c>
      <c r="Q7" s="231">
        <v>260.83852496849403</v>
      </c>
      <c r="R7" s="231">
        <v>206.43810633458401</v>
      </c>
      <c r="S7" s="231">
        <v>177.21980544508099</v>
      </c>
      <c r="T7" s="231">
        <v>176.077487422384</v>
      </c>
      <c r="U7" s="231">
        <v>266.12992991753401</v>
      </c>
      <c r="V7" s="231">
        <v>197.183157334453</v>
      </c>
      <c r="W7" s="231">
        <v>162.45383368566499</v>
      </c>
      <c r="X7" s="231">
        <v>174.202122880676</v>
      </c>
      <c r="Y7" s="231">
        <v>249.03167281820001</v>
      </c>
      <c r="Z7" s="231">
        <v>191.11483729862599</v>
      </c>
      <c r="AA7" s="231">
        <v>161.43923698388301</v>
      </c>
      <c r="AB7" s="231">
        <v>164.74192652772101</v>
      </c>
      <c r="AC7" s="231">
        <v>239.661671784476</v>
      </c>
      <c r="AD7" s="231">
        <v>189.16067423178399</v>
      </c>
      <c r="AE7" s="231">
        <v>151.98196992975801</v>
      </c>
      <c r="AF7" s="231">
        <v>147.15900354354699</v>
      </c>
      <c r="AG7" s="231">
        <v>205.84745658239501</v>
      </c>
      <c r="AH7" s="231">
        <v>186.94127551201299</v>
      </c>
      <c r="AI7" s="231">
        <v>148.36255085833099</v>
      </c>
      <c r="AJ7" s="231">
        <v>161.00356289092201</v>
      </c>
      <c r="AK7" s="231">
        <v>219.28124212111999</v>
      </c>
      <c r="AL7" s="231">
        <v>167.59463076937101</v>
      </c>
      <c r="AM7" s="231">
        <v>144.46096331001601</v>
      </c>
      <c r="AN7" s="231">
        <v>150.813472079935</v>
      </c>
      <c r="AO7" s="231">
        <v>219.69616954055601</v>
      </c>
      <c r="AP7" s="231">
        <v>163.63969259000501</v>
      </c>
      <c r="AQ7" s="231">
        <v>136.77390765359499</v>
      </c>
      <c r="AR7" s="231">
        <v>131.75090991839099</v>
      </c>
      <c r="AS7" s="231">
        <v>217.752136203867</v>
      </c>
      <c r="AT7" s="231">
        <v>157.41610508724801</v>
      </c>
      <c r="AU7" s="231">
        <v>140.70631240456601</v>
      </c>
      <c r="AV7" s="231">
        <v>136.05637796295699</v>
      </c>
      <c r="AW7" s="231">
        <v>196.42991513156699</v>
      </c>
      <c r="AX7" s="231">
        <v>165.501914237313</v>
      </c>
      <c r="AY7" s="231">
        <v>123.776759512007</v>
      </c>
      <c r="AZ7" s="231">
        <v>131.096035415552</v>
      </c>
      <c r="BA7" s="231">
        <v>200.06088976501499</v>
      </c>
      <c r="BB7" s="231">
        <v>146.857400341888</v>
      </c>
      <c r="BC7" s="231">
        <v>112.71185598512</v>
      </c>
      <c r="BD7" s="231">
        <v>116.519897235649</v>
      </c>
      <c r="BE7" s="231">
        <v>182.608018984132</v>
      </c>
      <c r="BF7" s="231">
        <v>138.56778586623</v>
      </c>
      <c r="BG7" s="231">
        <v>103.673529607277</v>
      </c>
      <c r="BH7" s="231">
        <v>109.46989110595</v>
      </c>
      <c r="BI7" s="231">
        <v>164.06315228303001</v>
      </c>
      <c r="BJ7" s="231">
        <v>121.557529853624</v>
      </c>
      <c r="BK7" s="231"/>
    </row>
    <row r="8" spans="1:63" x14ac:dyDescent="0.3">
      <c r="A8" s="221" t="s">
        <v>3</v>
      </c>
      <c r="B8" s="231">
        <v>14.766243416823301</v>
      </c>
      <c r="C8" s="231">
        <v>13.9425345724873</v>
      </c>
      <c r="D8" s="231">
        <v>11.417299267960599</v>
      </c>
      <c r="E8" s="231">
        <v>14.2108198131496</v>
      </c>
      <c r="F8" s="231">
        <v>14.883481898894001</v>
      </c>
      <c r="G8" s="231">
        <v>12.3710095949123</v>
      </c>
      <c r="H8" s="231">
        <v>9.4634238403006705</v>
      </c>
      <c r="I8" s="231">
        <v>12.668688319393301</v>
      </c>
      <c r="J8" s="231">
        <v>14.369363084568599</v>
      </c>
      <c r="K8" s="231">
        <v>12.2150804478159</v>
      </c>
      <c r="L8" s="231">
        <v>9.7763585931382195</v>
      </c>
      <c r="M8" s="231">
        <v>13.8169196356573</v>
      </c>
      <c r="N8" s="231">
        <v>13.4763379974233</v>
      </c>
      <c r="O8" s="231">
        <v>11.170316599089301</v>
      </c>
      <c r="P8" s="231">
        <v>9.3779162478908997</v>
      </c>
      <c r="Q8" s="231">
        <v>11.294245017141</v>
      </c>
      <c r="R8" s="231">
        <v>12.0255294783303</v>
      </c>
      <c r="S8" s="231">
        <v>10.4726416154326</v>
      </c>
      <c r="T8" s="231">
        <v>8.72311769643097</v>
      </c>
      <c r="U8" s="231">
        <v>10.7989596318171</v>
      </c>
      <c r="V8" s="231">
        <v>12.125726065756901</v>
      </c>
      <c r="W8" s="231">
        <v>9.3230978151072801</v>
      </c>
      <c r="X8" s="231">
        <v>7.6128585123730996</v>
      </c>
      <c r="Y8" s="231">
        <v>9.8857325390871296</v>
      </c>
      <c r="Z8" s="231">
        <v>10.205013702487101</v>
      </c>
      <c r="AA8" s="231">
        <v>8.3390162575801607</v>
      </c>
      <c r="AB8" s="231">
        <v>7.6706521287779204</v>
      </c>
      <c r="AC8" s="231">
        <v>8.1561813665968703</v>
      </c>
      <c r="AD8" s="231">
        <v>8.1528324768766005</v>
      </c>
      <c r="AE8" s="231">
        <v>7.51987318798371</v>
      </c>
      <c r="AF8" s="231">
        <v>6.7097979188102697</v>
      </c>
      <c r="AG8" s="231">
        <v>7.7992224985427603</v>
      </c>
      <c r="AH8" s="231">
        <v>8.5798374413044201</v>
      </c>
      <c r="AI8" s="231">
        <v>6.7382822146436299</v>
      </c>
      <c r="AJ8" s="231">
        <v>6.1085485323443001</v>
      </c>
      <c r="AK8" s="231">
        <v>7.5091323326992496</v>
      </c>
      <c r="AL8" s="231">
        <v>7.4971247916660797</v>
      </c>
      <c r="AM8" s="231">
        <v>6.2185859375201398</v>
      </c>
      <c r="AN8" s="231">
        <v>6.0966677184139204</v>
      </c>
      <c r="AO8" s="231">
        <v>6.7655398135559697</v>
      </c>
      <c r="AP8" s="231">
        <v>5.8693762626106203</v>
      </c>
      <c r="AQ8" s="231">
        <v>5.1462937981378198</v>
      </c>
      <c r="AR8" s="231">
        <v>4.7616515282327798</v>
      </c>
      <c r="AS8" s="231">
        <v>5.5609381995565696</v>
      </c>
      <c r="AT8" s="231">
        <v>5.6824741051989403</v>
      </c>
      <c r="AU8" s="231">
        <v>5.0151664449916398</v>
      </c>
      <c r="AV8" s="231">
        <v>4.7996062891949496</v>
      </c>
      <c r="AW8" s="231">
        <v>5.3539530334547099</v>
      </c>
      <c r="AX8" s="231">
        <v>5.1807385686280396</v>
      </c>
      <c r="AY8" s="231">
        <v>4.1654190476292898</v>
      </c>
      <c r="AZ8" s="231">
        <v>4.4051025742220302</v>
      </c>
      <c r="BA8" s="231">
        <v>4.9048360831892204</v>
      </c>
      <c r="BB8" s="231">
        <v>4.9951360048231397</v>
      </c>
      <c r="BC8" s="231">
        <v>4.3832141615492999</v>
      </c>
      <c r="BD8" s="231">
        <v>4.0434535689656901</v>
      </c>
      <c r="BE8" s="231">
        <v>4.7993030604103604</v>
      </c>
      <c r="BF8" s="231">
        <v>4.83440982644185</v>
      </c>
      <c r="BG8" s="231">
        <v>4.32231851129254</v>
      </c>
      <c r="BH8" s="231">
        <v>3.9666938464195001</v>
      </c>
      <c r="BI8" s="231">
        <v>5.1928284965378202</v>
      </c>
      <c r="BJ8" s="231">
        <v>6.0694281357786704</v>
      </c>
      <c r="BK8" s="231"/>
    </row>
    <row r="9" spans="1:63" x14ac:dyDescent="0.3">
      <c r="A9" s="221" t="s">
        <v>36</v>
      </c>
      <c r="B9" s="231">
        <v>563.58705557722305</v>
      </c>
      <c r="C9" s="231">
        <v>468.56312849637999</v>
      </c>
      <c r="D9" s="231">
        <v>522.97089350945703</v>
      </c>
      <c r="E9" s="231">
        <v>622.82745031870002</v>
      </c>
      <c r="F9" s="231">
        <v>594.67376609328699</v>
      </c>
      <c r="G9" s="231">
        <v>400.85786222852897</v>
      </c>
      <c r="H9" s="231">
        <v>377.99511950637998</v>
      </c>
      <c r="I9" s="231">
        <v>482.258219049817</v>
      </c>
      <c r="J9" s="231">
        <v>625.71393490533103</v>
      </c>
      <c r="K9" s="231">
        <v>399.10518857072799</v>
      </c>
      <c r="L9" s="231">
        <v>362.69416883204701</v>
      </c>
      <c r="M9" s="231">
        <v>551.66168742609898</v>
      </c>
      <c r="N9" s="231">
        <v>597.86194988374496</v>
      </c>
      <c r="O9" s="231">
        <v>405.39631922748401</v>
      </c>
      <c r="P9" s="231">
        <v>361.64157204268201</v>
      </c>
      <c r="Q9" s="231">
        <v>433.88645620754301</v>
      </c>
      <c r="R9" s="231">
        <v>483.71353662394398</v>
      </c>
      <c r="S9" s="231">
        <v>406.75095586013202</v>
      </c>
      <c r="T9" s="231">
        <v>349.54999409522901</v>
      </c>
      <c r="U9" s="231">
        <v>433.01060264830602</v>
      </c>
      <c r="V9" s="231">
        <v>435.496624021645</v>
      </c>
      <c r="W9" s="231">
        <v>343.24971835926198</v>
      </c>
      <c r="X9" s="231">
        <v>307.27146888922101</v>
      </c>
      <c r="Y9" s="231">
        <v>321.08449293312498</v>
      </c>
      <c r="Z9" s="231">
        <v>326.16186865517</v>
      </c>
      <c r="AA9" s="231">
        <v>307.246381795057</v>
      </c>
      <c r="AB9" s="231">
        <v>284.39627411638702</v>
      </c>
      <c r="AC9" s="231">
        <v>326.33871495146298</v>
      </c>
      <c r="AD9" s="231">
        <v>319.65165034542298</v>
      </c>
      <c r="AE9" s="231">
        <v>284.455025563601</v>
      </c>
      <c r="AF9" s="231">
        <v>264.81870787365398</v>
      </c>
      <c r="AG9" s="231">
        <v>307.934269040949</v>
      </c>
      <c r="AH9" s="231">
        <v>376.97227433583703</v>
      </c>
      <c r="AI9" s="231">
        <v>313.77217613444901</v>
      </c>
      <c r="AJ9" s="231">
        <v>307.31151835352199</v>
      </c>
      <c r="AK9" s="231">
        <v>373.95623474171799</v>
      </c>
      <c r="AL9" s="231">
        <v>359.10807536230999</v>
      </c>
      <c r="AM9" s="231">
        <v>325.903424159037</v>
      </c>
      <c r="AN9" s="231">
        <v>307.98700919215503</v>
      </c>
      <c r="AO9" s="231">
        <v>382.15512065758003</v>
      </c>
      <c r="AP9" s="231">
        <v>414.09974534179798</v>
      </c>
      <c r="AQ9" s="231">
        <v>342.293276541333</v>
      </c>
      <c r="AR9" s="231">
        <v>330.11785448974899</v>
      </c>
      <c r="AS9" s="231">
        <v>355.82131548432397</v>
      </c>
      <c r="AT9" s="231">
        <v>365.22208764221199</v>
      </c>
      <c r="AU9" s="231">
        <v>320.33973046966997</v>
      </c>
      <c r="AV9" s="231">
        <v>331.98163067724698</v>
      </c>
      <c r="AW9" s="231">
        <v>364.93062131024499</v>
      </c>
      <c r="AX9" s="231">
        <v>344.48901105029898</v>
      </c>
      <c r="AY9" s="231">
        <v>302.59819370838301</v>
      </c>
      <c r="AZ9" s="231">
        <v>312.52027956944499</v>
      </c>
      <c r="BA9" s="231">
        <v>346.21662197634203</v>
      </c>
      <c r="BB9" s="231">
        <v>361.02283293484402</v>
      </c>
      <c r="BC9" s="231">
        <v>320.28392501664598</v>
      </c>
      <c r="BD9" s="231">
        <v>329.72924221764299</v>
      </c>
      <c r="BE9" s="231">
        <v>350.41823053262198</v>
      </c>
      <c r="BF9" s="231">
        <v>316.066227157546</v>
      </c>
      <c r="BG9" s="231">
        <v>292.91300066847998</v>
      </c>
      <c r="BH9" s="231">
        <v>295.00909824996899</v>
      </c>
      <c r="BI9" s="231">
        <v>413.06345868310399</v>
      </c>
      <c r="BJ9" s="231">
        <v>323.31544131616499</v>
      </c>
      <c r="BK9" s="231"/>
    </row>
    <row r="10" spans="1:63" x14ac:dyDescent="0.3">
      <c r="A10" s="221" t="s">
        <v>37</v>
      </c>
      <c r="B10" s="231">
        <v>1113.65096504041</v>
      </c>
      <c r="C10" s="231">
        <v>1124.1045695038799</v>
      </c>
      <c r="D10" s="231">
        <v>1108.43651670593</v>
      </c>
      <c r="E10" s="231">
        <v>1346.4447485852399</v>
      </c>
      <c r="F10" s="231">
        <v>1180.21287784062</v>
      </c>
      <c r="G10" s="231">
        <v>1166.98726034367</v>
      </c>
      <c r="H10" s="231">
        <v>1000.33082998246</v>
      </c>
      <c r="I10" s="231">
        <v>1162.91406304</v>
      </c>
      <c r="J10" s="231">
        <v>1291.99852104857</v>
      </c>
      <c r="K10" s="231">
        <v>1144.2605442003801</v>
      </c>
      <c r="L10" s="231">
        <v>1080.3285107019201</v>
      </c>
      <c r="M10" s="231">
        <v>1206.2852106121099</v>
      </c>
      <c r="N10" s="231">
        <v>1162.5880524706199</v>
      </c>
      <c r="O10" s="231">
        <v>1047.8051567645</v>
      </c>
      <c r="P10" s="231">
        <v>1041.8606963349</v>
      </c>
      <c r="Q10" s="231">
        <v>1044.7137293655201</v>
      </c>
      <c r="R10" s="231">
        <v>1154.7033799477099</v>
      </c>
      <c r="S10" s="231">
        <v>1104.10567560308</v>
      </c>
      <c r="T10" s="231">
        <v>1113.5094701314699</v>
      </c>
      <c r="U10" s="231">
        <v>1129.8370164323101</v>
      </c>
      <c r="V10" s="231">
        <v>1133.65651770106</v>
      </c>
      <c r="W10" s="231">
        <v>961.96324311314697</v>
      </c>
      <c r="X10" s="231">
        <v>1027.8162385322801</v>
      </c>
      <c r="Y10" s="231">
        <v>969.26365495295795</v>
      </c>
      <c r="Z10" s="231">
        <v>1098.8480771531099</v>
      </c>
      <c r="AA10" s="231">
        <v>1028.85477104234</v>
      </c>
      <c r="AB10" s="231">
        <v>1032.4400489598199</v>
      </c>
      <c r="AC10" s="231">
        <v>1038.9265217816301</v>
      </c>
      <c r="AD10" s="231">
        <v>1137.88351603093</v>
      </c>
      <c r="AE10" s="231">
        <v>983.21758835050605</v>
      </c>
      <c r="AF10" s="231">
        <v>993.15265017447496</v>
      </c>
      <c r="AG10" s="231">
        <v>1145.08627379123</v>
      </c>
      <c r="AH10" s="231">
        <v>1020.36501417258</v>
      </c>
      <c r="AI10" s="231">
        <v>1035.9419035653</v>
      </c>
      <c r="AJ10" s="231">
        <v>1007.86490654663</v>
      </c>
      <c r="AK10" s="231">
        <v>1101.2493796988799</v>
      </c>
      <c r="AL10" s="231">
        <v>1085.1886544412901</v>
      </c>
      <c r="AM10" s="231">
        <v>1017.85441075839</v>
      </c>
      <c r="AN10" s="231">
        <v>1008.11883898033</v>
      </c>
      <c r="AO10" s="231">
        <v>1130.5063558146201</v>
      </c>
      <c r="AP10" s="231">
        <v>1120.5853779802001</v>
      </c>
      <c r="AQ10" s="231">
        <v>1109.85241761916</v>
      </c>
      <c r="AR10" s="231">
        <v>1032.8324355137299</v>
      </c>
      <c r="AS10" s="231">
        <v>1111.74289505261</v>
      </c>
      <c r="AT10" s="231">
        <v>969.39618424153696</v>
      </c>
      <c r="AU10" s="231">
        <v>982.95154425261103</v>
      </c>
      <c r="AV10" s="231">
        <v>864.75094488608397</v>
      </c>
      <c r="AW10" s="231">
        <v>916.89693951016397</v>
      </c>
      <c r="AX10" s="231">
        <v>773.75126274393494</v>
      </c>
      <c r="AY10" s="231">
        <v>795.59369042916501</v>
      </c>
      <c r="AZ10" s="231">
        <v>875.93273631639897</v>
      </c>
      <c r="BA10" s="231">
        <v>868.40969391769204</v>
      </c>
      <c r="BB10" s="231">
        <v>994.63595285975396</v>
      </c>
      <c r="BC10" s="231">
        <v>1052.72316005629</v>
      </c>
      <c r="BD10" s="231">
        <v>1043.19180168911</v>
      </c>
      <c r="BE10" s="231">
        <v>1049.9863489525801</v>
      </c>
      <c r="BF10" s="231">
        <v>940.24718622260798</v>
      </c>
      <c r="BG10" s="231">
        <v>945.253319015226</v>
      </c>
      <c r="BH10" s="231">
        <v>940.90646943511695</v>
      </c>
      <c r="BI10" s="231">
        <v>940.70105981795996</v>
      </c>
      <c r="BJ10" s="231">
        <v>953.62327333149199</v>
      </c>
      <c r="BK10" s="231"/>
    </row>
    <row r="11" spans="1:63" x14ac:dyDescent="0.3">
      <c r="A11" s="221" t="s">
        <v>38</v>
      </c>
      <c r="B11" s="231">
        <v>868.38128011506103</v>
      </c>
      <c r="C11" s="231">
        <v>919.46364353108095</v>
      </c>
      <c r="D11" s="231">
        <v>880.06195253016801</v>
      </c>
      <c r="E11" s="231">
        <v>924.68319392036096</v>
      </c>
      <c r="F11" s="231">
        <v>775.84676193407404</v>
      </c>
      <c r="G11" s="231">
        <v>791.25557165032205</v>
      </c>
      <c r="H11" s="231">
        <v>715.32148452402498</v>
      </c>
      <c r="I11" s="231">
        <v>777.71274677629594</v>
      </c>
      <c r="J11" s="231">
        <v>856.286077754894</v>
      </c>
      <c r="K11" s="231">
        <v>876.02671167238498</v>
      </c>
      <c r="L11" s="231">
        <v>855.36113402768603</v>
      </c>
      <c r="M11" s="231">
        <v>886.60640989078604</v>
      </c>
      <c r="N11" s="231">
        <v>880.95900684769697</v>
      </c>
      <c r="O11" s="231">
        <v>845.81232236563903</v>
      </c>
      <c r="P11" s="231">
        <v>876.315121269928</v>
      </c>
      <c r="Q11" s="231">
        <v>931.92151220631001</v>
      </c>
      <c r="R11" s="231">
        <v>886.89169663618998</v>
      </c>
      <c r="S11" s="231">
        <v>856.19150499309706</v>
      </c>
      <c r="T11" s="231">
        <v>893.83645329391902</v>
      </c>
      <c r="U11" s="231">
        <v>924.75845804475898</v>
      </c>
      <c r="V11" s="231">
        <v>785.44874852799796</v>
      </c>
      <c r="W11" s="231">
        <v>829.09478680556401</v>
      </c>
      <c r="X11" s="231">
        <v>801.92724974709597</v>
      </c>
      <c r="Y11" s="231">
        <v>832.53900399346003</v>
      </c>
      <c r="Z11" s="231">
        <v>768.86038384240101</v>
      </c>
      <c r="AA11" s="231">
        <v>815.88991263666196</v>
      </c>
      <c r="AB11" s="231">
        <v>766.87159191684202</v>
      </c>
      <c r="AC11" s="231">
        <v>837.09718745379405</v>
      </c>
      <c r="AD11" s="231">
        <v>799.71288452076499</v>
      </c>
      <c r="AE11" s="231">
        <v>864.88126586851104</v>
      </c>
      <c r="AF11" s="231">
        <v>825.07827780729497</v>
      </c>
      <c r="AG11" s="231">
        <v>853.28323960530395</v>
      </c>
      <c r="AH11" s="231">
        <v>817.03187986523199</v>
      </c>
      <c r="AI11" s="231">
        <v>861.96956761336298</v>
      </c>
      <c r="AJ11" s="231">
        <v>840.45184559818802</v>
      </c>
      <c r="AK11" s="231">
        <v>902.25035545088701</v>
      </c>
      <c r="AL11" s="231">
        <v>817.20555915877401</v>
      </c>
      <c r="AM11" s="231">
        <v>863.64769571393197</v>
      </c>
      <c r="AN11" s="231">
        <v>843.26533691255804</v>
      </c>
      <c r="AO11" s="231">
        <v>857.08939309237201</v>
      </c>
      <c r="AP11" s="231">
        <v>842.61216965613403</v>
      </c>
      <c r="AQ11" s="231">
        <v>879.05708832658297</v>
      </c>
      <c r="AR11" s="231">
        <v>842.63944054281296</v>
      </c>
      <c r="AS11" s="231">
        <v>891.32865882280805</v>
      </c>
      <c r="AT11" s="231">
        <v>745.77227086171104</v>
      </c>
      <c r="AU11" s="231">
        <v>765.25941160600996</v>
      </c>
      <c r="AV11" s="231">
        <v>732.053677359527</v>
      </c>
      <c r="AW11" s="231">
        <v>762.30156935508296</v>
      </c>
      <c r="AX11" s="231">
        <v>674.00369394832296</v>
      </c>
      <c r="AY11" s="231">
        <v>750.008196601029</v>
      </c>
      <c r="AZ11" s="231">
        <v>689.20115283333098</v>
      </c>
      <c r="BA11" s="231">
        <v>725.06110769168299</v>
      </c>
      <c r="BB11" s="231">
        <v>680.71991541779596</v>
      </c>
      <c r="BC11" s="231">
        <v>748.06031460449799</v>
      </c>
      <c r="BD11" s="231">
        <v>663.56686108130998</v>
      </c>
      <c r="BE11" s="231">
        <v>720.14048990084302</v>
      </c>
      <c r="BF11" s="231">
        <v>644.02947844171899</v>
      </c>
      <c r="BG11" s="231">
        <v>719.55848790191999</v>
      </c>
      <c r="BH11" s="231">
        <v>653.30805585562496</v>
      </c>
      <c r="BI11" s="231">
        <v>682.13589771923603</v>
      </c>
      <c r="BJ11" s="231">
        <v>617.64463227540205</v>
      </c>
      <c r="BK11" s="231"/>
    </row>
    <row r="12" spans="1:63" x14ac:dyDescent="0.3">
      <c r="A12" s="221" t="s">
        <v>39</v>
      </c>
      <c r="B12" s="231">
        <v>1614.8039072142301</v>
      </c>
      <c r="C12" s="231">
        <v>1587.97904946366</v>
      </c>
      <c r="D12" s="231">
        <v>1521.4495135469101</v>
      </c>
      <c r="E12" s="231">
        <v>1498.5270758941999</v>
      </c>
      <c r="F12" s="231">
        <v>952.245350465309</v>
      </c>
      <c r="G12" s="231">
        <v>854.93451715857395</v>
      </c>
      <c r="H12" s="231">
        <v>749.29866332745803</v>
      </c>
      <c r="I12" s="231">
        <v>1072.59762493638</v>
      </c>
      <c r="J12" s="231">
        <v>1542.44927720549</v>
      </c>
      <c r="K12" s="231">
        <v>1582.66229260501</v>
      </c>
      <c r="L12" s="231">
        <v>1350.2582174714801</v>
      </c>
      <c r="M12" s="231">
        <v>1449.579409723</v>
      </c>
      <c r="N12" s="231">
        <v>1449.52480620388</v>
      </c>
      <c r="O12" s="231">
        <v>1485.18595231575</v>
      </c>
      <c r="P12" s="231">
        <v>1264.1015558101101</v>
      </c>
      <c r="Q12" s="231">
        <v>1322.69171729955</v>
      </c>
      <c r="R12" s="231">
        <v>1238.3947685790199</v>
      </c>
      <c r="S12" s="231">
        <v>1236.4732767078699</v>
      </c>
      <c r="T12" s="231">
        <v>1064.43054189079</v>
      </c>
      <c r="U12" s="231">
        <v>1173.7762963493001</v>
      </c>
      <c r="V12" s="231">
        <v>1192.5296597564</v>
      </c>
      <c r="W12" s="231">
        <v>1221.61206410368</v>
      </c>
      <c r="X12" s="231">
        <v>1140.1678755733501</v>
      </c>
      <c r="Y12" s="231">
        <v>1221.6333019548699</v>
      </c>
      <c r="Z12" s="231">
        <v>1242.2531627855601</v>
      </c>
      <c r="AA12" s="231">
        <v>1234.4358108931201</v>
      </c>
      <c r="AB12" s="231">
        <v>1120.97686969036</v>
      </c>
      <c r="AC12" s="231">
        <v>1247.7964750224801</v>
      </c>
      <c r="AD12" s="231">
        <v>1325.76786462783</v>
      </c>
      <c r="AE12" s="231">
        <v>1342.72910184998</v>
      </c>
      <c r="AF12" s="231">
        <v>1192.09780822927</v>
      </c>
      <c r="AG12" s="231">
        <v>1196.2876309344799</v>
      </c>
      <c r="AH12" s="231">
        <v>1275.6671633559799</v>
      </c>
      <c r="AI12" s="231">
        <v>1289.3421767482901</v>
      </c>
      <c r="AJ12" s="231">
        <v>1223.9507173862301</v>
      </c>
      <c r="AK12" s="231">
        <v>1255.6661167873899</v>
      </c>
      <c r="AL12" s="231">
        <v>1232.31495305875</v>
      </c>
      <c r="AM12" s="231">
        <v>1225.1670699072799</v>
      </c>
      <c r="AN12" s="231">
        <v>1166.57456153002</v>
      </c>
      <c r="AO12" s="231">
        <v>1237.8964722875601</v>
      </c>
      <c r="AP12" s="231">
        <v>1178.9177076097601</v>
      </c>
      <c r="AQ12" s="231">
        <v>1218.9868792361799</v>
      </c>
      <c r="AR12" s="231">
        <v>1094.55969539546</v>
      </c>
      <c r="AS12" s="231">
        <v>1150.84790314157</v>
      </c>
      <c r="AT12" s="231">
        <v>1558.8682317054399</v>
      </c>
      <c r="AU12" s="231">
        <v>1531.49576507501</v>
      </c>
      <c r="AV12" s="231">
        <v>1470.9132863013599</v>
      </c>
      <c r="AW12" s="231">
        <v>1305.7854249147299</v>
      </c>
      <c r="AX12" s="231">
        <v>1192.4466998345599</v>
      </c>
      <c r="AY12" s="231">
        <v>1162.0506647791501</v>
      </c>
      <c r="AZ12" s="231">
        <v>997.98951153366102</v>
      </c>
      <c r="BA12" s="231">
        <v>1219.8199267693701</v>
      </c>
      <c r="BB12" s="231">
        <v>1249.05614485618</v>
      </c>
      <c r="BC12" s="231">
        <v>1259.62890029089</v>
      </c>
      <c r="BD12" s="231">
        <v>1142.4987650000901</v>
      </c>
      <c r="BE12" s="231">
        <v>1285.3063581518099</v>
      </c>
      <c r="BF12" s="231">
        <v>1304.5145862486299</v>
      </c>
      <c r="BG12" s="231">
        <v>1292.05339138668</v>
      </c>
      <c r="BH12" s="231">
        <v>1245.64637043824</v>
      </c>
      <c r="BI12" s="231">
        <v>1273.87330622893</v>
      </c>
      <c r="BJ12" s="231">
        <v>1316.65264920248</v>
      </c>
      <c r="BK12" s="231"/>
    </row>
    <row r="13" spans="1:63" x14ac:dyDescent="0.3">
      <c r="A13" s="221" t="s">
        <v>4</v>
      </c>
      <c r="B13" s="231">
        <v>6.6067297027583196</v>
      </c>
      <c r="C13" s="231">
        <v>6.6045980939760502</v>
      </c>
      <c r="D13" s="231">
        <v>6.6803237921971101</v>
      </c>
      <c r="E13" s="231">
        <v>7.6804038253136504</v>
      </c>
      <c r="F13" s="231">
        <v>5.4137887032882297</v>
      </c>
      <c r="G13" s="231">
        <v>5.6147926843165896</v>
      </c>
      <c r="H13" s="231">
        <v>5.5832730345088102</v>
      </c>
      <c r="I13" s="231">
        <v>5.5615446364839798</v>
      </c>
      <c r="J13" s="231">
        <v>5.1565574885698497</v>
      </c>
      <c r="K13" s="231">
        <v>5.2263246172156403</v>
      </c>
      <c r="L13" s="231">
        <v>5.3345310781285198</v>
      </c>
      <c r="M13" s="231">
        <v>5.6163813826343301</v>
      </c>
      <c r="N13" s="231">
        <v>4.7780687911646202</v>
      </c>
      <c r="O13" s="231">
        <v>4.9454053250705696</v>
      </c>
      <c r="P13" s="231">
        <v>4.9644339501787202</v>
      </c>
      <c r="Q13" s="231">
        <v>4.9318163035226998</v>
      </c>
      <c r="R13" s="231">
        <v>4.7313575037652704</v>
      </c>
      <c r="S13" s="231">
        <v>4.7396624699818704</v>
      </c>
      <c r="T13" s="231">
        <v>4.8187436762040496</v>
      </c>
      <c r="U13" s="231">
        <v>4.9018988875780902</v>
      </c>
      <c r="V13" s="231">
        <v>4.20869401036994</v>
      </c>
      <c r="W13" s="231">
        <v>4.37459123373855</v>
      </c>
      <c r="X13" s="231">
        <v>4.4057998894451202</v>
      </c>
      <c r="Y13" s="231">
        <v>4.3396679750690899</v>
      </c>
      <c r="Z13" s="231">
        <v>3.4879819772396501</v>
      </c>
      <c r="AA13" s="231">
        <v>3.6651463448130199</v>
      </c>
      <c r="AB13" s="231">
        <v>3.7107036711917099</v>
      </c>
      <c r="AC13" s="231">
        <v>3.70652497506941</v>
      </c>
      <c r="AD13" s="231">
        <v>2.9290602389589599</v>
      </c>
      <c r="AE13" s="231">
        <v>3.10605718388438</v>
      </c>
      <c r="AF13" s="231">
        <v>3.09880917708319</v>
      </c>
      <c r="AG13" s="231">
        <v>3.1169086941662298</v>
      </c>
      <c r="AH13" s="231">
        <v>2.8581463633520801</v>
      </c>
      <c r="AI13" s="231">
        <v>3.0569664043619298</v>
      </c>
      <c r="AJ13" s="231">
        <v>3.1363262574509201</v>
      </c>
      <c r="AK13" s="231">
        <v>3.1604819293061399</v>
      </c>
      <c r="AL13" s="231">
        <v>2.5731189680279001</v>
      </c>
      <c r="AM13" s="231">
        <v>2.7174674510208798</v>
      </c>
      <c r="AN13" s="231">
        <v>2.7572022839772701</v>
      </c>
      <c r="AO13" s="231">
        <v>2.7272486295282201</v>
      </c>
      <c r="AP13" s="231">
        <v>2.4625373528553101</v>
      </c>
      <c r="AQ13" s="231">
        <v>2.68411459518259</v>
      </c>
      <c r="AR13" s="231">
        <v>2.7380730057240901</v>
      </c>
      <c r="AS13" s="231">
        <v>2.64851690728793</v>
      </c>
      <c r="AT13" s="231">
        <v>2.30948912587652</v>
      </c>
      <c r="AU13" s="231">
        <v>2.55942916922106</v>
      </c>
      <c r="AV13" s="231">
        <v>2.6143828464842001</v>
      </c>
      <c r="AW13" s="231">
        <v>2.5037011482975799</v>
      </c>
      <c r="AX13" s="231">
        <v>2.3568640946960602</v>
      </c>
      <c r="AY13" s="231">
        <v>2.3440904616601399</v>
      </c>
      <c r="AZ13" s="231">
        <v>2.52105517274655</v>
      </c>
      <c r="BA13" s="231">
        <v>2.5166888827085399</v>
      </c>
      <c r="BB13" s="231">
        <v>2.1961824546085902</v>
      </c>
      <c r="BC13" s="231">
        <v>2.50223621624755</v>
      </c>
      <c r="BD13" s="231">
        <v>2.5064614818638802</v>
      </c>
      <c r="BE13" s="231">
        <v>2.3796800002534502</v>
      </c>
      <c r="BF13" s="231">
        <v>2.07802377777019</v>
      </c>
      <c r="BG13" s="231">
        <v>2.08611996611929</v>
      </c>
      <c r="BH13" s="231">
        <v>2.1323297434637598</v>
      </c>
      <c r="BI13" s="231">
        <v>2.1496976393746201</v>
      </c>
      <c r="BJ13" s="231">
        <v>2.5104667834463901</v>
      </c>
      <c r="BK13" s="231"/>
    </row>
    <row r="14" spans="1:63" x14ac:dyDescent="0.3">
      <c r="A14" s="221" t="s">
        <v>5</v>
      </c>
      <c r="B14" s="231">
        <v>13.6616619311259</v>
      </c>
      <c r="C14" s="231">
        <v>10.6252729590257</v>
      </c>
      <c r="D14" s="231">
        <v>11.0933704823754</v>
      </c>
      <c r="E14" s="231">
        <v>13.211112726862901</v>
      </c>
      <c r="F14" s="231">
        <v>16.237117452170001</v>
      </c>
      <c r="G14" s="231">
        <v>13.6172928146412</v>
      </c>
      <c r="H14" s="231">
        <v>13.609121476517901</v>
      </c>
      <c r="I14" s="231">
        <v>16.9491390868533</v>
      </c>
      <c r="J14" s="231">
        <v>23.353696229952899</v>
      </c>
      <c r="K14" s="231">
        <v>10.2718364215285</v>
      </c>
      <c r="L14" s="231">
        <v>11.398316053163001</v>
      </c>
      <c r="M14" s="231">
        <v>19.1356742211373</v>
      </c>
      <c r="N14" s="231">
        <v>16.756775140424399</v>
      </c>
      <c r="O14" s="231">
        <v>8.1793171653832193</v>
      </c>
      <c r="P14" s="231">
        <v>7.55367806872896</v>
      </c>
      <c r="Q14" s="231">
        <v>8.5638292469076607</v>
      </c>
      <c r="R14" s="231">
        <v>9.5606528974086498</v>
      </c>
      <c r="S14" s="231">
        <v>8.1430021068275291</v>
      </c>
      <c r="T14" s="231">
        <v>7.4149929582277796</v>
      </c>
      <c r="U14" s="231">
        <v>9.5379938023337196</v>
      </c>
      <c r="V14" s="231">
        <v>10.016090041494399</v>
      </c>
      <c r="W14" s="231">
        <v>8.1682102941199304</v>
      </c>
      <c r="X14" s="231">
        <v>7.5309814237562396</v>
      </c>
      <c r="Y14" s="231">
        <v>8.2925471361562693</v>
      </c>
      <c r="Z14" s="231">
        <v>7.8499665428218499</v>
      </c>
      <c r="AA14" s="231">
        <v>6.9579623296739301</v>
      </c>
      <c r="AB14" s="231">
        <v>6.7068412566253199</v>
      </c>
      <c r="AC14" s="231">
        <v>8.5347890552107497</v>
      </c>
      <c r="AD14" s="231">
        <v>8.8707491649138994</v>
      </c>
      <c r="AE14" s="231">
        <v>7.9888837593341497</v>
      </c>
      <c r="AF14" s="231">
        <v>7.9311946774488602</v>
      </c>
      <c r="AG14" s="231">
        <v>8.1780737706684601</v>
      </c>
      <c r="AH14" s="231">
        <v>10.287390919962499</v>
      </c>
      <c r="AI14" s="231">
        <v>8.2717057561588607</v>
      </c>
      <c r="AJ14" s="231">
        <v>7.7352032642246202</v>
      </c>
      <c r="AK14" s="231">
        <v>8.8823288606278901</v>
      </c>
      <c r="AL14" s="231">
        <v>6.8642893741117197</v>
      </c>
      <c r="AM14" s="231">
        <v>7.2114952474363703</v>
      </c>
      <c r="AN14" s="231">
        <v>7.3596177076077902</v>
      </c>
      <c r="AO14" s="231">
        <v>7.0926419489535002</v>
      </c>
      <c r="AP14" s="231">
        <v>6.5677240252356199</v>
      </c>
      <c r="AQ14" s="231">
        <v>6.5351201496842002</v>
      </c>
      <c r="AR14" s="231">
        <v>6.79189891820414</v>
      </c>
      <c r="AS14" s="231">
        <v>6.68507226053124</v>
      </c>
      <c r="AT14" s="231">
        <v>6.4077458362069599</v>
      </c>
      <c r="AU14" s="231">
        <v>6.1123321335979801</v>
      </c>
      <c r="AV14" s="231">
        <v>6.1772844006502199</v>
      </c>
      <c r="AW14" s="231">
        <v>6.4096465278126402</v>
      </c>
      <c r="AX14" s="231">
        <v>4.8396215060641001</v>
      </c>
      <c r="AY14" s="231">
        <v>4.73311819107027</v>
      </c>
      <c r="AZ14" s="231">
        <v>4.7749106292254897</v>
      </c>
      <c r="BA14" s="231">
        <v>5.0010660994471303</v>
      </c>
      <c r="BB14" s="231">
        <v>5.0268750529765702</v>
      </c>
      <c r="BC14" s="231">
        <v>5.3724237950756697</v>
      </c>
      <c r="BD14" s="231">
        <v>5.1739345026957597</v>
      </c>
      <c r="BE14" s="231">
        <v>5.3242378959371699</v>
      </c>
      <c r="BF14" s="231">
        <v>4.8535105219191896</v>
      </c>
      <c r="BG14" s="231">
        <v>4.5939855571016901</v>
      </c>
      <c r="BH14" s="231">
        <v>4.5846462391318603</v>
      </c>
      <c r="BI14" s="231">
        <v>5.0257268306063496</v>
      </c>
      <c r="BJ14" s="231">
        <v>5.2567026493393296</v>
      </c>
      <c r="BK14" s="231"/>
    </row>
    <row r="15" spans="1:63" x14ac:dyDescent="0.3">
      <c r="A15" s="221" t="s">
        <v>6</v>
      </c>
      <c r="B15" s="231">
        <v>56.550169188658401</v>
      </c>
      <c r="C15" s="231">
        <v>46.3990358485608</v>
      </c>
      <c r="D15" s="231">
        <v>42.012974822499203</v>
      </c>
      <c r="E15" s="231">
        <v>51.702348418398103</v>
      </c>
      <c r="F15" s="231">
        <v>42.850689339566799</v>
      </c>
      <c r="G15" s="231">
        <v>38.041170422104102</v>
      </c>
      <c r="H15" s="231">
        <v>33.003253882554603</v>
      </c>
      <c r="I15" s="231">
        <v>38.5141482623469</v>
      </c>
      <c r="J15" s="231">
        <v>44.604038728550798</v>
      </c>
      <c r="K15" s="231">
        <v>38.200550167339102</v>
      </c>
      <c r="L15" s="231">
        <v>36.381801788202203</v>
      </c>
      <c r="M15" s="231">
        <v>45.4259325586968</v>
      </c>
      <c r="N15" s="231">
        <v>38.184726616164603</v>
      </c>
      <c r="O15" s="231">
        <v>34.566036635879101</v>
      </c>
      <c r="P15" s="231">
        <v>31.636170467546499</v>
      </c>
      <c r="Q15" s="231">
        <v>36.513542502530903</v>
      </c>
      <c r="R15" s="231">
        <v>38.243306156283403</v>
      </c>
      <c r="S15" s="231">
        <v>33.070139647006201</v>
      </c>
      <c r="T15" s="231">
        <v>30.8897515679399</v>
      </c>
      <c r="U15" s="231">
        <v>35.895397951080497</v>
      </c>
      <c r="V15" s="231">
        <v>35.786987343815397</v>
      </c>
      <c r="W15" s="231">
        <v>32.732998563886603</v>
      </c>
      <c r="X15" s="231">
        <v>30.817162357621701</v>
      </c>
      <c r="Y15" s="231">
        <v>33.316734564175398</v>
      </c>
      <c r="Z15" s="231">
        <v>37.8883490977097</v>
      </c>
      <c r="AA15" s="231">
        <v>35.274486561059099</v>
      </c>
      <c r="AB15" s="231">
        <v>32.245768461437798</v>
      </c>
      <c r="AC15" s="231">
        <v>35.494195862467897</v>
      </c>
      <c r="AD15" s="231">
        <v>40.039802689488901</v>
      </c>
      <c r="AE15" s="231">
        <v>38.364028991325299</v>
      </c>
      <c r="AF15" s="231">
        <v>32.400756573860797</v>
      </c>
      <c r="AG15" s="231">
        <v>36.4532539158944</v>
      </c>
      <c r="AH15" s="231">
        <v>36.6314172210664</v>
      </c>
      <c r="AI15" s="231">
        <v>36.029564372613798</v>
      </c>
      <c r="AJ15" s="231">
        <v>34.946853989279397</v>
      </c>
      <c r="AK15" s="231">
        <v>39.183089691365801</v>
      </c>
      <c r="AL15" s="231">
        <v>35.352024664550598</v>
      </c>
      <c r="AM15" s="231">
        <v>34.609061275285299</v>
      </c>
      <c r="AN15" s="231">
        <v>34.907094784354001</v>
      </c>
      <c r="AO15" s="231">
        <v>36.680199512945997</v>
      </c>
      <c r="AP15" s="231">
        <v>34.110652496963702</v>
      </c>
      <c r="AQ15" s="231">
        <v>34.487267365381101</v>
      </c>
      <c r="AR15" s="231">
        <v>30.090601853098701</v>
      </c>
      <c r="AS15" s="231">
        <v>33.950657959549503</v>
      </c>
      <c r="AT15" s="231">
        <v>35.335785524916098</v>
      </c>
      <c r="AU15" s="231">
        <v>30.1856437270228</v>
      </c>
      <c r="AV15" s="231">
        <v>27.530182251186499</v>
      </c>
      <c r="AW15" s="231">
        <v>28.100138060944101</v>
      </c>
      <c r="AX15" s="231">
        <v>30.4317845077519</v>
      </c>
      <c r="AY15" s="231">
        <v>23.016139767965399</v>
      </c>
      <c r="AZ15" s="231">
        <v>24.5491584759652</v>
      </c>
      <c r="BA15" s="231">
        <v>24.5835032403462</v>
      </c>
      <c r="BB15" s="231">
        <v>27.866514822947099</v>
      </c>
      <c r="BC15" s="231">
        <v>29.948603358746201</v>
      </c>
      <c r="BD15" s="231">
        <v>28.0962728358625</v>
      </c>
      <c r="BE15" s="231">
        <v>27.805646289759501</v>
      </c>
      <c r="BF15" s="231">
        <v>24.799484497084698</v>
      </c>
      <c r="BG15" s="231">
        <v>25.6711121548358</v>
      </c>
      <c r="BH15" s="231">
        <v>23.149579152717902</v>
      </c>
      <c r="BI15" s="231">
        <v>25.456177653427201</v>
      </c>
      <c r="BJ15" s="231">
        <v>25.7945548336148</v>
      </c>
      <c r="BK15" s="231"/>
    </row>
    <row r="16" spans="1:63" x14ac:dyDescent="0.3">
      <c r="A16" s="221" t="s">
        <v>7</v>
      </c>
      <c r="B16" s="231">
        <v>79.483091578286306</v>
      </c>
      <c r="C16" s="231">
        <v>70.316404095669498</v>
      </c>
      <c r="D16" s="231">
        <v>51.661829302904202</v>
      </c>
      <c r="E16" s="231">
        <v>58.139509687324797</v>
      </c>
      <c r="F16" s="231">
        <v>59.581222706372998</v>
      </c>
      <c r="G16" s="231">
        <v>52.0611118718098</v>
      </c>
      <c r="H16" s="231">
        <v>38.3089231722631</v>
      </c>
      <c r="I16" s="231">
        <v>56.364401590273701</v>
      </c>
      <c r="J16" s="231">
        <v>59.040060570802702</v>
      </c>
      <c r="K16" s="231">
        <v>59.008236111937101</v>
      </c>
      <c r="L16" s="231">
        <v>50.7815685690734</v>
      </c>
      <c r="M16" s="231">
        <v>69.935117905658601</v>
      </c>
      <c r="N16" s="231">
        <v>69.160611240326801</v>
      </c>
      <c r="O16" s="231">
        <v>50.856487117995599</v>
      </c>
      <c r="P16" s="231">
        <v>44.041099089248199</v>
      </c>
      <c r="Q16" s="231">
        <v>53.998875702646203</v>
      </c>
      <c r="R16" s="231">
        <v>60.339393934927898</v>
      </c>
      <c r="S16" s="231">
        <v>52.355691899422602</v>
      </c>
      <c r="T16" s="231">
        <v>46.011164841745703</v>
      </c>
      <c r="U16" s="231">
        <v>56.460150551613602</v>
      </c>
      <c r="V16" s="231">
        <v>58.555055249896</v>
      </c>
      <c r="W16" s="231">
        <v>58.318422621563499</v>
      </c>
      <c r="X16" s="231">
        <v>50.311594963409</v>
      </c>
      <c r="Y16" s="231">
        <v>55.5925153876818</v>
      </c>
      <c r="Z16" s="231">
        <v>45.429479221514903</v>
      </c>
      <c r="AA16" s="231">
        <v>45.142406901313898</v>
      </c>
      <c r="AB16" s="231">
        <v>39.090684019699701</v>
      </c>
      <c r="AC16" s="231">
        <v>51.045028345317398</v>
      </c>
      <c r="AD16" s="231">
        <v>49.201004918911401</v>
      </c>
      <c r="AE16" s="231">
        <v>48.396962202335303</v>
      </c>
      <c r="AF16" s="231">
        <v>39.5823042149161</v>
      </c>
      <c r="AG16" s="231">
        <v>46.8664984081935</v>
      </c>
      <c r="AH16" s="231">
        <v>39.381830911921298</v>
      </c>
      <c r="AI16" s="231">
        <v>42.212198110974199</v>
      </c>
      <c r="AJ16" s="231">
        <v>34.441065854386402</v>
      </c>
      <c r="AK16" s="231">
        <v>38.851526043263597</v>
      </c>
      <c r="AL16" s="231">
        <v>47.829032301823702</v>
      </c>
      <c r="AM16" s="231">
        <v>47.714141218778202</v>
      </c>
      <c r="AN16" s="231">
        <v>38.039648430145299</v>
      </c>
      <c r="AO16" s="231">
        <v>48.490582456081199</v>
      </c>
      <c r="AP16" s="231">
        <v>49.177059020499698</v>
      </c>
      <c r="AQ16" s="231">
        <v>45.763097072524197</v>
      </c>
      <c r="AR16" s="231">
        <v>41.904396871218999</v>
      </c>
      <c r="AS16" s="231">
        <v>49.825775281573598</v>
      </c>
      <c r="AT16" s="231">
        <v>47.723616800407797</v>
      </c>
      <c r="AU16" s="231">
        <v>45.738692035288103</v>
      </c>
      <c r="AV16" s="231">
        <v>40.517449767807101</v>
      </c>
      <c r="AW16" s="231">
        <v>39.5093196394998</v>
      </c>
      <c r="AX16" s="231">
        <v>44.446581615772899</v>
      </c>
      <c r="AY16" s="231">
        <v>27.2313515652951</v>
      </c>
      <c r="AZ16" s="231">
        <v>28.371741782047099</v>
      </c>
      <c r="BA16" s="231">
        <v>37.154399382028899</v>
      </c>
      <c r="BB16" s="231">
        <v>39.840321171324803</v>
      </c>
      <c r="BC16" s="231">
        <v>38.6664476900471</v>
      </c>
      <c r="BD16" s="231">
        <v>29.705938601927599</v>
      </c>
      <c r="BE16" s="231">
        <v>38.019511861739403</v>
      </c>
      <c r="BF16" s="231">
        <v>33.586959124040497</v>
      </c>
      <c r="BG16" s="231">
        <v>31.8999145955963</v>
      </c>
      <c r="BH16" s="231">
        <v>28.666443889138201</v>
      </c>
      <c r="BI16" s="231">
        <v>33.179050912220397</v>
      </c>
      <c r="BJ16" s="231">
        <v>25.694664335166198</v>
      </c>
      <c r="BK16" s="231"/>
    </row>
    <row r="17" spans="1:63" x14ac:dyDescent="0.3">
      <c r="A17" s="221" t="s">
        <v>8</v>
      </c>
      <c r="B17" s="231">
        <v>14.774249525597501</v>
      </c>
      <c r="C17" s="231">
        <v>5.9001869319658704</v>
      </c>
      <c r="D17" s="231">
        <v>5.3070291696428296</v>
      </c>
      <c r="E17" s="231">
        <v>6.7775024604289102</v>
      </c>
      <c r="F17" s="231">
        <v>6.7859714641488402</v>
      </c>
      <c r="G17" s="231">
        <v>7.4166438017632297</v>
      </c>
      <c r="H17" s="231">
        <v>5.4750194249209301</v>
      </c>
      <c r="I17" s="231">
        <v>6.7291259031080699</v>
      </c>
      <c r="J17" s="231">
        <v>7.8363993866507702</v>
      </c>
      <c r="K17" s="231">
        <v>5.8964590552443603</v>
      </c>
      <c r="L17" s="231">
        <v>6.27187143376955</v>
      </c>
      <c r="M17" s="231">
        <v>7.8680921689004304</v>
      </c>
      <c r="N17" s="231">
        <v>6.8643871635148104</v>
      </c>
      <c r="O17" s="231">
        <v>5.8814807586049698</v>
      </c>
      <c r="P17" s="231">
        <v>5.91437479108298</v>
      </c>
      <c r="Q17" s="231">
        <v>6.4608830762190399</v>
      </c>
      <c r="R17" s="231">
        <v>4.7267004400621397</v>
      </c>
      <c r="S17" s="231">
        <v>4.4916623934916799</v>
      </c>
      <c r="T17" s="231">
        <v>4.6682502691932601</v>
      </c>
      <c r="U17" s="231">
        <v>4.9073519122316496</v>
      </c>
      <c r="V17" s="231">
        <v>4.64926401196686</v>
      </c>
      <c r="W17" s="231">
        <v>4.5581144342162796</v>
      </c>
      <c r="X17" s="231">
        <v>4.6134960332703097</v>
      </c>
      <c r="Y17" s="231">
        <v>4.6739781866783101</v>
      </c>
      <c r="Z17" s="231">
        <v>4.2934556302456501</v>
      </c>
      <c r="AA17" s="231">
        <v>4.2118773663084799</v>
      </c>
      <c r="AB17" s="231">
        <v>4.3516538896278201</v>
      </c>
      <c r="AC17" s="231">
        <v>4.4101449380904603</v>
      </c>
      <c r="AD17" s="231">
        <v>4.1896089990060101</v>
      </c>
      <c r="AE17" s="231">
        <v>4.3216351867386003</v>
      </c>
      <c r="AF17" s="231">
        <v>4.3600249056946501</v>
      </c>
      <c r="AG17" s="231">
        <v>4.4770924319739098</v>
      </c>
      <c r="AH17" s="231">
        <v>5.8288341441055804</v>
      </c>
      <c r="AI17" s="231">
        <v>4.4819630788727096</v>
      </c>
      <c r="AJ17" s="231">
        <v>4.4568003812071098</v>
      </c>
      <c r="AK17" s="231">
        <v>4.8356676720767098</v>
      </c>
      <c r="AL17" s="231">
        <v>4.7175091519516998</v>
      </c>
      <c r="AM17" s="231">
        <v>4.0833862372043104</v>
      </c>
      <c r="AN17" s="231">
        <v>4.0231054214762603</v>
      </c>
      <c r="AO17" s="231">
        <v>4.1196818462020097</v>
      </c>
      <c r="AP17" s="231">
        <v>3.8635410689715299</v>
      </c>
      <c r="AQ17" s="231">
        <v>3.9919412831355499</v>
      </c>
      <c r="AR17" s="231">
        <v>4.1369606303199697</v>
      </c>
      <c r="AS17" s="231">
        <v>4.1103458105658204</v>
      </c>
      <c r="AT17" s="231">
        <v>4.0678570923070696</v>
      </c>
      <c r="AU17" s="231">
        <v>4.0851846674447403</v>
      </c>
      <c r="AV17" s="231">
        <v>4.2889675983029001</v>
      </c>
      <c r="AW17" s="231">
        <v>4.2379074080044203</v>
      </c>
      <c r="AX17" s="231">
        <v>5.0736468779636201</v>
      </c>
      <c r="AY17" s="231">
        <v>4.6567093548287</v>
      </c>
      <c r="AZ17" s="231">
        <v>5.3024891557307203</v>
      </c>
      <c r="BA17" s="231">
        <v>5.4237009511965502</v>
      </c>
      <c r="BB17" s="231">
        <v>3.1844714285281901</v>
      </c>
      <c r="BC17" s="231">
        <v>3.5294116676001699</v>
      </c>
      <c r="BD17" s="231">
        <v>3.61838672126289</v>
      </c>
      <c r="BE17" s="231">
        <v>3.4494684875822998</v>
      </c>
      <c r="BF17" s="231">
        <v>3.0401606901526801</v>
      </c>
      <c r="BG17" s="231">
        <v>3.0206769037695902</v>
      </c>
      <c r="BH17" s="231">
        <v>3.1497037488501598</v>
      </c>
      <c r="BI17" s="231">
        <v>3.1686265303175798</v>
      </c>
      <c r="BJ17" s="231">
        <v>2.8569211166851298</v>
      </c>
      <c r="BK17" s="231"/>
    </row>
    <row r="18" spans="1:63" x14ac:dyDescent="0.3">
      <c r="A18" s="221" t="s">
        <v>40</v>
      </c>
      <c r="B18" s="231">
        <v>36.913540543414399</v>
      </c>
      <c r="C18" s="231">
        <v>37.080223121061003</v>
      </c>
      <c r="D18" s="231">
        <v>36.372576768270903</v>
      </c>
      <c r="E18" s="231">
        <v>40.590961185792402</v>
      </c>
      <c r="F18" s="231">
        <v>34.279049460757001</v>
      </c>
      <c r="G18" s="231">
        <v>33.9814494131491</v>
      </c>
      <c r="H18" s="231">
        <v>33.064626832566702</v>
      </c>
      <c r="I18" s="231">
        <v>34.583066652249499</v>
      </c>
      <c r="J18" s="231">
        <v>38.123973427502001</v>
      </c>
      <c r="K18" s="231">
        <v>35.182766406876397</v>
      </c>
      <c r="L18" s="231">
        <v>34.782114547416199</v>
      </c>
      <c r="M18" s="231">
        <v>40.717742327808402</v>
      </c>
      <c r="N18" s="231">
        <v>38.282597102360398</v>
      </c>
      <c r="O18" s="231">
        <v>35.0612414969086</v>
      </c>
      <c r="P18" s="231">
        <v>35.449065211907502</v>
      </c>
      <c r="Q18" s="231">
        <v>36.131699947583797</v>
      </c>
      <c r="R18" s="231">
        <v>36.277644582825999</v>
      </c>
      <c r="S18" s="231">
        <v>35.113579963030801</v>
      </c>
      <c r="T18" s="231">
        <v>35.047504494006397</v>
      </c>
      <c r="U18" s="231">
        <v>37.065847379618504</v>
      </c>
      <c r="V18" s="231">
        <v>36.906996647256001</v>
      </c>
      <c r="W18" s="231">
        <v>35.660454203684097</v>
      </c>
      <c r="X18" s="231">
        <v>35.610622403875901</v>
      </c>
      <c r="Y18" s="231">
        <v>35.614548559727197</v>
      </c>
      <c r="Z18" s="231">
        <v>33.448431665400101</v>
      </c>
      <c r="AA18" s="231">
        <v>32.305656744158703</v>
      </c>
      <c r="AB18" s="231">
        <v>32.743025966215399</v>
      </c>
      <c r="AC18" s="231">
        <v>33.566270250977503</v>
      </c>
      <c r="AD18" s="231">
        <v>30.226770720546099</v>
      </c>
      <c r="AE18" s="231">
        <v>30.848126423767098</v>
      </c>
      <c r="AF18" s="231">
        <v>30.384207673844202</v>
      </c>
      <c r="AG18" s="231">
        <v>31.382927589306899</v>
      </c>
      <c r="AH18" s="231">
        <v>29.441229821842001</v>
      </c>
      <c r="AI18" s="231">
        <v>30.2860006324788</v>
      </c>
      <c r="AJ18" s="231">
        <v>30.480618479683201</v>
      </c>
      <c r="AK18" s="231">
        <v>31.333689437237801</v>
      </c>
      <c r="AL18" s="231">
        <v>28.3115764128401</v>
      </c>
      <c r="AM18" s="231">
        <v>29.0966984514336</v>
      </c>
      <c r="AN18" s="231">
        <v>29.327841723215698</v>
      </c>
      <c r="AO18" s="231">
        <v>29.3514433349733</v>
      </c>
      <c r="AP18" s="231">
        <v>26.5177099317415</v>
      </c>
      <c r="AQ18" s="231">
        <v>27.609037781643998</v>
      </c>
      <c r="AR18" s="231">
        <v>27.981381480665402</v>
      </c>
      <c r="AS18" s="231">
        <v>28.036311471811398</v>
      </c>
      <c r="AT18" s="231">
        <v>26.269861305936601</v>
      </c>
      <c r="AU18" s="231">
        <v>27.9281621356496</v>
      </c>
      <c r="AV18" s="231">
        <v>28.4998068424606</v>
      </c>
      <c r="AW18" s="231">
        <v>27.790807106624801</v>
      </c>
      <c r="AX18" s="231">
        <v>26.555786571740601</v>
      </c>
      <c r="AY18" s="231">
        <v>25.815733274234798</v>
      </c>
      <c r="AZ18" s="231">
        <v>27.156893674070901</v>
      </c>
      <c r="BA18" s="231">
        <v>28.293850015705502</v>
      </c>
      <c r="BB18" s="231">
        <v>26.930154125674299</v>
      </c>
      <c r="BC18" s="231">
        <v>29.071278816041701</v>
      </c>
      <c r="BD18" s="231">
        <v>29.3123620023912</v>
      </c>
      <c r="BE18" s="231">
        <v>28.465075717741001</v>
      </c>
      <c r="BF18" s="231">
        <v>24.4304178271945</v>
      </c>
      <c r="BG18" s="231">
        <v>24.255722547066899</v>
      </c>
      <c r="BH18" s="231">
        <v>24.8173474354533</v>
      </c>
      <c r="BI18" s="231">
        <v>25.400815965639399</v>
      </c>
      <c r="BJ18" s="231">
        <v>27.435496094311301</v>
      </c>
      <c r="BK18" s="231"/>
    </row>
    <row r="19" spans="1:63" x14ac:dyDescent="0.3">
      <c r="A19" s="221" t="s">
        <v>41</v>
      </c>
      <c r="B19" s="231">
        <v>3306.3566012983702</v>
      </c>
      <c r="C19" s="231">
        <v>2158.90196797618</v>
      </c>
      <c r="D19" s="231">
        <v>1834.6500355568701</v>
      </c>
      <c r="E19" s="231">
        <v>3173.4602304118298</v>
      </c>
      <c r="F19" s="231">
        <v>3624.62713720693</v>
      </c>
      <c r="G19" s="231">
        <v>2092.7324100668302</v>
      </c>
      <c r="H19" s="231">
        <v>1535.20655129803</v>
      </c>
      <c r="I19" s="231">
        <v>3474.6910974877901</v>
      </c>
      <c r="J19" s="231">
        <v>4966.8258754325798</v>
      </c>
      <c r="K19" s="231">
        <v>2516.2020864341298</v>
      </c>
      <c r="L19" s="231">
        <v>1584.21657083222</v>
      </c>
      <c r="M19" s="231">
        <v>4124.65191155496</v>
      </c>
      <c r="N19" s="231">
        <v>4313.8838172928199</v>
      </c>
      <c r="O19" s="231">
        <v>2189.67090138404</v>
      </c>
      <c r="P19" s="231">
        <v>1528.5420975936199</v>
      </c>
      <c r="Q19" s="231">
        <v>2782.6542875344198</v>
      </c>
      <c r="R19" s="231">
        <v>3697.34979533662</v>
      </c>
      <c r="S19" s="231">
        <v>2003.86420882794</v>
      </c>
      <c r="T19" s="231">
        <v>1448.7785538625401</v>
      </c>
      <c r="U19" s="231">
        <v>2939.3014652553702</v>
      </c>
      <c r="V19" s="231">
        <v>3755.3255512471501</v>
      </c>
      <c r="W19" s="231">
        <v>1962.5008564546699</v>
      </c>
      <c r="X19" s="231">
        <v>1495.0511929741499</v>
      </c>
      <c r="Y19" s="231">
        <v>2477.12537466206</v>
      </c>
      <c r="Z19" s="231">
        <v>2884.0062523536299</v>
      </c>
      <c r="AA19" s="231">
        <v>1895.9285521863701</v>
      </c>
      <c r="AB19" s="231">
        <v>1378.92337456424</v>
      </c>
      <c r="AC19" s="231">
        <v>2519.43160030937</v>
      </c>
      <c r="AD19" s="231">
        <v>2944.4654153359702</v>
      </c>
      <c r="AE19" s="231">
        <v>1676.209538542</v>
      </c>
      <c r="AF19" s="231">
        <v>1203.0624784097599</v>
      </c>
      <c r="AG19" s="231">
        <v>2387.6628291904099</v>
      </c>
      <c r="AH19" s="231">
        <v>3113.40473372727</v>
      </c>
      <c r="AI19" s="231">
        <v>1768.57592904485</v>
      </c>
      <c r="AJ19" s="231">
        <v>1337.5900067530799</v>
      </c>
      <c r="AK19" s="231">
        <v>2440.6475319477699</v>
      </c>
      <c r="AL19" s="231">
        <v>2628.5318185761398</v>
      </c>
      <c r="AM19" s="231">
        <v>1757.42753187834</v>
      </c>
      <c r="AN19" s="231">
        <v>1500.4067287385301</v>
      </c>
      <c r="AO19" s="231">
        <v>2323.82371154568</v>
      </c>
      <c r="AP19" s="231">
        <v>2908.63224845679</v>
      </c>
      <c r="AQ19" s="231">
        <v>1641.49158322516</v>
      </c>
      <c r="AR19" s="231">
        <v>1389.8733118589901</v>
      </c>
      <c r="AS19" s="231">
        <v>2419.7134212325</v>
      </c>
      <c r="AT19" s="231">
        <v>2646.8835860931299</v>
      </c>
      <c r="AU19" s="231">
        <v>1327.61845639222</v>
      </c>
      <c r="AV19" s="231">
        <v>1238.2142462777099</v>
      </c>
      <c r="AW19" s="231">
        <v>1911.90945199309</v>
      </c>
      <c r="AX19" s="231">
        <v>1959.7589381675</v>
      </c>
      <c r="AY19" s="231">
        <v>1483.1541977475599</v>
      </c>
      <c r="AZ19" s="231">
        <v>1301.08213857685</v>
      </c>
      <c r="BA19" s="231">
        <v>1857.2234376696899</v>
      </c>
      <c r="BB19" s="231">
        <v>2176.2227870126198</v>
      </c>
      <c r="BC19" s="231">
        <v>1628.11168087533</v>
      </c>
      <c r="BD19" s="231">
        <v>1334.7078459786001</v>
      </c>
      <c r="BE19" s="231">
        <v>2135.88333599622</v>
      </c>
      <c r="BF19" s="231">
        <v>1974.8615088878601</v>
      </c>
      <c r="BG19" s="231">
        <v>1616.29407188408</v>
      </c>
      <c r="BH19" s="231">
        <v>1274.2045819862799</v>
      </c>
      <c r="BI19" s="231">
        <v>2021.63877627427</v>
      </c>
      <c r="BJ19" s="231">
        <v>1877.4469328268899</v>
      </c>
      <c r="BK19" s="231"/>
    </row>
    <row r="20" spans="1:63" x14ac:dyDescent="0.3">
      <c r="A20" s="221" t="s">
        <v>9</v>
      </c>
      <c r="B20" s="231">
        <v>460.63892907031402</v>
      </c>
      <c r="C20" s="231">
        <v>492.59454791938202</v>
      </c>
      <c r="D20" s="231">
        <v>481.526993313839</v>
      </c>
      <c r="E20" s="231">
        <v>501.24654686779797</v>
      </c>
      <c r="F20" s="231">
        <v>461.13620341769899</v>
      </c>
      <c r="G20" s="231">
        <v>477.70534077488298</v>
      </c>
      <c r="H20" s="231">
        <v>475.63974729414298</v>
      </c>
      <c r="I20" s="231">
        <v>489.35787411311298</v>
      </c>
      <c r="J20" s="231">
        <v>485.74142847169099</v>
      </c>
      <c r="K20" s="231">
        <v>485.05103628066303</v>
      </c>
      <c r="L20" s="231">
        <v>492.66090616725398</v>
      </c>
      <c r="M20" s="231">
        <v>538.37448587533697</v>
      </c>
      <c r="N20" s="231">
        <v>493.318649842659</v>
      </c>
      <c r="O20" s="231">
        <v>511.23086918960001</v>
      </c>
      <c r="P20" s="231">
        <v>505.75385830178601</v>
      </c>
      <c r="Q20" s="231">
        <v>511.845753367236</v>
      </c>
      <c r="R20" s="231">
        <v>492.65832544124402</v>
      </c>
      <c r="S20" s="231">
        <v>481.24666938596698</v>
      </c>
      <c r="T20" s="231">
        <v>489.32625805615299</v>
      </c>
      <c r="U20" s="231">
        <v>504.200265957574</v>
      </c>
      <c r="V20" s="231">
        <v>475.93493325030602</v>
      </c>
      <c r="W20" s="231">
        <v>488.39449003186598</v>
      </c>
      <c r="X20" s="231">
        <v>491.69955670795503</v>
      </c>
      <c r="Y20" s="231">
        <v>490.60697624902002</v>
      </c>
      <c r="Z20" s="231">
        <v>458.74347836026698</v>
      </c>
      <c r="AA20" s="231">
        <v>466.487540012458</v>
      </c>
      <c r="AB20" s="231">
        <v>476.71398194228402</v>
      </c>
      <c r="AC20" s="231">
        <v>483.96013773292202</v>
      </c>
      <c r="AD20" s="231">
        <v>467.53744257406498</v>
      </c>
      <c r="AE20" s="231">
        <v>488.94838871706298</v>
      </c>
      <c r="AF20" s="231">
        <v>484.409347354766</v>
      </c>
      <c r="AG20" s="231">
        <v>502.42955396877397</v>
      </c>
      <c r="AH20" s="231">
        <v>458.75084395894299</v>
      </c>
      <c r="AI20" s="231">
        <v>486.16584009336901</v>
      </c>
      <c r="AJ20" s="231">
        <v>495.346902654281</v>
      </c>
      <c r="AK20" s="231">
        <v>514.91959584873803</v>
      </c>
      <c r="AL20" s="231">
        <v>438.97304463967902</v>
      </c>
      <c r="AM20" s="231">
        <v>478.02292350173502</v>
      </c>
      <c r="AN20" s="231">
        <v>479.09928699159099</v>
      </c>
      <c r="AO20" s="231">
        <v>468.97857933152</v>
      </c>
      <c r="AP20" s="231">
        <v>423.30322148119501</v>
      </c>
      <c r="AQ20" s="231">
        <v>475.32869306508297</v>
      </c>
      <c r="AR20" s="231">
        <v>479.30051646459202</v>
      </c>
      <c r="AS20" s="231">
        <v>459.053785918465</v>
      </c>
      <c r="AT20" s="231">
        <v>441.42410696344001</v>
      </c>
      <c r="AU20" s="231">
        <v>495.98183068847698</v>
      </c>
      <c r="AV20" s="231">
        <v>499.90907147832002</v>
      </c>
      <c r="AW20" s="231">
        <v>478.828324331403</v>
      </c>
      <c r="AX20" s="231">
        <v>457.19528935204801</v>
      </c>
      <c r="AY20" s="231">
        <v>456.35499051473897</v>
      </c>
      <c r="AZ20" s="231">
        <v>484.59702503811002</v>
      </c>
      <c r="BA20" s="231">
        <v>490.02040425026001</v>
      </c>
      <c r="BB20" s="231">
        <v>453.15562521304099</v>
      </c>
      <c r="BC20" s="231">
        <v>518.45009404041105</v>
      </c>
      <c r="BD20" s="231">
        <v>510.99951270143799</v>
      </c>
      <c r="BE20" s="231">
        <v>489.06780170379</v>
      </c>
      <c r="BF20" s="231">
        <v>426.70784974669101</v>
      </c>
      <c r="BG20" s="231">
        <v>426.92962211563298</v>
      </c>
      <c r="BH20" s="231">
        <v>431.31908874878002</v>
      </c>
      <c r="BI20" s="231">
        <v>438.57875760766598</v>
      </c>
      <c r="BJ20" s="231">
        <v>419.63642023004797</v>
      </c>
      <c r="BK20" s="231"/>
    </row>
    <row r="21" spans="1:63" x14ac:dyDescent="0.3">
      <c r="A21" s="221" t="s">
        <v>10</v>
      </c>
      <c r="B21" s="231">
        <v>509.57821944905697</v>
      </c>
      <c r="C21" s="231">
        <v>545.86342203815695</v>
      </c>
      <c r="D21" s="231">
        <v>533.12074575910697</v>
      </c>
      <c r="E21" s="231">
        <v>524.43739258682797</v>
      </c>
      <c r="F21" s="231">
        <v>453.58063146435097</v>
      </c>
      <c r="G21" s="231">
        <v>488.98661011494897</v>
      </c>
      <c r="H21" s="231">
        <v>491.10033152993799</v>
      </c>
      <c r="I21" s="231">
        <v>488.046856339925</v>
      </c>
      <c r="J21" s="231">
        <v>478.92723695067002</v>
      </c>
      <c r="K21" s="231">
        <v>500.84802126367902</v>
      </c>
      <c r="L21" s="231">
        <v>504.38202947211403</v>
      </c>
      <c r="M21" s="231">
        <v>515.82196562790205</v>
      </c>
      <c r="N21" s="231">
        <v>504.177649581791</v>
      </c>
      <c r="O21" s="231">
        <v>527.26888691015301</v>
      </c>
      <c r="P21" s="231">
        <v>520.79284477794602</v>
      </c>
      <c r="Q21" s="231">
        <v>510.99177046110498</v>
      </c>
      <c r="R21" s="231">
        <v>459.44698120956201</v>
      </c>
      <c r="S21" s="231">
        <v>468.26914914849402</v>
      </c>
      <c r="T21" s="231">
        <v>466.89661893452802</v>
      </c>
      <c r="U21" s="231">
        <v>473.552098986033</v>
      </c>
      <c r="V21" s="231">
        <v>451.96810857417699</v>
      </c>
      <c r="W21" s="231">
        <v>471.73000902832803</v>
      </c>
      <c r="X21" s="231">
        <v>469.65563879285401</v>
      </c>
      <c r="Y21" s="231">
        <v>460.007678564473</v>
      </c>
      <c r="Z21" s="231">
        <v>416.67951209636999</v>
      </c>
      <c r="AA21" s="231">
        <v>438.66402030551399</v>
      </c>
      <c r="AB21" s="231">
        <v>436.61042039581002</v>
      </c>
      <c r="AC21" s="231">
        <v>434.031474135586</v>
      </c>
      <c r="AD21" s="231">
        <v>418.30930105706102</v>
      </c>
      <c r="AE21" s="231">
        <v>436.52636143368102</v>
      </c>
      <c r="AF21" s="231">
        <v>435.320805452375</v>
      </c>
      <c r="AG21" s="231">
        <v>434.68779083535799</v>
      </c>
      <c r="AH21" s="231">
        <v>403.82556401091398</v>
      </c>
      <c r="AI21" s="231">
        <v>426.23740205973797</v>
      </c>
      <c r="AJ21" s="231">
        <v>432.44137535884403</v>
      </c>
      <c r="AK21" s="231">
        <v>434.29005175900102</v>
      </c>
      <c r="AL21" s="231">
        <v>396.33412373262303</v>
      </c>
      <c r="AM21" s="231">
        <v>419.213792822389</v>
      </c>
      <c r="AN21" s="231">
        <v>420.38871393952098</v>
      </c>
      <c r="AO21" s="231">
        <v>410.83373247281202</v>
      </c>
      <c r="AP21" s="231">
        <v>389.556567140916</v>
      </c>
      <c r="AQ21" s="231">
        <v>419.44077146108901</v>
      </c>
      <c r="AR21" s="231">
        <v>424.72330400922601</v>
      </c>
      <c r="AS21" s="231">
        <v>408.87234263298001</v>
      </c>
      <c r="AT21" s="231">
        <v>397.24594478449802</v>
      </c>
      <c r="AU21" s="231">
        <v>428.16056363460598</v>
      </c>
      <c r="AV21" s="231">
        <v>433.66628264529697</v>
      </c>
      <c r="AW21" s="231">
        <v>416.83096347403199</v>
      </c>
      <c r="AX21" s="231">
        <v>372.786979837557</v>
      </c>
      <c r="AY21" s="231">
        <v>367.41557921459599</v>
      </c>
      <c r="AZ21" s="231">
        <v>388.98817588189701</v>
      </c>
      <c r="BA21" s="231">
        <v>381.66372489772499</v>
      </c>
      <c r="BB21" s="231">
        <v>346.05253849909002</v>
      </c>
      <c r="BC21" s="231">
        <v>379.14435162685498</v>
      </c>
      <c r="BD21" s="231">
        <v>382.75075017097498</v>
      </c>
      <c r="BE21" s="231">
        <v>363.90864447432801</v>
      </c>
      <c r="BF21" s="231">
        <v>314.63214342642999</v>
      </c>
      <c r="BG21" s="231">
        <v>322.26560761260902</v>
      </c>
      <c r="BH21" s="231">
        <v>327.68965832429001</v>
      </c>
      <c r="BI21" s="231">
        <v>323.69098329909099</v>
      </c>
      <c r="BJ21" s="231">
        <v>314.23849812199398</v>
      </c>
      <c r="BK21" s="231"/>
    </row>
    <row r="22" spans="1:63" x14ac:dyDescent="0.3">
      <c r="A22" s="221" t="s">
        <v>42</v>
      </c>
      <c r="B22" s="231">
        <v>2610.0872215147101</v>
      </c>
      <c r="C22" s="231">
        <v>2801.4706908646499</v>
      </c>
      <c r="D22" s="231">
        <v>2728.9863478777102</v>
      </c>
      <c r="E22" s="231">
        <v>2802.39366891705</v>
      </c>
      <c r="F22" s="231">
        <v>2328.2201655332001</v>
      </c>
      <c r="G22" s="231">
        <v>2497.67003651296</v>
      </c>
      <c r="H22" s="231">
        <v>2451.1326042344199</v>
      </c>
      <c r="I22" s="231">
        <v>2477.1150787903698</v>
      </c>
      <c r="J22" s="231">
        <v>2434.4176634698902</v>
      </c>
      <c r="K22" s="231">
        <v>2429.1778093958801</v>
      </c>
      <c r="L22" s="231">
        <v>2461.8779893463702</v>
      </c>
      <c r="M22" s="231">
        <v>2520.7802163431602</v>
      </c>
      <c r="N22" s="231">
        <v>2145.4043254999001</v>
      </c>
      <c r="O22" s="231">
        <v>2226.9900003418102</v>
      </c>
      <c r="P22" s="231">
        <v>2169.9688330172098</v>
      </c>
      <c r="Q22" s="231">
        <v>2053.4629479862801</v>
      </c>
      <c r="R22" s="231">
        <v>1774.35168131914</v>
      </c>
      <c r="S22" s="231">
        <v>1867.33838495952</v>
      </c>
      <c r="T22" s="231">
        <v>1887.5963802103399</v>
      </c>
      <c r="U22" s="231">
        <v>1944.28963736008</v>
      </c>
      <c r="V22" s="231">
        <v>1885.95316039674</v>
      </c>
      <c r="W22" s="231">
        <v>2049.3940834207801</v>
      </c>
      <c r="X22" s="231">
        <v>1876.72673358157</v>
      </c>
      <c r="Y22" s="231">
        <v>1856.8158910669299</v>
      </c>
      <c r="Z22" s="231">
        <v>1743.20211172575</v>
      </c>
      <c r="AA22" s="231">
        <v>1942.8614425649801</v>
      </c>
      <c r="AB22" s="231">
        <v>2150.4284485257499</v>
      </c>
      <c r="AC22" s="231">
        <v>1881.81410334626</v>
      </c>
      <c r="AD22" s="231">
        <v>2082.1440514966898</v>
      </c>
      <c r="AE22" s="231">
        <v>2024.72298010597</v>
      </c>
      <c r="AF22" s="231">
        <v>2122.1834842245298</v>
      </c>
      <c r="AG22" s="231">
        <v>2004.72951762306</v>
      </c>
      <c r="AH22" s="231">
        <v>2150.3902083021899</v>
      </c>
      <c r="AI22" s="231">
        <v>2135.6527025486598</v>
      </c>
      <c r="AJ22" s="231">
        <v>2362.1759480266701</v>
      </c>
      <c r="AK22" s="231">
        <v>2325.7363925837599</v>
      </c>
      <c r="AL22" s="231">
        <v>2033.7386766463901</v>
      </c>
      <c r="AM22" s="231">
        <v>2089.9014535956899</v>
      </c>
      <c r="AN22" s="231">
        <v>2153.5089485656499</v>
      </c>
      <c r="AO22" s="231">
        <v>2108.0802299807501</v>
      </c>
      <c r="AP22" s="231">
        <v>1898.04475682471</v>
      </c>
      <c r="AQ22" s="231">
        <v>2131.4367827134702</v>
      </c>
      <c r="AR22" s="231">
        <v>2194.4877260061899</v>
      </c>
      <c r="AS22" s="231">
        <v>2052.3316940647101</v>
      </c>
      <c r="AT22" s="231">
        <v>1874.89703602899</v>
      </c>
      <c r="AU22" s="231">
        <v>2101.9802166561499</v>
      </c>
      <c r="AV22" s="231">
        <v>2174.85760773015</v>
      </c>
      <c r="AW22" s="231">
        <v>1997.5932687981499</v>
      </c>
      <c r="AX22" s="231">
        <v>1789.55025137194</v>
      </c>
      <c r="AY22" s="231">
        <v>1295.8904688912601</v>
      </c>
      <c r="AZ22" s="231">
        <v>1465.1316420082401</v>
      </c>
      <c r="BA22" s="231">
        <v>1410.15694005251</v>
      </c>
      <c r="BB22" s="231">
        <v>1427.8232100985199</v>
      </c>
      <c r="BC22" s="231">
        <v>1592.1350287928001</v>
      </c>
      <c r="BD22" s="231">
        <v>1594.1669945557901</v>
      </c>
      <c r="BE22" s="231">
        <v>1669.56876037794</v>
      </c>
      <c r="BF22" s="231">
        <v>1664.85502760386</v>
      </c>
      <c r="BG22" s="231">
        <v>1880.3486447950199</v>
      </c>
      <c r="BH22" s="231">
        <v>1700.8952790339899</v>
      </c>
      <c r="BI22" s="231">
        <v>1769.6191315005001</v>
      </c>
      <c r="BJ22" s="231">
        <v>1752.3770915730199</v>
      </c>
      <c r="BK22" s="231"/>
    </row>
    <row r="23" spans="1:63" x14ac:dyDescent="0.3">
      <c r="A23" s="221" t="s">
        <v>11</v>
      </c>
      <c r="B23" s="231">
        <v>21.210614738841699</v>
      </c>
      <c r="C23" s="231">
        <v>22.2007425087372</v>
      </c>
      <c r="D23" s="231">
        <v>21.6926242474205</v>
      </c>
      <c r="E23" s="231">
        <v>21.147133015666899</v>
      </c>
      <c r="F23" s="231">
        <v>20.372971572427801</v>
      </c>
      <c r="G23" s="231">
        <v>21.873068869103701</v>
      </c>
      <c r="H23" s="231">
        <v>22.0408174011678</v>
      </c>
      <c r="I23" s="231">
        <v>22.0445518217109</v>
      </c>
      <c r="J23" s="231">
        <v>22.489296391989001</v>
      </c>
      <c r="K23" s="231">
        <v>22.506344385843999</v>
      </c>
      <c r="L23" s="231">
        <v>22.621163226918</v>
      </c>
      <c r="M23" s="231">
        <v>23.663485088217701</v>
      </c>
      <c r="N23" s="231">
        <v>21.1541004715755</v>
      </c>
      <c r="O23" s="231">
        <v>22.032873888294901</v>
      </c>
      <c r="P23" s="231">
        <v>21.751753486734199</v>
      </c>
      <c r="Q23" s="231">
        <v>20.963488192175099</v>
      </c>
      <c r="R23" s="231">
        <v>19.6885067865834</v>
      </c>
      <c r="S23" s="231">
        <v>20.254427603642998</v>
      </c>
      <c r="T23" s="231">
        <v>20.404309819723501</v>
      </c>
      <c r="U23" s="231">
        <v>20.319637034597498</v>
      </c>
      <c r="V23" s="231">
        <v>19.486974437546401</v>
      </c>
      <c r="W23" s="231">
        <v>20.558707974771501</v>
      </c>
      <c r="X23" s="231">
        <v>20.620174802079401</v>
      </c>
      <c r="Y23" s="231">
        <v>19.730043278600501</v>
      </c>
      <c r="Z23" s="231">
        <v>18.612777011350499</v>
      </c>
      <c r="AA23" s="231">
        <v>19.885239058876799</v>
      </c>
      <c r="AB23" s="231">
        <v>19.9701513250975</v>
      </c>
      <c r="AC23" s="231">
        <v>19.378541684995799</v>
      </c>
      <c r="AD23" s="231">
        <v>18.9121405242179</v>
      </c>
      <c r="AE23" s="231">
        <v>20.205798486654398</v>
      </c>
      <c r="AF23" s="231">
        <v>20.460222056854299</v>
      </c>
      <c r="AG23" s="231">
        <v>19.9761669320023</v>
      </c>
      <c r="AH23" s="231">
        <v>18.1678205354856</v>
      </c>
      <c r="AI23" s="231">
        <v>19.522618311679299</v>
      </c>
      <c r="AJ23" s="231">
        <v>20.025059153003301</v>
      </c>
      <c r="AK23" s="231">
        <v>19.639062510725001</v>
      </c>
      <c r="AL23" s="231">
        <v>17.9774891719231</v>
      </c>
      <c r="AM23" s="231">
        <v>19.437680607197901</v>
      </c>
      <c r="AN23" s="231">
        <v>19.6870077701609</v>
      </c>
      <c r="AO23" s="231">
        <v>18.862496121951398</v>
      </c>
      <c r="AP23" s="231">
        <v>17.102598155759502</v>
      </c>
      <c r="AQ23" s="231">
        <v>18.797938084707098</v>
      </c>
      <c r="AR23" s="231">
        <v>19.282558984301399</v>
      </c>
      <c r="AS23" s="231">
        <v>18.232306024927102</v>
      </c>
      <c r="AT23" s="231">
        <v>16.758794856293399</v>
      </c>
      <c r="AU23" s="231">
        <v>18.401713774094102</v>
      </c>
      <c r="AV23" s="231">
        <v>18.8357425561017</v>
      </c>
      <c r="AW23" s="231">
        <v>17.8410608137266</v>
      </c>
      <c r="AX23" s="231">
        <v>16.2010594644177</v>
      </c>
      <c r="AY23" s="231">
        <v>15.9601680931271</v>
      </c>
      <c r="AZ23" s="231">
        <v>17.286686303789601</v>
      </c>
      <c r="BA23" s="231">
        <v>16.671686489545099</v>
      </c>
      <c r="BB23" s="231">
        <v>15.366240930069001</v>
      </c>
      <c r="BC23" s="231">
        <v>17.253095122050599</v>
      </c>
      <c r="BD23" s="231">
        <v>17.662076014031101</v>
      </c>
      <c r="BE23" s="231">
        <v>16.439197487425599</v>
      </c>
      <c r="BF23" s="231">
        <v>15.0750646015442</v>
      </c>
      <c r="BG23" s="231">
        <v>15.1907558763494</v>
      </c>
      <c r="BH23" s="231">
        <v>15.575111721879599</v>
      </c>
      <c r="BI23" s="231">
        <v>15.456261885872401</v>
      </c>
      <c r="BJ23" s="231">
        <v>15.1069080430337</v>
      </c>
      <c r="BK23" s="231"/>
    </row>
    <row r="24" spans="1:63" x14ac:dyDescent="0.3">
      <c r="A24" s="221" t="s">
        <v>43</v>
      </c>
      <c r="B24" s="231">
        <v>10.4261021234718</v>
      </c>
      <c r="C24" s="231">
        <v>11.1173635905698</v>
      </c>
      <c r="D24" s="231">
        <v>11.0438786202737</v>
      </c>
      <c r="E24" s="231">
        <v>10.6004804085452</v>
      </c>
      <c r="F24" s="231">
        <v>9.7852641236341107</v>
      </c>
      <c r="G24" s="231">
        <v>10.5551208210741</v>
      </c>
      <c r="H24" s="231">
        <v>10.7312298234678</v>
      </c>
      <c r="I24" s="231">
        <v>10.415018462235601</v>
      </c>
      <c r="J24" s="231">
        <v>10.266314561604201</v>
      </c>
      <c r="K24" s="231">
        <v>10.4762055161123</v>
      </c>
      <c r="L24" s="231">
        <v>10.713770663610999</v>
      </c>
      <c r="M24" s="231">
        <v>10.8819615976603</v>
      </c>
      <c r="N24" s="231">
        <v>9.7132851632213093</v>
      </c>
      <c r="O24" s="231">
        <v>10.301817708859399</v>
      </c>
      <c r="P24" s="231">
        <v>10.296295846010601</v>
      </c>
      <c r="Q24" s="231">
        <v>9.7751146677537299</v>
      </c>
      <c r="R24" s="231">
        <v>8.8183025321152506</v>
      </c>
      <c r="S24" s="231">
        <v>9.1463545539946605</v>
      </c>
      <c r="T24" s="231">
        <v>9.2979637538439306</v>
      </c>
      <c r="U24" s="231">
        <v>9.1103210043025804</v>
      </c>
      <c r="V24" s="231">
        <v>8.0807990859224592</v>
      </c>
      <c r="W24" s="231">
        <v>8.6510930348625408</v>
      </c>
      <c r="X24" s="231">
        <v>8.7572974447201606</v>
      </c>
      <c r="Y24" s="231">
        <v>8.2586329617559802</v>
      </c>
      <c r="Z24" s="231">
        <v>7.5845463325485003</v>
      </c>
      <c r="AA24" s="231">
        <v>8.1562200048496294</v>
      </c>
      <c r="AB24" s="231">
        <v>8.2694485968236702</v>
      </c>
      <c r="AC24" s="231">
        <v>7.9445837113503304</v>
      </c>
      <c r="AD24" s="231">
        <v>7.0726013364234399</v>
      </c>
      <c r="AE24" s="231">
        <v>7.6089887577113897</v>
      </c>
      <c r="AF24" s="231">
        <v>7.72481444634907</v>
      </c>
      <c r="AG24" s="231">
        <v>7.4739492371199896</v>
      </c>
      <c r="AH24" s="231">
        <v>6.3797330457640502</v>
      </c>
      <c r="AI24" s="231">
        <v>6.8880743150286703</v>
      </c>
      <c r="AJ24" s="231">
        <v>7.0684144466336898</v>
      </c>
      <c r="AK24" s="231">
        <v>6.8695351754671803</v>
      </c>
      <c r="AL24" s="231">
        <v>6.0424999481725203</v>
      </c>
      <c r="AM24" s="231">
        <v>6.55987598922722</v>
      </c>
      <c r="AN24" s="231">
        <v>6.6654395294982098</v>
      </c>
      <c r="AO24" s="231">
        <v>6.3212004914188498</v>
      </c>
      <c r="AP24" s="231">
        <v>5.7205033590807899</v>
      </c>
      <c r="AQ24" s="231">
        <v>6.2941442159124099</v>
      </c>
      <c r="AR24" s="231">
        <v>6.5013087217591901</v>
      </c>
      <c r="AS24" s="231">
        <v>6.0848788886794001</v>
      </c>
      <c r="AT24" s="231">
        <v>5.3849752321160302</v>
      </c>
      <c r="AU24" s="231">
        <v>5.9430695585970499</v>
      </c>
      <c r="AV24" s="231">
        <v>6.1341666467002103</v>
      </c>
      <c r="AW24" s="231">
        <v>5.72926808735658</v>
      </c>
      <c r="AX24" s="231">
        <v>5.2756282049752699</v>
      </c>
      <c r="AY24" s="231">
        <v>5.24388257064565</v>
      </c>
      <c r="AZ24" s="231">
        <v>5.75311626291038</v>
      </c>
      <c r="BA24" s="231">
        <v>5.3687522195869901</v>
      </c>
      <c r="BB24" s="231">
        <v>4.8375242985093401</v>
      </c>
      <c r="BC24" s="231">
        <v>5.4722361351997302</v>
      </c>
      <c r="BD24" s="231">
        <v>5.7119092313523403</v>
      </c>
      <c r="BE24" s="231">
        <v>5.2014011141978402</v>
      </c>
      <c r="BF24" s="231">
        <v>4.6259489038136303</v>
      </c>
      <c r="BG24" s="231">
        <v>4.8247514700723197</v>
      </c>
      <c r="BH24" s="231">
        <v>4.9933280406313303</v>
      </c>
      <c r="BI24" s="231">
        <v>4.8163867626147496</v>
      </c>
      <c r="BJ24" s="231">
        <v>4.6769023270783698</v>
      </c>
      <c r="BK24" s="231"/>
    </row>
    <row r="25" spans="1:63" x14ac:dyDescent="0.3">
      <c r="A25" s="221" t="s">
        <v>12</v>
      </c>
      <c r="B25" s="231">
        <v>10.1545041636573</v>
      </c>
      <c r="C25" s="231">
        <v>10.1004076828038</v>
      </c>
      <c r="D25" s="231">
        <v>9.4527253349774103</v>
      </c>
      <c r="E25" s="231">
        <v>9.5681661737522496</v>
      </c>
      <c r="F25" s="231">
        <v>7.9401034854619299</v>
      </c>
      <c r="G25" s="231">
        <v>8.2137772462534198</v>
      </c>
      <c r="H25" s="231">
        <v>8.0547841586979505</v>
      </c>
      <c r="I25" s="231">
        <v>8.9686528318252705</v>
      </c>
      <c r="J25" s="231">
        <v>8.3224966419715507</v>
      </c>
      <c r="K25" s="231">
        <v>7.7127483415059901</v>
      </c>
      <c r="L25" s="231">
        <v>7.27451965228102</v>
      </c>
      <c r="M25" s="231">
        <v>8.5514092666340904</v>
      </c>
      <c r="N25" s="231">
        <v>8.9442123168886702</v>
      </c>
      <c r="O25" s="231">
        <v>8.1553869728546093</v>
      </c>
      <c r="P25" s="231">
        <v>7.4624335445709997</v>
      </c>
      <c r="Q25" s="231">
        <v>7.9280689759286096</v>
      </c>
      <c r="R25" s="231">
        <v>6.7397182438816197</v>
      </c>
      <c r="S25" s="231">
        <v>6.1861453564326201</v>
      </c>
      <c r="T25" s="231">
        <v>5.8659835941334402</v>
      </c>
      <c r="U25" s="231">
        <v>6.9554527335835603</v>
      </c>
      <c r="V25" s="231">
        <v>6.71238597571468</v>
      </c>
      <c r="W25" s="231">
        <v>6.0954600834293098</v>
      </c>
      <c r="X25" s="231">
        <v>5.7120494783794502</v>
      </c>
      <c r="Y25" s="231">
        <v>6.1948137655952502</v>
      </c>
      <c r="Z25" s="231">
        <v>6.2913566604196696</v>
      </c>
      <c r="AA25" s="231">
        <v>5.8846401176193801</v>
      </c>
      <c r="AB25" s="231">
        <v>5.5915462539567899</v>
      </c>
      <c r="AC25" s="231">
        <v>5.9868462689345998</v>
      </c>
      <c r="AD25" s="231">
        <v>5.6722215594373697</v>
      </c>
      <c r="AE25" s="231">
        <v>5.2961157341695904</v>
      </c>
      <c r="AF25" s="231">
        <v>4.8940715334914602</v>
      </c>
      <c r="AG25" s="231">
        <v>5.4163389293039499</v>
      </c>
      <c r="AH25" s="231">
        <v>5.2198935064340803</v>
      </c>
      <c r="AI25" s="231">
        <v>4.8493935731609596</v>
      </c>
      <c r="AJ25" s="231">
        <v>4.7278882018706003</v>
      </c>
      <c r="AK25" s="231">
        <v>5.6729165620730804</v>
      </c>
      <c r="AL25" s="231">
        <v>4.86310556775428</v>
      </c>
      <c r="AM25" s="231">
        <v>4.5478883550525104</v>
      </c>
      <c r="AN25" s="231">
        <v>4.4329284260892496</v>
      </c>
      <c r="AO25" s="231">
        <v>4.7289759480144697</v>
      </c>
      <c r="AP25" s="231">
        <v>4.7948644966027203</v>
      </c>
      <c r="AQ25" s="231">
        <v>4.5455430998403603</v>
      </c>
      <c r="AR25" s="231">
        <v>4.4499697919949002</v>
      </c>
      <c r="AS25" s="231">
        <v>4.6831396916644303</v>
      </c>
      <c r="AT25" s="231">
        <v>4.7034006944704601</v>
      </c>
      <c r="AU25" s="231">
        <v>4.38809818585825</v>
      </c>
      <c r="AV25" s="231">
        <v>4.2852666696690802</v>
      </c>
      <c r="AW25" s="231">
        <v>4.5516103500589402</v>
      </c>
      <c r="AX25" s="231">
        <v>4.6618732686593001</v>
      </c>
      <c r="AY25" s="231">
        <v>4.0368392798446697</v>
      </c>
      <c r="AZ25" s="231">
        <v>4.1272391704458302</v>
      </c>
      <c r="BA25" s="231">
        <v>4.4737010268392297</v>
      </c>
      <c r="BB25" s="231">
        <v>4.5143963616836604</v>
      </c>
      <c r="BC25" s="231">
        <v>4.32713374224398</v>
      </c>
      <c r="BD25" s="231">
        <v>4.2280416395533402</v>
      </c>
      <c r="BE25" s="231">
        <v>4.3897436541954002</v>
      </c>
      <c r="BF25" s="231">
        <v>3.9457499255453699</v>
      </c>
      <c r="BG25" s="231">
        <v>3.5454513464661201</v>
      </c>
      <c r="BH25" s="231">
        <v>3.5077681468224502</v>
      </c>
      <c r="BI25" s="231">
        <v>3.7708612596122002</v>
      </c>
      <c r="BJ25" s="231">
        <v>3.9271366526079601</v>
      </c>
      <c r="BK25" s="231"/>
    </row>
    <row r="26" spans="1:63" x14ac:dyDescent="0.3">
      <c r="A26" s="221" t="s">
        <v>13</v>
      </c>
      <c r="B26" s="231">
        <v>21.7147495152389</v>
      </c>
      <c r="C26" s="231">
        <v>24.3726041825328</v>
      </c>
      <c r="D26" s="231">
        <v>24.500898888038201</v>
      </c>
      <c r="E26" s="231">
        <v>22.805819501580299</v>
      </c>
      <c r="F26" s="231">
        <v>21.8056784342977</v>
      </c>
      <c r="G26" s="231">
        <v>24.700795702275499</v>
      </c>
      <c r="H26" s="231">
        <v>25.242817032164702</v>
      </c>
      <c r="I26" s="231">
        <v>23.1640298679736</v>
      </c>
      <c r="J26" s="231">
        <v>19.9203145116626</v>
      </c>
      <c r="K26" s="231">
        <v>22.024780215265899</v>
      </c>
      <c r="L26" s="231">
        <v>22.7806896347515</v>
      </c>
      <c r="M26" s="231">
        <v>21.596759140467402</v>
      </c>
      <c r="N26" s="231">
        <v>21.339471817644501</v>
      </c>
      <c r="O26" s="231">
        <v>23.805548523555199</v>
      </c>
      <c r="P26" s="231">
        <v>24.013600440204399</v>
      </c>
      <c r="Q26" s="231">
        <v>22.286850272474599</v>
      </c>
      <c r="R26" s="231">
        <v>19.7805294861795</v>
      </c>
      <c r="S26" s="231">
        <v>21.0686670226339</v>
      </c>
      <c r="T26" s="231">
        <v>21.376205092240401</v>
      </c>
      <c r="U26" s="231">
        <v>20.378960188340699</v>
      </c>
      <c r="V26" s="231">
        <v>18.430842831686402</v>
      </c>
      <c r="W26" s="231">
        <v>20.3834137919361</v>
      </c>
      <c r="X26" s="231">
        <v>20.716493464967002</v>
      </c>
      <c r="Y26" s="231">
        <v>19.287761382696299</v>
      </c>
      <c r="Z26" s="231">
        <v>17.0032434977301</v>
      </c>
      <c r="AA26" s="231">
        <v>18.970569035857899</v>
      </c>
      <c r="AB26" s="231">
        <v>19.187108854513902</v>
      </c>
      <c r="AC26" s="231">
        <v>18.316031066457199</v>
      </c>
      <c r="AD26" s="231">
        <v>16.889839070252901</v>
      </c>
      <c r="AE26" s="231">
        <v>18.4642768271138</v>
      </c>
      <c r="AF26" s="231">
        <v>18.682542769722499</v>
      </c>
      <c r="AG26" s="231">
        <v>18.0067742118379</v>
      </c>
      <c r="AH26" s="231">
        <v>15.5899417154533</v>
      </c>
      <c r="AI26" s="231">
        <v>17.364183054117799</v>
      </c>
      <c r="AJ26" s="231">
        <v>17.829331199918698</v>
      </c>
      <c r="AK26" s="231">
        <v>17.046617671420901</v>
      </c>
      <c r="AL26" s="231">
        <v>15.394154635443</v>
      </c>
      <c r="AM26" s="231">
        <v>17.1988820649164</v>
      </c>
      <c r="AN26" s="231">
        <v>17.409110975555699</v>
      </c>
      <c r="AO26" s="231">
        <v>16.372614191341899</v>
      </c>
      <c r="AP26" s="231">
        <v>14.7889704119181</v>
      </c>
      <c r="AQ26" s="231">
        <v>16.8757377890466</v>
      </c>
      <c r="AR26" s="231">
        <v>17.371580221568699</v>
      </c>
      <c r="AS26" s="231">
        <v>16.023092049305198</v>
      </c>
      <c r="AT26" s="231">
        <v>14.0026007321857</v>
      </c>
      <c r="AU26" s="231">
        <v>15.9984776536376</v>
      </c>
      <c r="AV26" s="231">
        <v>16.501019852453702</v>
      </c>
      <c r="AW26" s="231">
        <v>15.171974629770601</v>
      </c>
      <c r="AX26" s="231">
        <v>12.9297925702404</v>
      </c>
      <c r="AY26" s="231">
        <v>13.2299145198725</v>
      </c>
      <c r="AZ26" s="231">
        <v>14.5737850984875</v>
      </c>
      <c r="BA26" s="231">
        <v>13.363468165514499</v>
      </c>
      <c r="BB26" s="231">
        <v>10.9554371351271</v>
      </c>
      <c r="BC26" s="231">
        <v>12.8904751888372</v>
      </c>
      <c r="BD26" s="231">
        <v>13.510268172508701</v>
      </c>
      <c r="BE26" s="231">
        <v>12.0144065133249</v>
      </c>
      <c r="BF26" s="231">
        <v>10.569709595315</v>
      </c>
      <c r="BG26" s="231">
        <v>11.400834937870099</v>
      </c>
      <c r="BH26" s="231">
        <v>11.8282959539763</v>
      </c>
      <c r="BI26" s="231">
        <v>11.1865518455139</v>
      </c>
      <c r="BJ26" s="231">
        <v>10.7068647820225</v>
      </c>
      <c r="BK26" s="231"/>
    </row>
    <row r="27" spans="1:63" x14ac:dyDescent="0.3">
      <c r="A27" s="221" t="s">
        <v>44</v>
      </c>
      <c r="B27" s="231">
        <v>18.1069021624355</v>
      </c>
      <c r="C27" s="231">
        <v>20.074067590159899</v>
      </c>
      <c r="D27" s="231">
        <v>19.986819623543401</v>
      </c>
      <c r="E27" s="231">
        <v>19.139794186273999</v>
      </c>
      <c r="F27" s="231">
        <v>18.7444683431615</v>
      </c>
      <c r="G27" s="231">
        <v>20.710195968097</v>
      </c>
      <c r="H27" s="231">
        <v>21.042120214910199</v>
      </c>
      <c r="I27" s="231">
        <v>20.0238286261194</v>
      </c>
      <c r="J27" s="231">
        <v>22.2048131348533</v>
      </c>
      <c r="K27" s="231">
        <v>23.898489853073201</v>
      </c>
      <c r="L27" s="231">
        <v>24.572158245474899</v>
      </c>
      <c r="M27" s="231">
        <v>24.272495268970701</v>
      </c>
      <c r="N27" s="231">
        <v>20.107935346196999</v>
      </c>
      <c r="O27" s="231">
        <v>21.887464446011499</v>
      </c>
      <c r="P27" s="231">
        <v>22.019438108776299</v>
      </c>
      <c r="Q27" s="231">
        <v>21.139285061194801</v>
      </c>
      <c r="R27" s="231">
        <v>22.013134398145102</v>
      </c>
      <c r="S27" s="231">
        <v>22.910161359559901</v>
      </c>
      <c r="T27" s="231">
        <v>23.057610280244599</v>
      </c>
      <c r="U27" s="231">
        <v>22.839002596941899</v>
      </c>
      <c r="V27" s="231">
        <v>20.401200267004601</v>
      </c>
      <c r="W27" s="231">
        <v>22.128867414138899</v>
      </c>
      <c r="X27" s="231">
        <v>22.275507666884302</v>
      </c>
      <c r="Y27" s="231">
        <v>21.4026147164892</v>
      </c>
      <c r="Z27" s="231">
        <v>19.229202146480599</v>
      </c>
      <c r="AA27" s="231">
        <v>20.951338850114499</v>
      </c>
      <c r="AB27" s="231">
        <v>21.049865636529699</v>
      </c>
      <c r="AC27" s="231">
        <v>20.8174673445397</v>
      </c>
      <c r="AD27" s="231">
        <v>20.3847722136809</v>
      </c>
      <c r="AE27" s="231">
        <v>21.779644686068899</v>
      </c>
      <c r="AF27" s="231">
        <v>21.7137970855227</v>
      </c>
      <c r="AG27" s="231">
        <v>21.651066838024001</v>
      </c>
      <c r="AH27" s="231">
        <v>19.469184710215</v>
      </c>
      <c r="AI27" s="231">
        <v>21.402941573947501</v>
      </c>
      <c r="AJ27" s="231">
        <v>21.889076629956499</v>
      </c>
      <c r="AK27" s="231">
        <v>21.5868498117832</v>
      </c>
      <c r="AL27" s="231">
        <v>20.277954094419201</v>
      </c>
      <c r="AM27" s="231">
        <v>22.320936483705498</v>
      </c>
      <c r="AN27" s="231">
        <v>22.433924279984499</v>
      </c>
      <c r="AO27" s="231">
        <v>21.5718880520025</v>
      </c>
      <c r="AP27" s="231">
        <v>18.445567236970099</v>
      </c>
      <c r="AQ27" s="231">
        <v>20.852683496426099</v>
      </c>
      <c r="AR27" s="231">
        <v>21.202040840576199</v>
      </c>
      <c r="AS27" s="231">
        <v>19.9621654998463</v>
      </c>
      <c r="AT27" s="231">
        <v>18.084571242194201</v>
      </c>
      <c r="AU27" s="231">
        <v>20.501450433578</v>
      </c>
      <c r="AV27" s="231">
        <v>20.903179157279801</v>
      </c>
      <c r="AW27" s="231">
        <v>19.5817646662607</v>
      </c>
      <c r="AX27" s="231">
        <v>17.947249629350502</v>
      </c>
      <c r="AY27" s="231">
        <v>18.2328279755864</v>
      </c>
      <c r="AZ27" s="231">
        <v>19.8877832113054</v>
      </c>
      <c r="BA27" s="231">
        <v>18.7182331198015</v>
      </c>
      <c r="BB27" s="231">
        <v>22.474406039600101</v>
      </c>
      <c r="BC27" s="231">
        <v>26.373321115171201</v>
      </c>
      <c r="BD27" s="231">
        <v>27.363694480187899</v>
      </c>
      <c r="BE27" s="231">
        <v>24.603938570549101</v>
      </c>
      <c r="BF27" s="231">
        <v>21.6154149112777</v>
      </c>
      <c r="BG27" s="231">
        <v>23.058316961461699</v>
      </c>
      <c r="BH27" s="231">
        <v>23.819587505545499</v>
      </c>
      <c r="BI27" s="231">
        <v>22.776684999613401</v>
      </c>
      <c r="BJ27" s="231">
        <v>21.788156358141698</v>
      </c>
      <c r="BK27" s="231"/>
    </row>
    <row r="28" spans="1:63" x14ac:dyDescent="0.3">
      <c r="A28" s="221" t="s">
        <v>14</v>
      </c>
      <c r="B28" s="231">
        <v>74.377709056399297</v>
      </c>
      <c r="C28" s="231">
        <v>68.001432298659907</v>
      </c>
      <c r="D28" s="231">
        <v>64.115239942168998</v>
      </c>
      <c r="E28" s="231">
        <v>69.5493092666905</v>
      </c>
      <c r="F28" s="231">
        <v>69.982439686873605</v>
      </c>
      <c r="G28" s="231">
        <v>62.108578022396898</v>
      </c>
      <c r="H28" s="231">
        <v>61.116312313704199</v>
      </c>
      <c r="I28" s="231">
        <v>75.618952239410305</v>
      </c>
      <c r="J28" s="231">
        <v>86.014490619274795</v>
      </c>
      <c r="K28" s="231">
        <v>68.382280618159101</v>
      </c>
      <c r="L28" s="231">
        <v>66.033566095847505</v>
      </c>
      <c r="M28" s="231">
        <v>86.156523852032194</v>
      </c>
      <c r="N28" s="231">
        <v>70.219520863404995</v>
      </c>
      <c r="O28" s="231">
        <v>61.503698680162401</v>
      </c>
      <c r="P28" s="231">
        <v>58.411264232636199</v>
      </c>
      <c r="Q28" s="231">
        <v>62.421201057938497</v>
      </c>
      <c r="R28" s="231">
        <v>58.354586899753599</v>
      </c>
      <c r="S28" s="231">
        <v>52.492611978779102</v>
      </c>
      <c r="T28" s="231">
        <v>51.591399994158103</v>
      </c>
      <c r="U28" s="231">
        <v>60.642247475074299</v>
      </c>
      <c r="V28" s="231">
        <v>55.107344900647803</v>
      </c>
      <c r="W28" s="231">
        <v>49.076122021472699</v>
      </c>
      <c r="X28" s="231">
        <v>46.849752318483603</v>
      </c>
      <c r="Y28" s="231">
        <v>50.344554902052998</v>
      </c>
      <c r="Z28" s="231">
        <v>56.563490072415902</v>
      </c>
      <c r="AA28" s="231">
        <v>50.729904061711601</v>
      </c>
      <c r="AB28" s="231">
        <v>49.756132694563597</v>
      </c>
      <c r="AC28" s="231">
        <v>52.576231648316501</v>
      </c>
      <c r="AD28" s="231">
        <v>50.688311889582998</v>
      </c>
      <c r="AE28" s="231">
        <v>48.9129060926644</v>
      </c>
      <c r="AF28" s="231">
        <v>49.937298817114701</v>
      </c>
      <c r="AG28" s="231">
        <v>52.222167203428697</v>
      </c>
      <c r="AH28" s="231">
        <v>50.799876939466003</v>
      </c>
      <c r="AI28" s="231">
        <v>46.904129415869697</v>
      </c>
      <c r="AJ28" s="231">
        <v>47.592678848155103</v>
      </c>
      <c r="AK28" s="231">
        <v>52.9618147461672</v>
      </c>
      <c r="AL28" s="231">
        <v>47.701229575506197</v>
      </c>
      <c r="AM28" s="231">
        <v>44.710746345125997</v>
      </c>
      <c r="AN28" s="231">
        <v>45.5515328259551</v>
      </c>
      <c r="AO28" s="231">
        <v>47.519195992564399</v>
      </c>
      <c r="AP28" s="231">
        <v>46.175351452469997</v>
      </c>
      <c r="AQ28" s="231">
        <v>43.6080050370336</v>
      </c>
      <c r="AR28" s="231">
        <v>44.756302871612803</v>
      </c>
      <c r="AS28" s="231">
        <v>46.315319592415399</v>
      </c>
      <c r="AT28" s="231">
        <v>45.904115427164299</v>
      </c>
      <c r="AU28" s="231">
        <v>43.768558051766398</v>
      </c>
      <c r="AV28" s="231">
        <v>44.697178521045302</v>
      </c>
      <c r="AW28" s="231">
        <v>46.033648457345897</v>
      </c>
      <c r="AX28" s="231">
        <v>44.386203873421202</v>
      </c>
      <c r="AY28" s="231">
        <v>38.644440380492</v>
      </c>
      <c r="AZ28" s="231">
        <v>40.548670537721897</v>
      </c>
      <c r="BA28" s="231">
        <v>43.109724882408599</v>
      </c>
      <c r="BB28" s="231">
        <v>42.466346566443299</v>
      </c>
      <c r="BC28" s="231">
        <v>40.744703449964298</v>
      </c>
      <c r="BD28" s="231">
        <v>40.888304937296297</v>
      </c>
      <c r="BE28" s="231">
        <v>42.059248317290098</v>
      </c>
      <c r="BF28" s="231">
        <v>39.712385218090503</v>
      </c>
      <c r="BG28" s="231">
        <v>35.184676399462397</v>
      </c>
      <c r="BH28" s="231">
        <v>35.5260625687146</v>
      </c>
      <c r="BI28" s="231">
        <v>38.288020331108399</v>
      </c>
      <c r="BJ28" s="231">
        <v>39.606480650227802</v>
      </c>
      <c r="BK28" s="231"/>
    </row>
    <row r="29" spans="1:63" x14ac:dyDescent="0.3">
      <c r="A29" s="221" t="s">
        <v>45</v>
      </c>
      <c r="B29" s="231">
        <v>110.241370429418</v>
      </c>
      <c r="C29" s="231">
        <v>119.777231209845</v>
      </c>
      <c r="D29" s="231">
        <v>117.969493484604</v>
      </c>
      <c r="E29" s="231">
        <v>113.030983574207</v>
      </c>
      <c r="F29" s="231">
        <v>103.968384974957</v>
      </c>
      <c r="G29" s="231">
        <v>114.963829295812</v>
      </c>
      <c r="H29" s="231">
        <v>116.35999972610399</v>
      </c>
      <c r="I29" s="231">
        <v>112.09886783339201</v>
      </c>
      <c r="J29" s="231">
        <v>105.064449125365</v>
      </c>
      <c r="K29" s="231">
        <v>111.057119662057</v>
      </c>
      <c r="L29" s="231">
        <v>112.536958905798</v>
      </c>
      <c r="M29" s="231">
        <v>113.018574929621</v>
      </c>
      <c r="N29" s="231">
        <v>107.532092609031</v>
      </c>
      <c r="O29" s="231">
        <v>114.503989363736</v>
      </c>
      <c r="P29" s="231">
        <v>113.41753099626401</v>
      </c>
      <c r="Q29" s="231">
        <v>109.010975146936</v>
      </c>
      <c r="R29" s="231">
        <v>99.6051584838808</v>
      </c>
      <c r="S29" s="231">
        <v>103.01152630615999</v>
      </c>
      <c r="T29" s="231">
        <v>103.25423050716699</v>
      </c>
      <c r="U29" s="231">
        <v>102.869630882065</v>
      </c>
      <c r="V29" s="231">
        <v>95.473885154219502</v>
      </c>
      <c r="W29" s="231">
        <v>101.64880443264801</v>
      </c>
      <c r="X29" s="231">
        <v>101.77640152266299</v>
      </c>
      <c r="Y29" s="231">
        <v>97.873929057889598</v>
      </c>
      <c r="Z29" s="231">
        <v>90.515804772401793</v>
      </c>
      <c r="AA29" s="231">
        <v>97.441996792909606</v>
      </c>
      <c r="AB29" s="231">
        <v>97.406245853925299</v>
      </c>
      <c r="AC29" s="231">
        <v>95.635671441314102</v>
      </c>
      <c r="AD29" s="231">
        <v>90.1805260913833</v>
      </c>
      <c r="AE29" s="231">
        <v>95.537180481035605</v>
      </c>
      <c r="AF29" s="231">
        <v>94.974531268903604</v>
      </c>
      <c r="AG29" s="231">
        <v>94.433414130174398</v>
      </c>
      <c r="AH29" s="231">
        <v>82.426420512345899</v>
      </c>
      <c r="AI29" s="231">
        <v>89.001925137516807</v>
      </c>
      <c r="AJ29" s="231">
        <v>90.643563955329498</v>
      </c>
      <c r="AK29" s="231">
        <v>90.509143540244807</v>
      </c>
      <c r="AL29" s="231">
        <v>80.337300992714106</v>
      </c>
      <c r="AM29" s="231">
        <v>86.980810729275106</v>
      </c>
      <c r="AN29" s="231">
        <v>87.345335714221207</v>
      </c>
      <c r="AO29" s="231">
        <v>84.351898564523395</v>
      </c>
      <c r="AP29" s="231">
        <v>76.645803686120104</v>
      </c>
      <c r="AQ29" s="231">
        <v>84.801484876295703</v>
      </c>
      <c r="AR29" s="231">
        <v>86.252300295073894</v>
      </c>
      <c r="AS29" s="231">
        <v>81.711152778494693</v>
      </c>
      <c r="AT29" s="231">
        <v>77.178450190092306</v>
      </c>
      <c r="AU29" s="231">
        <v>85.356649780392999</v>
      </c>
      <c r="AV29" s="231">
        <v>86.866540258290101</v>
      </c>
      <c r="AW29" s="231">
        <v>82.227210437390298</v>
      </c>
      <c r="AX29" s="231">
        <v>74.287745675322697</v>
      </c>
      <c r="AY29" s="231">
        <v>73.702361846695993</v>
      </c>
      <c r="AZ29" s="231">
        <v>79.645732254935993</v>
      </c>
      <c r="BA29" s="231">
        <v>76.537017441788507</v>
      </c>
      <c r="BB29" s="231">
        <v>59.054185670827202</v>
      </c>
      <c r="BC29" s="231">
        <v>66.573464277449403</v>
      </c>
      <c r="BD29" s="231">
        <v>68.078943307853507</v>
      </c>
      <c r="BE29" s="231">
        <v>63.088970262383199</v>
      </c>
      <c r="BF29" s="231">
        <v>55.609817394229303</v>
      </c>
      <c r="BG29" s="231">
        <v>57.257207040509797</v>
      </c>
      <c r="BH29" s="231">
        <v>58.6146855462693</v>
      </c>
      <c r="BI29" s="231">
        <v>57.4340522288675</v>
      </c>
      <c r="BJ29" s="231">
        <v>55.8134545685745</v>
      </c>
      <c r="BK29" s="231"/>
    </row>
    <row r="30" spans="1:63" x14ac:dyDescent="0.3">
      <c r="A30" s="221" t="s">
        <v>15</v>
      </c>
      <c r="B30" s="231">
        <v>21.2498454180393</v>
      </c>
      <c r="C30" s="231">
        <v>23.708641234386299</v>
      </c>
      <c r="D30" s="231">
        <v>23.8369652723107</v>
      </c>
      <c r="E30" s="231">
        <v>22.317391599782098</v>
      </c>
      <c r="F30" s="231">
        <v>21.051957345270601</v>
      </c>
      <c r="G30" s="231">
        <v>23.665268056941599</v>
      </c>
      <c r="H30" s="231">
        <v>24.189427663721698</v>
      </c>
      <c r="I30" s="231">
        <v>22.320431051651699</v>
      </c>
      <c r="J30" s="231">
        <v>20.5225586059058</v>
      </c>
      <c r="K30" s="231">
        <v>22.396499039122801</v>
      </c>
      <c r="L30" s="231">
        <v>23.2029329667523</v>
      </c>
      <c r="M30" s="231">
        <v>22.1651174934503</v>
      </c>
      <c r="N30" s="231">
        <v>20.864871771451899</v>
      </c>
      <c r="O30" s="231">
        <v>23.243917133531301</v>
      </c>
      <c r="P30" s="231">
        <v>23.4871801122531</v>
      </c>
      <c r="Q30" s="231">
        <v>21.697268198719101</v>
      </c>
      <c r="R30" s="231">
        <v>19.645413064964199</v>
      </c>
      <c r="S30" s="231">
        <v>21.011027035452699</v>
      </c>
      <c r="T30" s="231">
        <v>21.420823198191499</v>
      </c>
      <c r="U30" s="231">
        <v>20.218056084889898</v>
      </c>
      <c r="V30" s="231">
        <v>18.215813153832801</v>
      </c>
      <c r="W30" s="231">
        <v>20.2486018856649</v>
      </c>
      <c r="X30" s="231">
        <v>20.682589131529301</v>
      </c>
      <c r="Y30" s="231">
        <v>19.0127723025244</v>
      </c>
      <c r="Z30" s="231">
        <v>17.503501727706201</v>
      </c>
      <c r="AA30" s="231">
        <v>19.607539875402601</v>
      </c>
      <c r="AB30" s="231">
        <v>19.939529398196001</v>
      </c>
      <c r="AC30" s="231">
        <v>18.756995598565901</v>
      </c>
      <c r="AD30" s="231">
        <v>17.682616516741199</v>
      </c>
      <c r="AE30" s="231">
        <v>19.470317521439799</v>
      </c>
      <c r="AF30" s="231">
        <v>19.807551772438401</v>
      </c>
      <c r="AG30" s="231">
        <v>18.845914014903901</v>
      </c>
      <c r="AH30" s="231">
        <v>16.430643656803198</v>
      </c>
      <c r="AI30" s="231">
        <v>18.3239097811059</v>
      </c>
      <c r="AJ30" s="231">
        <v>18.825282722705499</v>
      </c>
      <c r="AK30" s="231">
        <v>17.836413733862202</v>
      </c>
      <c r="AL30" s="231">
        <v>15.9420872425758</v>
      </c>
      <c r="AM30" s="231">
        <v>17.844158779385701</v>
      </c>
      <c r="AN30" s="231">
        <v>18.107125585794002</v>
      </c>
      <c r="AO30" s="231">
        <v>16.909466421921898</v>
      </c>
      <c r="AP30" s="231">
        <v>15.307198720477301</v>
      </c>
      <c r="AQ30" s="231">
        <v>17.422867660283401</v>
      </c>
      <c r="AR30" s="231">
        <v>17.9625151352834</v>
      </c>
      <c r="AS30" s="231">
        <v>16.547400142465499</v>
      </c>
      <c r="AT30" s="231">
        <v>14.814245780234</v>
      </c>
      <c r="AU30" s="231">
        <v>16.8777275073457</v>
      </c>
      <c r="AV30" s="231">
        <v>17.391595085015901</v>
      </c>
      <c r="AW30" s="231">
        <v>16.0248972418112</v>
      </c>
      <c r="AX30" s="231">
        <v>14.1569094714129</v>
      </c>
      <c r="AY30" s="231">
        <v>14.415316901919599</v>
      </c>
      <c r="AZ30" s="231">
        <v>15.8030417409517</v>
      </c>
      <c r="BA30" s="231">
        <v>14.663455473111</v>
      </c>
      <c r="BB30" s="231">
        <v>12.806936628909099</v>
      </c>
      <c r="BC30" s="231">
        <v>14.9535207861824</v>
      </c>
      <c r="BD30" s="231">
        <v>15.4770924868604</v>
      </c>
      <c r="BE30" s="231">
        <v>13.9723424538938</v>
      </c>
      <c r="BF30" s="231">
        <v>12.195194456572599</v>
      </c>
      <c r="BG30" s="231">
        <v>12.9858220068493</v>
      </c>
      <c r="BH30" s="231">
        <v>13.3996012538621</v>
      </c>
      <c r="BI30" s="231">
        <v>12.8346767376889</v>
      </c>
      <c r="BJ30" s="231">
        <v>12.285074624163</v>
      </c>
      <c r="BK30" s="231"/>
    </row>
    <row r="31" spans="1:63" x14ac:dyDescent="0.3">
      <c r="A31" s="221" t="s">
        <v>46</v>
      </c>
      <c r="B31" s="231">
        <v>103.603284149674</v>
      </c>
      <c r="C31" s="231">
        <v>114.46424875356</v>
      </c>
      <c r="D31" s="231">
        <v>112.378940347694</v>
      </c>
      <c r="E31" s="231">
        <v>109.95442990096601</v>
      </c>
      <c r="F31" s="231">
        <v>106.582190217033</v>
      </c>
      <c r="G31" s="231">
        <v>117.083110859534</v>
      </c>
      <c r="H31" s="231">
        <v>118.12401971201299</v>
      </c>
      <c r="I31" s="231">
        <v>115.090916640863</v>
      </c>
      <c r="J31" s="231">
        <v>118.569805057484</v>
      </c>
      <c r="K31" s="231">
        <v>127.56971283186201</v>
      </c>
      <c r="L31" s="231">
        <v>129.91895691649401</v>
      </c>
      <c r="M31" s="231">
        <v>131.35175497081801</v>
      </c>
      <c r="N31" s="231">
        <v>124.30898315771699</v>
      </c>
      <c r="O31" s="231">
        <v>134.874233806506</v>
      </c>
      <c r="P31" s="231">
        <v>135.18493682044499</v>
      </c>
      <c r="Q31" s="231">
        <v>131.46016559663801</v>
      </c>
      <c r="R31" s="231">
        <v>120.632672094884</v>
      </c>
      <c r="S31" s="231">
        <v>125.37585529507</v>
      </c>
      <c r="T31" s="231">
        <v>125.754538894118</v>
      </c>
      <c r="U31" s="231">
        <v>125.278024475601</v>
      </c>
      <c r="V31" s="231">
        <v>125.727023994685</v>
      </c>
      <c r="W31" s="231">
        <v>136.27652670867101</v>
      </c>
      <c r="X31" s="231">
        <v>136.813727002425</v>
      </c>
      <c r="Y31" s="231">
        <v>132.14884042079899</v>
      </c>
      <c r="Z31" s="231">
        <v>109.288052588561</v>
      </c>
      <c r="AA31" s="231">
        <v>119.558245688604</v>
      </c>
      <c r="AB31" s="231">
        <v>119.88433136301499</v>
      </c>
      <c r="AC31" s="231">
        <v>118.617319979378</v>
      </c>
      <c r="AD31" s="231">
        <v>114.482269211966</v>
      </c>
      <c r="AE31" s="231">
        <v>122.400032970276</v>
      </c>
      <c r="AF31" s="231">
        <v>121.84666461588399</v>
      </c>
      <c r="AG31" s="231">
        <v>121.510720012569</v>
      </c>
      <c r="AH31" s="231">
        <v>107.958758786161</v>
      </c>
      <c r="AI31" s="231">
        <v>118.810762736347</v>
      </c>
      <c r="AJ31" s="231">
        <v>121.352858448435</v>
      </c>
      <c r="AK31" s="231">
        <v>119.70620588634</v>
      </c>
      <c r="AL31" s="231">
        <v>107.889778712853</v>
      </c>
      <c r="AM31" s="231">
        <v>118.405919142324</v>
      </c>
      <c r="AN31" s="231">
        <v>118.623914274711</v>
      </c>
      <c r="AO31" s="231">
        <v>114.768677329805</v>
      </c>
      <c r="AP31" s="231">
        <v>108.72407994241399</v>
      </c>
      <c r="AQ31" s="231">
        <v>122.904044328943</v>
      </c>
      <c r="AR31" s="231">
        <v>124.485723717325</v>
      </c>
      <c r="AS31" s="231">
        <v>117.67442822842</v>
      </c>
      <c r="AT31" s="231">
        <v>111.791622300409</v>
      </c>
      <c r="AU31" s="231">
        <v>126.410008016953</v>
      </c>
      <c r="AV31" s="231">
        <v>128.05350869490101</v>
      </c>
      <c r="AW31" s="231">
        <v>121.00810689585499</v>
      </c>
      <c r="AX31" s="231">
        <v>109.65760880129299</v>
      </c>
      <c r="AY31" s="231">
        <v>110.43169572115799</v>
      </c>
      <c r="AZ31" s="231">
        <v>118.534766347836</v>
      </c>
      <c r="BA31" s="231">
        <v>115.847558764879</v>
      </c>
      <c r="BB31" s="231">
        <v>105.870114714273</v>
      </c>
      <c r="BC31" s="231">
        <v>122.63551256997501</v>
      </c>
      <c r="BD31" s="231">
        <v>123.55506726102099</v>
      </c>
      <c r="BE31" s="231">
        <v>114.83583476371901</v>
      </c>
      <c r="BF31" s="231">
        <v>100.371475259391</v>
      </c>
      <c r="BG31" s="231">
        <v>103.65069638531899</v>
      </c>
      <c r="BH31" s="231">
        <v>105.582283766473</v>
      </c>
      <c r="BI31" s="231">
        <v>104.247053879094</v>
      </c>
      <c r="BJ31" s="231">
        <v>99.849396978969096</v>
      </c>
      <c r="BK31" s="231"/>
    </row>
    <row r="32" spans="1:63" x14ac:dyDescent="0.3">
      <c r="A32" s="221" t="s">
        <v>16</v>
      </c>
      <c r="B32" s="231">
        <v>17.048838692002001</v>
      </c>
      <c r="C32" s="231">
        <v>18.346740042087099</v>
      </c>
      <c r="D32" s="231">
        <v>18.079695641718398</v>
      </c>
      <c r="E32" s="231">
        <v>17.4159369229437</v>
      </c>
      <c r="F32" s="231">
        <v>16.873516193211799</v>
      </c>
      <c r="G32" s="231">
        <v>18.516447032269099</v>
      </c>
      <c r="H32" s="231">
        <v>18.757753725388898</v>
      </c>
      <c r="I32" s="231">
        <v>18.132363759082001</v>
      </c>
      <c r="J32" s="231">
        <v>17.840399187299901</v>
      </c>
      <c r="K32" s="231">
        <v>18.633728621296001</v>
      </c>
      <c r="L32" s="231">
        <v>18.9478113464817</v>
      </c>
      <c r="M32" s="231">
        <v>19.1000926939595</v>
      </c>
      <c r="N32" s="231">
        <v>17.3158959880518</v>
      </c>
      <c r="O32" s="231">
        <v>18.676230467339899</v>
      </c>
      <c r="P32" s="231">
        <v>18.661466726972499</v>
      </c>
      <c r="Q32" s="231">
        <v>17.6573160873521</v>
      </c>
      <c r="R32" s="231">
        <v>16.554942611226799</v>
      </c>
      <c r="S32" s="231">
        <v>17.383562488470002</v>
      </c>
      <c r="T32" s="231">
        <v>17.5957678620527</v>
      </c>
      <c r="U32" s="231">
        <v>17.071318023649098</v>
      </c>
      <c r="V32" s="231">
        <v>16.152596829329401</v>
      </c>
      <c r="W32" s="231">
        <v>17.553977858157001</v>
      </c>
      <c r="X32" s="231">
        <v>17.7709531402969</v>
      </c>
      <c r="Y32" s="231">
        <v>16.667335055683399</v>
      </c>
      <c r="Z32" s="231">
        <v>15.686391604111501</v>
      </c>
      <c r="AA32" s="231">
        <v>17.180077254882399</v>
      </c>
      <c r="AB32" s="231">
        <v>17.3319013741784</v>
      </c>
      <c r="AC32" s="231">
        <v>16.596618654152699</v>
      </c>
      <c r="AD32" s="231">
        <v>15.992284474887899</v>
      </c>
      <c r="AE32" s="231">
        <v>17.2826574461936</v>
      </c>
      <c r="AF32" s="231">
        <v>17.401507417548601</v>
      </c>
      <c r="AG32" s="231">
        <v>16.8464627957628</v>
      </c>
      <c r="AH32" s="231">
        <v>14.7946021176581</v>
      </c>
      <c r="AI32" s="231">
        <v>16.210968321278902</v>
      </c>
      <c r="AJ32" s="231">
        <v>16.580400159189999</v>
      </c>
      <c r="AK32" s="231">
        <v>16.072944586286301</v>
      </c>
      <c r="AL32" s="231">
        <v>14.448720497352101</v>
      </c>
      <c r="AM32" s="231">
        <v>15.9234932160724</v>
      </c>
      <c r="AN32" s="231">
        <v>16.1108227697801</v>
      </c>
      <c r="AO32" s="231">
        <v>15.2009508167967</v>
      </c>
      <c r="AP32" s="231">
        <v>14.1753709556519</v>
      </c>
      <c r="AQ32" s="231">
        <v>15.8781300410346</v>
      </c>
      <c r="AR32" s="231">
        <v>16.316273430613901</v>
      </c>
      <c r="AS32" s="231">
        <v>15.1782877311596</v>
      </c>
      <c r="AT32" s="231">
        <v>14.2117317374501</v>
      </c>
      <c r="AU32" s="231">
        <v>15.9146510174919</v>
      </c>
      <c r="AV32" s="231">
        <v>16.345856944654901</v>
      </c>
      <c r="AW32" s="231">
        <v>15.215511088940801</v>
      </c>
      <c r="AX32" s="231">
        <v>13.8151503051182</v>
      </c>
      <c r="AY32" s="231">
        <v>13.882260072270199</v>
      </c>
      <c r="AZ32" s="231">
        <v>15.173700777295201</v>
      </c>
      <c r="BA32" s="231">
        <v>14.1713390827338</v>
      </c>
      <c r="BB32" s="231">
        <v>12.856067616829</v>
      </c>
      <c r="BC32" s="231">
        <v>14.7690339402284</v>
      </c>
      <c r="BD32" s="231">
        <v>15.281717084717201</v>
      </c>
      <c r="BE32" s="231">
        <v>13.890171727731801</v>
      </c>
      <c r="BF32" s="231">
        <v>12.1851279676556</v>
      </c>
      <c r="BG32" s="231">
        <v>12.8415393083142</v>
      </c>
      <c r="BH32" s="231">
        <v>13.232885081885</v>
      </c>
      <c r="BI32" s="231">
        <v>12.736818449796701</v>
      </c>
      <c r="BJ32" s="231">
        <v>12.286131015797499</v>
      </c>
      <c r="BK32" s="231"/>
    </row>
    <row r="33" spans="1:63" x14ac:dyDescent="0.3">
      <c r="A33" s="221" t="s">
        <v>17</v>
      </c>
      <c r="B33" s="231">
        <v>39.817625833491498</v>
      </c>
      <c r="C33" s="231">
        <v>41.463623734584303</v>
      </c>
      <c r="D33" s="231">
        <v>41.5953628346222</v>
      </c>
      <c r="E33" s="231">
        <v>40.5326715787333</v>
      </c>
      <c r="F33" s="231">
        <v>36.828770004112499</v>
      </c>
      <c r="G33" s="231">
        <v>38.549813414622101</v>
      </c>
      <c r="H33" s="231">
        <v>38.910514597617897</v>
      </c>
      <c r="I33" s="231">
        <v>37.610242081693897</v>
      </c>
      <c r="J33" s="231">
        <v>39.726693529041803</v>
      </c>
      <c r="K33" s="231">
        <v>40.9695005224456</v>
      </c>
      <c r="L33" s="231">
        <v>41.533129885407398</v>
      </c>
      <c r="M33" s="231">
        <v>40.759293231819001</v>
      </c>
      <c r="N33" s="231">
        <v>34.283225143823501</v>
      </c>
      <c r="O33" s="231">
        <v>35.872073478211199</v>
      </c>
      <c r="P33" s="231">
        <v>36.054971554143798</v>
      </c>
      <c r="Q33" s="231">
        <v>34.840719691013803</v>
      </c>
      <c r="R33" s="231">
        <v>33.700387426429202</v>
      </c>
      <c r="S33" s="231">
        <v>34.679881400681197</v>
      </c>
      <c r="T33" s="231">
        <v>34.9743458421014</v>
      </c>
      <c r="U33" s="231">
        <v>34.076744710386201</v>
      </c>
      <c r="V33" s="231">
        <v>29.271810784747</v>
      </c>
      <c r="W33" s="231">
        <v>30.7065258108405</v>
      </c>
      <c r="X33" s="231">
        <v>31.026120566659301</v>
      </c>
      <c r="Y33" s="231">
        <v>29.835612854183999</v>
      </c>
      <c r="Z33" s="231">
        <v>30.399252050238399</v>
      </c>
      <c r="AA33" s="231">
        <v>31.875465448252999</v>
      </c>
      <c r="AB33" s="231">
        <v>32.114518637715697</v>
      </c>
      <c r="AC33" s="231">
        <v>31.263659290796799</v>
      </c>
      <c r="AD33" s="231">
        <v>31.025854573597101</v>
      </c>
      <c r="AE33" s="231">
        <v>32.270825025002601</v>
      </c>
      <c r="AF33" s="231">
        <v>32.557960728320303</v>
      </c>
      <c r="AG33" s="231">
        <v>31.846060126506899</v>
      </c>
      <c r="AH33" s="231">
        <v>27.860056584358201</v>
      </c>
      <c r="AI33" s="231">
        <v>29.199472999687298</v>
      </c>
      <c r="AJ33" s="231">
        <v>29.5669516114415</v>
      </c>
      <c r="AK33" s="231">
        <v>28.776480450324499</v>
      </c>
      <c r="AL33" s="231">
        <v>36.577332675690897</v>
      </c>
      <c r="AM33" s="231">
        <v>37.937673685317797</v>
      </c>
      <c r="AN33" s="231">
        <v>38.147576887382201</v>
      </c>
      <c r="AO33" s="231">
        <v>37.260605727534802</v>
      </c>
      <c r="AP33" s="231">
        <v>29.596044919065399</v>
      </c>
      <c r="AQ33" s="231">
        <v>31.059861496091401</v>
      </c>
      <c r="AR33" s="231">
        <v>31.475739105916698</v>
      </c>
      <c r="AS33" s="231">
        <v>30.446745563201599</v>
      </c>
      <c r="AT33" s="231">
        <v>28.1084073103405</v>
      </c>
      <c r="AU33" s="231">
        <v>29.5250152195296</v>
      </c>
      <c r="AV33" s="231">
        <v>29.9254652972872</v>
      </c>
      <c r="AW33" s="231">
        <v>28.928227540980199</v>
      </c>
      <c r="AX33" s="231">
        <v>27.017902974475099</v>
      </c>
      <c r="AY33" s="231">
        <v>27.2759920540312</v>
      </c>
      <c r="AZ33" s="231">
        <v>28.267970125102199</v>
      </c>
      <c r="BA33" s="231">
        <v>27.3245974584698</v>
      </c>
      <c r="BB33" s="231">
        <v>25.3026829228154</v>
      </c>
      <c r="BC33" s="231">
        <v>26.783096130166999</v>
      </c>
      <c r="BD33" s="231">
        <v>27.2426996868716</v>
      </c>
      <c r="BE33" s="231">
        <v>26.1163411774127</v>
      </c>
      <c r="BF33" s="231">
        <v>25.036528541857798</v>
      </c>
      <c r="BG33" s="231">
        <v>25.666211261106799</v>
      </c>
      <c r="BH33" s="231">
        <v>25.989409039054799</v>
      </c>
      <c r="BI33" s="231">
        <v>25.509639485444598</v>
      </c>
      <c r="BJ33" s="231">
        <v>25.133660711318601</v>
      </c>
      <c r="BK33" s="231"/>
    </row>
    <row r="34" spans="1:63" x14ac:dyDescent="0.3">
      <c r="A34" s="221" t="s">
        <v>18</v>
      </c>
      <c r="B34" s="231">
        <v>6.7850302901950998</v>
      </c>
      <c r="C34" s="231">
        <v>7.3966417764222303</v>
      </c>
      <c r="D34" s="231">
        <v>7.3724299644003501</v>
      </c>
      <c r="E34" s="231">
        <v>7.1955214189474104</v>
      </c>
      <c r="F34" s="231">
        <v>7.0459782511496796</v>
      </c>
      <c r="G34" s="231">
        <v>7.6211086441776299</v>
      </c>
      <c r="H34" s="231">
        <v>7.7511502998707797</v>
      </c>
      <c r="I34" s="231">
        <v>7.4740905554920802</v>
      </c>
      <c r="J34" s="231">
        <v>7.5854775953679798</v>
      </c>
      <c r="K34" s="231">
        <v>7.9008481105392203</v>
      </c>
      <c r="L34" s="231">
        <v>8.1679748769748599</v>
      </c>
      <c r="M34" s="231">
        <v>8.2252367105813793</v>
      </c>
      <c r="N34" s="231">
        <v>7.8679353084634398</v>
      </c>
      <c r="O34" s="231">
        <v>8.5702653966196607</v>
      </c>
      <c r="P34" s="231">
        <v>8.6705401253526109</v>
      </c>
      <c r="Q34" s="231">
        <v>8.1996239795002399</v>
      </c>
      <c r="R34" s="231">
        <v>7.6769129611672797</v>
      </c>
      <c r="S34" s="231">
        <v>8.0917647343811208</v>
      </c>
      <c r="T34" s="231">
        <v>8.2623186035519893</v>
      </c>
      <c r="U34" s="231">
        <v>7.9453725305770799</v>
      </c>
      <c r="V34" s="231">
        <v>7.5438552889218702</v>
      </c>
      <c r="W34" s="231">
        <v>8.2986715572460703</v>
      </c>
      <c r="X34" s="231">
        <v>8.4621085283076596</v>
      </c>
      <c r="Y34" s="231">
        <v>7.8760852139743998</v>
      </c>
      <c r="Z34" s="231">
        <v>7.4122024313886801</v>
      </c>
      <c r="AA34" s="231">
        <v>8.1928397818662599</v>
      </c>
      <c r="AB34" s="231">
        <v>8.3467562965939806</v>
      </c>
      <c r="AC34" s="231">
        <v>7.9428413684484198</v>
      </c>
      <c r="AD34" s="231">
        <v>7.9080713912232703</v>
      </c>
      <c r="AE34" s="231">
        <v>8.6593208811431399</v>
      </c>
      <c r="AF34" s="231">
        <v>8.8215315492823301</v>
      </c>
      <c r="AG34" s="231">
        <v>8.4640029044312595</v>
      </c>
      <c r="AH34" s="231">
        <v>7.9823587850755997</v>
      </c>
      <c r="AI34" s="231">
        <v>8.8633462606521594</v>
      </c>
      <c r="AJ34" s="231">
        <v>9.1249299756817308</v>
      </c>
      <c r="AK34" s="231">
        <v>8.6732236458001903</v>
      </c>
      <c r="AL34" s="231">
        <v>7.6247773176568598</v>
      </c>
      <c r="AM34" s="231">
        <v>8.4853752661782096</v>
      </c>
      <c r="AN34" s="231">
        <v>8.6133232539437898</v>
      </c>
      <c r="AO34" s="231">
        <v>8.0995321662382693</v>
      </c>
      <c r="AP34" s="231">
        <v>7.19642748689611</v>
      </c>
      <c r="AQ34" s="231">
        <v>8.1659755854374492</v>
      </c>
      <c r="AR34" s="231">
        <v>8.4296526965611793</v>
      </c>
      <c r="AS34" s="231">
        <v>7.7882075747154804</v>
      </c>
      <c r="AT34" s="231">
        <v>6.6670264166174604</v>
      </c>
      <c r="AU34" s="231">
        <v>7.60007168600852</v>
      </c>
      <c r="AV34" s="231">
        <v>7.85069573683207</v>
      </c>
      <c r="AW34" s="231">
        <v>7.2273373559665801</v>
      </c>
      <c r="AX34" s="231">
        <v>6.5141256172084701</v>
      </c>
      <c r="AY34" s="231">
        <v>6.6405759766534098</v>
      </c>
      <c r="AZ34" s="231">
        <v>7.3087283358869897</v>
      </c>
      <c r="BA34" s="231">
        <v>6.7522678065038102</v>
      </c>
      <c r="BB34" s="231">
        <v>6.0259615942607896</v>
      </c>
      <c r="BC34" s="231">
        <v>7.0563740863932498</v>
      </c>
      <c r="BD34" s="231">
        <v>7.35820262689976</v>
      </c>
      <c r="BE34" s="231">
        <v>6.6004622322303996</v>
      </c>
      <c r="BF34" s="231">
        <v>5.7093805816904002</v>
      </c>
      <c r="BG34" s="231">
        <v>6.1358923881064502</v>
      </c>
      <c r="BH34" s="231">
        <v>6.3524834740590004</v>
      </c>
      <c r="BI34" s="231">
        <v>6.0384863300607803</v>
      </c>
      <c r="BJ34" s="231">
        <v>5.7663796932515501</v>
      </c>
      <c r="BK34" s="231"/>
    </row>
    <row r="35" spans="1:63" x14ac:dyDescent="0.3">
      <c r="A35" s="221" t="s">
        <v>19</v>
      </c>
      <c r="B35" s="231">
        <v>34.944346983090497</v>
      </c>
      <c r="C35" s="231">
        <v>38.487360963611899</v>
      </c>
      <c r="D35" s="231">
        <v>37.872501923075902</v>
      </c>
      <c r="E35" s="231">
        <v>36.908357278921699</v>
      </c>
      <c r="F35" s="231">
        <v>34.679892056869498</v>
      </c>
      <c r="G35" s="231">
        <v>38.121058513392697</v>
      </c>
      <c r="H35" s="231">
        <v>38.555744021775403</v>
      </c>
      <c r="I35" s="231">
        <v>37.2941740882424</v>
      </c>
      <c r="J35" s="231">
        <v>35.578234475250603</v>
      </c>
      <c r="K35" s="231">
        <v>37.944946301877401</v>
      </c>
      <c r="L35" s="231">
        <v>38.7286178742918</v>
      </c>
      <c r="M35" s="231">
        <v>38.988253944631097</v>
      </c>
      <c r="N35" s="231">
        <v>37.213369822105399</v>
      </c>
      <c r="O35" s="231">
        <v>40.590519723997602</v>
      </c>
      <c r="P35" s="231">
        <v>40.754637503029002</v>
      </c>
      <c r="Q35" s="231">
        <v>38.894362189749998</v>
      </c>
      <c r="R35" s="231">
        <v>36.337714645121999</v>
      </c>
      <c r="S35" s="231">
        <v>38.209113002882297</v>
      </c>
      <c r="T35" s="231">
        <v>38.614962438055102</v>
      </c>
      <c r="U35" s="231">
        <v>37.586725972842302</v>
      </c>
      <c r="V35" s="231">
        <v>34.747226345294997</v>
      </c>
      <c r="W35" s="231">
        <v>38.124187292048099</v>
      </c>
      <c r="X35" s="231">
        <v>38.611903348807303</v>
      </c>
      <c r="Y35" s="231">
        <v>36.365366497052797</v>
      </c>
      <c r="Z35" s="231">
        <v>33.513005965170301</v>
      </c>
      <c r="AA35" s="231">
        <v>37.2250886773774</v>
      </c>
      <c r="AB35" s="231">
        <v>37.602995679252999</v>
      </c>
      <c r="AC35" s="231">
        <v>36.203281443712399</v>
      </c>
      <c r="AD35" s="231">
        <v>33.948612117608199</v>
      </c>
      <c r="AE35" s="231">
        <v>36.944290737505199</v>
      </c>
      <c r="AF35" s="231">
        <v>37.226985550510598</v>
      </c>
      <c r="AG35" s="231">
        <v>36.163120502146299</v>
      </c>
      <c r="AH35" s="231">
        <v>31.345461198577599</v>
      </c>
      <c r="AI35" s="231">
        <v>34.8648037380093</v>
      </c>
      <c r="AJ35" s="231">
        <v>35.763007024787903</v>
      </c>
      <c r="AK35" s="231">
        <v>34.437866315892698</v>
      </c>
      <c r="AL35" s="231">
        <v>31.5242630182425</v>
      </c>
      <c r="AM35" s="231">
        <v>35.0591563444166</v>
      </c>
      <c r="AN35" s="231">
        <v>35.378473115475302</v>
      </c>
      <c r="AO35" s="231">
        <v>33.546985095010101</v>
      </c>
      <c r="AP35" s="231">
        <v>29.3132915698787</v>
      </c>
      <c r="AQ35" s="231">
        <v>33.324475799294099</v>
      </c>
      <c r="AR35" s="231">
        <v>34.055742648332398</v>
      </c>
      <c r="AS35" s="231">
        <v>31.749969295846299</v>
      </c>
      <c r="AT35" s="231">
        <v>29.686689768980798</v>
      </c>
      <c r="AU35" s="231">
        <v>33.774678878590201</v>
      </c>
      <c r="AV35" s="231">
        <v>34.486253573491403</v>
      </c>
      <c r="AW35" s="231">
        <v>32.179558304176297</v>
      </c>
      <c r="AX35" s="231">
        <v>29.107247502766501</v>
      </c>
      <c r="AY35" s="231">
        <v>29.4651296394963</v>
      </c>
      <c r="AZ35" s="231">
        <v>31.906456927857398</v>
      </c>
      <c r="BA35" s="231">
        <v>30.575521955710201</v>
      </c>
      <c r="BB35" s="231">
        <v>27.3914833216371</v>
      </c>
      <c r="BC35" s="231">
        <v>31.851146543761001</v>
      </c>
      <c r="BD35" s="231">
        <v>32.2832867227321</v>
      </c>
      <c r="BE35" s="231">
        <v>29.7851491427678</v>
      </c>
      <c r="BF35" s="231">
        <v>26.261485921383802</v>
      </c>
      <c r="BG35" s="231">
        <v>27.2053367857716</v>
      </c>
      <c r="BH35" s="231">
        <v>27.7801113695627</v>
      </c>
      <c r="BI35" s="231">
        <v>27.2999423370896</v>
      </c>
      <c r="BJ35" s="231">
        <v>26.194897812841202</v>
      </c>
      <c r="BK35" s="231"/>
    </row>
    <row r="36" spans="1:63" x14ac:dyDescent="0.3">
      <c r="A36" s="221" t="s">
        <v>20</v>
      </c>
      <c r="B36" s="231">
        <v>33.944208443335299</v>
      </c>
      <c r="C36" s="231">
        <v>34.920498338906597</v>
      </c>
      <c r="D36" s="231">
        <v>33.798860485367399</v>
      </c>
      <c r="E36" s="231">
        <v>32.673988045914498</v>
      </c>
      <c r="F36" s="231">
        <v>30.453885692459099</v>
      </c>
      <c r="G36" s="231">
        <v>32.994404329402101</v>
      </c>
      <c r="H36" s="231">
        <v>33.192338768063898</v>
      </c>
      <c r="I36" s="231">
        <v>33.208879077560397</v>
      </c>
      <c r="J36" s="231">
        <v>34.706205560371302</v>
      </c>
      <c r="K36" s="231">
        <v>34.706174700957597</v>
      </c>
      <c r="L36" s="231">
        <v>34.4588647769394</v>
      </c>
      <c r="M36" s="231">
        <v>35.9419289862442</v>
      </c>
      <c r="N36" s="231">
        <v>37.202281261768</v>
      </c>
      <c r="O36" s="231">
        <v>37.177140087946</v>
      </c>
      <c r="P36" s="231">
        <v>35.701720268528099</v>
      </c>
      <c r="Q36" s="231">
        <v>34.861649077562198</v>
      </c>
      <c r="R36" s="231">
        <v>31.518281813288699</v>
      </c>
      <c r="S36" s="231">
        <v>31.491635258752201</v>
      </c>
      <c r="T36" s="231">
        <v>31.22789901834</v>
      </c>
      <c r="U36" s="231">
        <v>32.345814568100202</v>
      </c>
      <c r="V36" s="231">
        <v>30.920895638189901</v>
      </c>
      <c r="W36" s="231">
        <v>30.832957007400601</v>
      </c>
      <c r="X36" s="231">
        <v>30.2999437662953</v>
      </c>
      <c r="Y36" s="231">
        <v>29.8103213889652</v>
      </c>
      <c r="Z36" s="231">
        <v>30.4332867878428</v>
      </c>
      <c r="AA36" s="231">
        <v>31.117410959634402</v>
      </c>
      <c r="AB36" s="231">
        <v>30.7522617870133</v>
      </c>
      <c r="AC36" s="231">
        <v>30.193992877433399</v>
      </c>
      <c r="AD36" s="231">
        <v>29.219898917453499</v>
      </c>
      <c r="AE36" s="231">
        <v>29.962511608672099</v>
      </c>
      <c r="AF36" s="231">
        <v>29.5574878873527</v>
      </c>
      <c r="AG36" s="231">
        <v>29.467912876271502</v>
      </c>
      <c r="AH36" s="231">
        <v>28.030007028955499</v>
      </c>
      <c r="AI36" s="231">
        <v>28.582591870724599</v>
      </c>
      <c r="AJ36" s="231">
        <v>28.765847515419999</v>
      </c>
      <c r="AK36" s="231">
        <v>29.9041086659835</v>
      </c>
      <c r="AL36" s="231">
        <v>26.580969560651099</v>
      </c>
      <c r="AM36" s="231">
        <v>27.438045567663501</v>
      </c>
      <c r="AN36" s="231">
        <v>27.5690848758953</v>
      </c>
      <c r="AO36" s="231">
        <v>26.8954666534759</v>
      </c>
      <c r="AP36" s="231">
        <v>25.641995247274</v>
      </c>
      <c r="AQ36" s="231">
        <v>26.586385902336399</v>
      </c>
      <c r="AR36" s="231">
        <v>27.062055404398698</v>
      </c>
      <c r="AS36" s="231">
        <v>26.246762384266901</v>
      </c>
      <c r="AT36" s="231">
        <v>25.467991848996402</v>
      </c>
      <c r="AU36" s="231">
        <v>26.211642670396099</v>
      </c>
      <c r="AV36" s="231">
        <v>26.597949086048398</v>
      </c>
      <c r="AW36" s="231">
        <v>25.949042970485198</v>
      </c>
      <c r="AX36" s="231">
        <v>24.928232947783901</v>
      </c>
      <c r="AY36" s="231">
        <v>23.433556105312899</v>
      </c>
      <c r="AZ36" s="231">
        <v>25.061295888217501</v>
      </c>
      <c r="BA36" s="231">
        <v>24.560093933413601</v>
      </c>
      <c r="BB36" s="231">
        <v>23.220453840434999</v>
      </c>
      <c r="BC36" s="231">
        <v>24.368336964385598</v>
      </c>
      <c r="BD36" s="231">
        <v>24.7933603168552</v>
      </c>
      <c r="BE36" s="231">
        <v>23.815349658065202</v>
      </c>
      <c r="BF36" s="231">
        <v>21.4033800303521</v>
      </c>
      <c r="BG36" s="231">
        <v>21.009367559107101</v>
      </c>
      <c r="BH36" s="231">
        <v>21.346041958998999</v>
      </c>
      <c r="BI36" s="231">
        <v>21.460836163031701</v>
      </c>
      <c r="BJ36" s="231">
        <v>21.522758933303901</v>
      </c>
      <c r="BK36" s="231"/>
    </row>
    <row r="37" spans="1:63" x14ac:dyDescent="0.3">
      <c r="A37" s="221" t="s">
        <v>50</v>
      </c>
      <c r="B37" s="231">
        <v>5.1484688458991403</v>
      </c>
      <c r="C37" s="231">
        <v>5.7535743271634798</v>
      </c>
      <c r="D37" s="231">
        <v>5.6948038456741603</v>
      </c>
      <c r="E37" s="231">
        <v>5.4883190874060901</v>
      </c>
      <c r="F37" s="231">
        <v>4.9988248565248403</v>
      </c>
      <c r="G37" s="231">
        <v>5.5632042074499299</v>
      </c>
      <c r="H37" s="231">
        <v>5.6387782041117598</v>
      </c>
      <c r="I37" s="231">
        <v>5.3690847923634202</v>
      </c>
      <c r="J37" s="231">
        <v>5.2544918753873704</v>
      </c>
      <c r="K37" s="231">
        <v>5.7356870585372404</v>
      </c>
      <c r="L37" s="231">
        <v>5.8719582154943604</v>
      </c>
      <c r="M37" s="231">
        <v>5.8248688170836704</v>
      </c>
      <c r="N37" s="231">
        <v>5.1330469970433699</v>
      </c>
      <c r="O37" s="231">
        <v>5.6411730408107799</v>
      </c>
      <c r="P37" s="231">
        <v>5.6736004549593</v>
      </c>
      <c r="Q37" s="231">
        <v>5.4428295819302202</v>
      </c>
      <c r="R37" s="231">
        <v>5.2515630557748496</v>
      </c>
      <c r="S37" s="231">
        <v>5.5109311660502502</v>
      </c>
      <c r="T37" s="231">
        <v>5.5461221284399302</v>
      </c>
      <c r="U37" s="231">
        <v>5.4382655871076704</v>
      </c>
      <c r="V37" s="231">
        <v>4.9376031362435402</v>
      </c>
      <c r="W37" s="231">
        <v>5.4108862681136802</v>
      </c>
      <c r="X37" s="231">
        <v>5.4608848261801697</v>
      </c>
      <c r="Y37" s="231">
        <v>5.1948219482477596</v>
      </c>
      <c r="Z37" s="231">
        <v>4.82500927199193</v>
      </c>
      <c r="AA37" s="231">
        <v>5.3394955909803903</v>
      </c>
      <c r="AB37" s="231">
        <v>5.3730780255111403</v>
      </c>
      <c r="AC37" s="231">
        <v>5.2471073942516204</v>
      </c>
      <c r="AD37" s="231">
        <v>4.9322066062634597</v>
      </c>
      <c r="AE37" s="231">
        <v>5.3242141392739102</v>
      </c>
      <c r="AF37" s="231">
        <v>5.3301190960521598</v>
      </c>
      <c r="AG37" s="231">
        <v>5.25695283990148</v>
      </c>
      <c r="AH37" s="231">
        <v>4.4019839691625604</v>
      </c>
      <c r="AI37" s="231">
        <v>4.8798404469809098</v>
      </c>
      <c r="AJ37" s="231">
        <v>4.99299031405649</v>
      </c>
      <c r="AK37" s="231">
        <v>4.8692057987683697</v>
      </c>
      <c r="AL37" s="231">
        <v>4.2778731007575201</v>
      </c>
      <c r="AM37" s="231">
        <v>4.7283544429150099</v>
      </c>
      <c r="AN37" s="231">
        <v>4.7464608231129697</v>
      </c>
      <c r="AO37" s="231">
        <v>4.5616891315375598</v>
      </c>
      <c r="AP37" s="231">
        <v>4.0302476042072204</v>
      </c>
      <c r="AQ37" s="231">
        <v>4.5819665264316498</v>
      </c>
      <c r="AR37" s="231">
        <v>4.6496641589953702</v>
      </c>
      <c r="AS37" s="231">
        <v>4.3754944799514499</v>
      </c>
      <c r="AT37" s="231">
        <v>4.0986667860232799</v>
      </c>
      <c r="AU37" s="231">
        <v>4.6592211988120402</v>
      </c>
      <c r="AV37" s="231">
        <v>4.7251371716697896</v>
      </c>
      <c r="AW37" s="231">
        <v>4.4503943285335099</v>
      </c>
      <c r="AX37" s="231">
        <v>3.85017768258027</v>
      </c>
      <c r="AY37" s="231">
        <v>3.8849965362360401</v>
      </c>
      <c r="AZ37" s="231">
        <v>4.17211573181548</v>
      </c>
      <c r="BA37" s="231">
        <v>4.0690738060352798</v>
      </c>
      <c r="BB37" s="231">
        <v>3.4818194571777799</v>
      </c>
      <c r="BC37" s="231">
        <v>4.0493080347722099</v>
      </c>
      <c r="BD37" s="231">
        <v>4.0787629100062199</v>
      </c>
      <c r="BE37" s="231">
        <v>3.7843417768071999</v>
      </c>
      <c r="BF37" s="231">
        <v>3.3060386466123299</v>
      </c>
      <c r="BG37" s="231">
        <v>3.4285722314204499</v>
      </c>
      <c r="BH37" s="231">
        <v>3.4910292691484401</v>
      </c>
      <c r="BI37" s="231">
        <v>3.4454985977208801</v>
      </c>
      <c r="BJ37" s="231">
        <v>3.2873460728149002</v>
      </c>
      <c r="BK37" s="231"/>
    </row>
    <row r="38" spans="1:63" x14ac:dyDescent="0.3">
      <c r="A38" s="221" t="s">
        <v>47</v>
      </c>
      <c r="B38" s="231">
        <v>33.707510950793797</v>
      </c>
      <c r="C38" s="231">
        <v>34.438964557205097</v>
      </c>
      <c r="D38" s="231">
        <v>34.285621150562498</v>
      </c>
      <c r="E38" s="231">
        <v>35.114325075393701</v>
      </c>
      <c r="F38" s="231">
        <v>28.622125725946798</v>
      </c>
      <c r="G38" s="231">
        <v>27.922630946405899</v>
      </c>
      <c r="H38" s="231">
        <v>28.5154419131518</v>
      </c>
      <c r="I38" s="231">
        <v>29.190085712401299</v>
      </c>
      <c r="J38" s="231">
        <v>29.775029828051501</v>
      </c>
      <c r="K38" s="231">
        <v>25.914066676756299</v>
      </c>
      <c r="L38" s="231">
        <v>26.5133743987857</v>
      </c>
      <c r="M38" s="231">
        <v>30.500069054125699</v>
      </c>
      <c r="N38" s="231">
        <v>27.369751480278001</v>
      </c>
      <c r="O38" s="231">
        <v>25.253910856474398</v>
      </c>
      <c r="P38" s="231">
        <v>25.885077133212999</v>
      </c>
      <c r="Q38" s="231">
        <v>26.139458371637399</v>
      </c>
      <c r="R38" s="231">
        <v>23.8970171354417</v>
      </c>
      <c r="S38" s="231">
        <v>23.714788025641401</v>
      </c>
      <c r="T38" s="231">
        <v>24.665973049205601</v>
      </c>
      <c r="U38" s="231">
        <v>24.830046766544498</v>
      </c>
      <c r="V38" s="231">
        <v>21.601440328820502</v>
      </c>
      <c r="W38" s="231">
        <v>22.3657436425006</v>
      </c>
      <c r="X38" s="231">
        <v>22.822444017144399</v>
      </c>
      <c r="Y38" s="231">
        <v>21.557797769575998</v>
      </c>
      <c r="Z38" s="231">
        <v>19.999180767146399</v>
      </c>
      <c r="AA38" s="231">
        <v>21.010879694011901</v>
      </c>
      <c r="AB38" s="231">
        <v>21.6607611869841</v>
      </c>
      <c r="AC38" s="231">
        <v>20.590666238537999</v>
      </c>
      <c r="AD38" s="231">
        <v>19.608540141410199</v>
      </c>
      <c r="AE38" s="231">
        <v>21.0587426393089</v>
      </c>
      <c r="AF38" s="231">
        <v>21.691484119091399</v>
      </c>
      <c r="AG38" s="231">
        <v>20.754243000542701</v>
      </c>
      <c r="AH38" s="231">
        <v>19.392634734017498</v>
      </c>
      <c r="AI38" s="231">
        <v>20.570726000172399</v>
      </c>
      <c r="AJ38" s="231">
        <v>21.1464205270062</v>
      </c>
      <c r="AK38" s="231">
        <v>20.476960967474199</v>
      </c>
      <c r="AL38" s="231">
        <v>19.191292575218998</v>
      </c>
      <c r="AM38" s="231">
        <v>20.509923499177301</v>
      </c>
      <c r="AN38" s="231">
        <v>20.9243949902989</v>
      </c>
      <c r="AO38" s="231">
        <v>19.914253163064</v>
      </c>
      <c r="AP38" s="231">
        <v>18.5954805336203</v>
      </c>
      <c r="AQ38" s="231">
        <v>20.114647440696501</v>
      </c>
      <c r="AR38" s="231">
        <v>20.861362061670601</v>
      </c>
      <c r="AS38" s="231">
        <v>19.646983505653299</v>
      </c>
      <c r="AT38" s="231">
        <v>19.819304668973601</v>
      </c>
      <c r="AU38" s="231">
        <v>20.922218007833798</v>
      </c>
      <c r="AV38" s="231">
        <v>21.450703321728898</v>
      </c>
      <c r="AW38" s="231">
        <v>20.5951488149068</v>
      </c>
      <c r="AX38" s="231">
        <v>20.3105997847582</v>
      </c>
      <c r="AY38" s="231">
        <v>19.483203784151499</v>
      </c>
      <c r="AZ38" s="231">
        <v>21.101579534723399</v>
      </c>
      <c r="BA38" s="231">
        <v>20.2751725018183</v>
      </c>
      <c r="BB38" s="231">
        <v>19.6271273871197</v>
      </c>
      <c r="BC38" s="231">
        <v>21.192668200092399</v>
      </c>
      <c r="BD38" s="231">
        <v>21.832833096916701</v>
      </c>
      <c r="BE38" s="231">
        <v>20.591652322865698</v>
      </c>
      <c r="BF38" s="231">
        <v>28.162083311827899</v>
      </c>
      <c r="BG38" s="231">
        <v>24.286814625374401</v>
      </c>
      <c r="BH38" s="231">
        <v>24.346299949135101</v>
      </c>
      <c r="BI38" s="231">
        <v>26.734714671684099</v>
      </c>
      <c r="BJ38" s="231">
        <v>28.310172271260399</v>
      </c>
      <c r="BK38" s="231"/>
    </row>
    <row r="39" spans="1:63" x14ac:dyDescent="0.3">
      <c r="A39" s="221" t="s">
        <v>48</v>
      </c>
      <c r="B39" s="231">
        <v>94.672836671619805</v>
      </c>
      <c r="C39" s="231">
        <v>84.109353124982903</v>
      </c>
      <c r="D39" s="231">
        <v>82.998078962521404</v>
      </c>
      <c r="E39" s="231">
        <v>97.239032226509494</v>
      </c>
      <c r="F39" s="231">
        <v>96.027610215107302</v>
      </c>
      <c r="G39" s="231">
        <v>79.926328520801107</v>
      </c>
      <c r="H39" s="231">
        <v>81.239234299453301</v>
      </c>
      <c r="I39" s="231">
        <v>95.645854105941496</v>
      </c>
      <c r="J39" s="231">
        <v>106.459874417341</v>
      </c>
      <c r="K39" s="231">
        <v>79.168543875836903</v>
      </c>
      <c r="L39" s="231">
        <v>79.483626960847104</v>
      </c>
      <c r="M39" s="231">
        <v>107.864626514992</v>
      </c>
      <c r="N39" s="231">
        <v>90.866783628327397</v>
      </c>
      <c r="O39" s="231">
        <v>73.781285444618803</v>
      </c>
      <c r="P39" s="231">
        <v>76.164157950269995</v>
      </c>
      <c r="Q39" s="231">
        <v>84.135807816421305</v>
      </c>
      <c r="R39" s="231">
        <v>88.048240564409696</v>
      </c>
      <c r="S39" s="231">
        <v>76.653103000614294</v>
      </c>
      <c r="T39" s="231">
        <v>81.445853032203601</v>
      </c>
      <c r="U39" s="231">
        <v>93.700611852330894</v>
      </c>
      <c r="V39" s="231">
        <v>78.002395050608698</v>
      </c>
      <c r="W39" s="231">
        <v>69.256641600029099</v>
      </c>
      <c r="X39" s="231">
        <v>69.3207295181615</v>
      </c>
      <c r="Y39" s="231">
        <v>72.401553644645105</v>
      </c>
      <c r="Z39" s="231">
        <v>71.586012437626096</v>
      </c>
      <c r="AA39" s="231">
        <v>63.0656906887844</v>
      </c>
      <c r="AB39" s="231">
        <v>66.532237342881601</v>
      </c>
      <c r="AC39" s="231">
        <v>68.538534728623503</v>
      </c>
      <c r="AD39" s="231">
        <v>65.847606543992697</v>
      </c>
      <c r="AE39" s="231">
        <v>64.193812296953894</v>
      </c>
      <c r="AF39" s="231">
        <v>65.685292990292297</v>
      </c>
      <c r="AG39" s="231">
        <v>68.091919873931502</v>
      </c>
      <c r="AH39" s="231">
        <v>66.108547619157306</v>
      </c>
      <c r="AI39" s="231">
        <v>61.507264265560401</v>
      </c>
      <c r="AJ39" s="231">
        <v>62.3761758274402</v>
      </c>
      <c r="AK39" s="231">
        <v>67.647685330636406</v>
      </c>
      <c r="AL39" s="231">
        <v>62.944286118442903</v>
      </c>
      <c r="AM39" s="231">
        <v>58.921532950169102</v>
      </c>
      <c r="AN39" s="231">
        <v>59.797998234637298</v>
      </c>
      <c r="AO39" s="231">
        <v>62.062661607533101</v>
      </c>
      <c r="AP39" s="231">
        <v>59.790191659324599</v>
      </c>
      <c r="AQ39" s="231">
        <v>56.705400566492202</v>
      </c>
      <c r="AR39" s="231">
        <v>58.470519928593397</v>
      </c>
      <c r="AS39" s="231">
        <v>59.986984683284902</v>
      </c>
      <c r="AT39" s="231">
        <v>69.353610371199693</v>
      </c>
      <c r="AU39" s="231">
        <v>61.410725560729702</v>
      </c>
      <c r="AV39" s="231">
        <v>61.118533669487398</v>
      </c>
      <c r="AW39" s="231">
        <v>66.3190053792908</v>
      </c>
      <c r="AX39" s="231">
        <v>68.277902631594102</v>
      </c>
      <c r="AY39" s="231">
        <v>55.7405710626388</v>
      </c>
      <c r="AZ39" s="231">
        <v>57.626702187951501</v>
      </c>
      <c r="BA39" s="231">
        <v>63.470748822706497</v>
      </c>
      <c r="BB39" s="231">
        <v>65.139701426819997</v>
      </c>
      <c r="BC39" s="231">
        <v>57.788623467280999</v>
      </c>
      <c r="BD39" s="231">
        <v>57.536361083072102</v>
      </c>
      <c r="BE39" s="231">
        <v>62.218826814780797</v>
      </c>
      <c r="BF39" s="231">
        <v>54.181452350243802</v>
      </c>
      <c r="BG39" s="231">
        <v>46.976214209203</v>
      </c>
      <c r="BH39" s="231">
        <v>46.9461892520685</v>
      </c>
      <c r="BI39" s="231">
        <v>51.672833327219699</v>
      </c>
      <c r="BJ39" s="231">
        <v>54.2993862998974</v>
      </c>
      <c r="BK39" s="231"/>
    </row>
    <row r="40" spans="1:63" x14ac:dyDescent="0.3">
      <c r="A40" s="221" t="s">
        <v>361</v>
      </c>
      <c r="B40" s="231">
        <v>21.708890715839701</v>
      </c>
      <c r="C40" s="231">
        <v>22.444075293730101</v>
      </c>
      <c r="D40" s="231">
        <v>22.4961243612312</v>
      </c>
      <c r="E40" s="231">
        <v>22.889834670836098</v>
      </c>
      <c r="F40" s="231">
        <v>21.3874980377234</v>
      </c>
      <c r="G40" s="231">
        <v>21.853267959650001</v>
      </c>
      <c r="H40" s="231">
        <v>22.261619686390301</v>
      </c>
      <c r="I40" s="231">
        <v>22.155208285002299</v>
      </c>
      <c r="J40" s="231">
        <v>21.888956166397499</v>
      </c>
      <c r="K40" s="231">
        <v>21.203609207533901</v>
      </c>
      <c r="L40" s="231">
        <v>21.787754513561001</v>
      </c>
      <c r="M40" s="231">
        <v>23.059965151281201</v>
      </c>
      <c r="N40" s="231">
        <v>20.3524375260764</v>
      </c>
      <c r="O40" s="231">
        <v>20.461603769955001</v>
      </c>
      <c r="P40" s="231">
        <v>20.7899656377339</v>
      </c>
      <c r="Q40" s="231">
        <v>20.2543486857742</v>
      </c>
      <c r="R40" s="231">
        <v>20.678434092266802</v>
      </c>
      <c r="S40" s="231">
        <v>20.689587800769399</v>
      </c>
      <c r="T40" s="231">
        <v>21.321527271383101</v>
      </c>
      <c r="U40" s="231">
        <v>21.424190865789001</v>
      </c>
      <c r="V40" s="231">
        <v>19.019944250414401</v>
      </c>
      <c r="W40" s="231">
        <v>19.747454778626299</v>
      </c>
      <c r="X40" s="231">
        <v>20.066492569722101</v>
      </c>
      <c r="Y40" s="231">
        <v>19.064431103609301</v>
      </c>
      <c r="Z40" s="231">
        <v>17.6500369357592</v>
      </c>
      <c r="AA40" s="231">
        <v>18.506816873680201</v>
      </c>
      <c r="AB40" s="231">
        <v>19.040071845450299</v>
      </c>
      <c r="AC40" s="231">
        <v>18.222193353519501</v>
      </c>
      <c r="AD40" s="231">
        <v>17.4206997122098</v>
      </c>
      <c r="AE40" s="231">
        <v>18.6819262993141</v>
      </c>
      <c r="AF40" s="231">
        <v>19.172729805311601</v>
      </c>
      <c r="AG40" s="231">
        <v>18.459336192956702</v>
      </c>
      <c r="AH40" s="231">
        <v>17.351900996402598</v>
      </c>
      <c r="AI40" s="231">
        <v>18.320745267121598</v>
      </c>
      <c r="AJ40" s="231">
        <v>18.738585489592499</v>
      </c>
      <c r="AK40" s="231">
        <v>18.196591050722201</v>
      </c>
      <c r="AL40" s="231">
        <v>16.763650676551599</v>
      </c>
      <c r="AM40" s="231">
        <v>17.887913255418201</v>
      </c>
      <c r="AN40" s="231">
        <v>18.2000233334734</v>
      </c>
      <c r="AO40" s="231">
        <v>17.340824892832899</v>
      </c>
      <c r="AP40" s="231">
        <v>16.550657507728602</v>
      </c>
      <c r="AQ40" s="231">
        <v>17.898204635352201</v>
      </c>
      <c r="AR40" s="231">
        <v>18.5763462443416</v>
      </c>
      <c r="AS40" s="231">
        <v>17.493980908063399</v>
      </c>
      <c r="AT40" s="231">
        <v>17.633723370475199</v>
      </c>
      <c r="AU40" s="231">
        <v>18.698996855648399</v>
      </c>
      <c r="AV40" s="231">
        <v>19.223344384096201</v>
      </c>
      <c r="AW40" s="231">
        <v>18.368894998525601</v>
      </c>
      <c r="AX40" s="231">
        <v>17.775798062077701</v>
      </c>
      <c r="AY40" s="231">
        <v>17.036917775436699</v>
      </c>
      <c r="AZ40" s="231">
        <v>18.5262675920338</v>
      </c>
      <c r="BA40" s="231">
        <v>17.650793301525201</v>
      </c>
      <c r="BB40" s="231">
        <v>17.006638265903</v>
      </c>
      <c r="BC40" s="231">
        <v>18.412561100154399</v>
      </c>
      <c r="BD40" s="231">
        <v>19.042621512671801</v>
      </c>
      <c r="BE40" s="231">
        <v>17.885259364795001</v>
      </c>
      <c r="BF40" s="231">
        <v>15.4304754024147</v>
      </c>
      <c r="BG40" s="231">
        <v>15.833507092302201</v>
      </c>
      <c r="BH40" s="231">
        <v>16.26805658188</v>
      </c>
      <c r="BI40" s="231">
        <v>15.951833427725999</v>
      </c>
      <c r="BJ40" s="231">
        <v>15.594646693813401</v>
      </c>
      <c r="BK40" s="231"/>
    </row>
    <row r="41" spans="1:63" x14ac:dyDescent="0.3">
      <c r="A41" s="221" t="s">
        <v>49</v>
      </c>
      <c r="B41" s="231">
        <v>2717.5802950053999</v>
      </c>
      <c r="C41" s="231">
        <v>2929.35167947639</v>
      </c>
      <c r="D41" s="231">
        <v>2973.80835358281</v>
      </c>
      <c r="E41" s="231">
        <v>2818.5401822766098</v>
      </c>
      <c r="F41" s="231">
        <v>2689.91285089338</v>
      </c>
      <c r="G41" s="231">
        <v>2925.73757912469</v>
      </c>
      <c r="H41" s="231">
        <v>3002.8179662360799</v>
      </c>
      <c r="I41" s="231">
        <v>2777.3330304800502</v>
      </c>
      <c r="J41" s="231">
        <v>2661.5796334643501</v>
      </c>
      <c r="K41" s="231">
        <v>2811.1703593901002</v>
      </c>
      <c r="L41" s="231">
        <v>2927.66112937548</v>
      </c>
      <c r="M41" s="231">
        <v>2785.33890116867</v>
      </c>
      <c r="N41" s="231">
        <v>2496.7174439202299</v>
      </c>
      <c r="O41" s="231">
        <v>2701.8504442865101</v>
      </c>
      <c r="P41" s="231">
        <v>2740.1577209391698</v>
      </c>
      <c r="Q41" s="231">
        <v>2508.4753987568802</v>
      </c>
      <c r="R41" s="231">
        <v>2403.9449887742899</v>
      </c>
      <c r="S41" s="231">
        <v>2558.8816146112899</v>
      </c>
      <c r="T41" s="231">
        <v>2637.5077910587802</v>
      </c>
      <c r="U41" s="231">
        <v>2454.4405796866699</v>
      </c>
      <c r="V41" s="231">
        <v>2357.1427791612</v>
      </c>
      <c r="W41" s="231">
        <v>2566.5253104345502</v>
      </c>
      <c r="X41" s="231">
        <v>2641.8509411250602</v>
      </c>
      <c r="Y41" s="231">
        <v>2396.01538907331</v>
      </c>
      <c r="Z41" s="231">
        <v>2297.3207185104502</v>
      </c>
      <c r="AA41" s="231">
        <v>2546.4619558546801</v>
      </c>
      <c r="AB41" s="231">
        <v>2614.6467654113098</v>
      </c>
      <c r="AC41" s="231">
        <v>2405.4509120157099</v>
      </c>
      <c r="AD41" s="231">
        <v>2315.4796341839701</v>
      </c>
      <c r="AE41" s="231">
        <v>2568.2281320225302</v>
      </c>
      <c r="AF41" s="231">
        <v>2660.28235716786</v>
      </c>
      <c r="AG41" s="231">
        <v>2470.7005688324198</v>
      </c>
      <c r="AH41" s="231">
        <v>2270.3710239438301</v>
      </c>
      <c r="AI41" s="231">
        <v>2506.8109695324802</v>
      </c>
      <c r="AJ41" s="231">
        <v>2581.3198074213901</v>
      </c>
      <c r="AK41" s="231">
        <v>2395.8237049476602</v>
      </c>
      <c r="AL41" s="231">
        <v>2232.8530364121898</v>
      </c>
      <c r="AM41" s="231">
        <v>2485.54515355784</v>
      </c>
      <c r="AN41" s="231">
        <v>2539.7673314492799</v>
      </c>
      <c r="AO41" s="231">
        <v>2344.6006999383799</v>
      </c>
      <c r="AP41" s="231">
        <v>2115.91278531033</v>
      </c>
      <c r="AQ41" s="231">
        <v>2375.4169231195601</v>
      </c>
      <c r="AR41" s="231">
        <v>2477.2415771835999</v>
      </c>
      <c r="AS41" s="231">
        <v>2268.22099220883</v>
      </c>
      <c r="AT41" s="231">
        <v>2070.8927663347899</v>
      </c>
      <c r="AU41" s="231">
        <v>2331.3478292885002</v>
      </c>
      <c r="AV41" s="231">
        <v>2429.30652760675</v>
      </c>
      <c r="AW41" s="231">
        <v>2224.2169819993601</v>
      </c>
      <c r="AX41" s="231">
        <v>2017.7888083770499</v>
      </c>
      <c r="AY41" s="231">
        <v>2045.52005591528</v>
      </c>
      <c r="AZ41" s="231">
        <v>2267.5512429141299</v>
      </c>
      <c r="BA41" s="231">
        <v>2047.65926718271</v>
      </c>
      <c r="BB41" s="231">
        <v>1890.44806297832</v>
      </c>
      <c r="BC41" s="231">
        <v>2178.2172377596498</v>
      </c>
      <c r="BD41" s="231">
        <v>2296.1258807102399</v>
      </c>
      <c r="BE41" s="231">
        <v>2056.90810190416</v>
      </c>
      <c r="BF41" s="231">
        <v>1854.29186816318</v>
      </c>
      <c r="BG41" s="231">
        <v>1970.0924572435399</v>
      </c>
      <c r="BH41" s="231">
        <v>2043.2671373093301</v>
      </c>
      <c r="BI41" s="231">
        <v>1950.6436371146599</v>
      </c>
      <c r="BJ41" s="231">
        <v>1884.47987994306</v>
      </c>
      <c r="BK41" s="231"/>
    </row>
    <row r="42" spans="1:63" x14ac:dyDescent="0.3">
      <c r="A42" s="221" t="s">
        <v>390</v>
      </c>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row>
    <row r="43" spans="1:63" x14ac:dyDescent="0.3">
      <c r="A43" s="221" t="s">
        <v>30</v>
      </c>
      <c r="B43" s="231">
        <v>17375.761477457225</v>
      </c>
      <c r="C43" s="231">
        <v>16647.312261167579</v>
      </c>
      <c r="D43" s="231">
        <v>16149.312380542493</v>
      </c>
      <c r="E43" s="231">
        <v>17947.44750143119</v>
      </c>
      <c r="F43" s="231">
        <v>16509.115704995165</v>
      </c>
      <c r="G43" s="231">
        <v>15114.835714063893</v>
      </c>
      <c r="H43" s="231">
        <v>14214.110400030906</v>
      </c>
      <c r="I43" s="231">
        <v>16831.618849563689</v>
      </c>
      <c r="J43" s="231">
        <v>18998.620954852529</v>
      </c>
      <c r="K43" s="231">
        <v>16274.958482857432</v>
      </c>
      <c r="L43" s="231">
        <v>15158.765804890429</v>
      </c>
      <c r="M43" s="231">
        <v>18407.559552305891</v>
      </c>
      <c r="N43" s="231">
        <v>17665.118610819976</v>
      </c>
      <c r="O43" s="231">
        <v>15494.637745448346</v>
      </c>
      <c r="P43" s="231">
        <v>14542.912490504776</v>
      </c>
      <c r="Q43" s="231">
        <v>15728.616691665917</v>
      </c>
      <c r="R43" s="231">
        <v>16126.863235138491</v>
      </c>
      <c r="S43" s="231">
        <v>14400.572008330755</v>
      </c>
      <c r="T43" s="231">
        <v>13791.980451606572</v>
      </c>
      <c r="U43" s="231">
        <v>15583.093618274143</v>
      </c>
      <c r="V43" s="231">
        <v>15921.307953619038</v>
      </c>
      <c r="W43" s="231">
        <v>14308.78218595945</v>
      </c>
      <c r="X43" s="231">
        <v>13687.293499818988</v>
      </c>
      <c r="Y43" s="231">
        <v>14515.909834922604</v>
      </c>
      <c r="Z43" s="231">
        <v>14617.100327978336</v>
      </c>
      <c r="AA43" s="231">
        <v>14032.587674127608</v>
      </c>
      <c r="AB43" s="231">
        <v>13642.036131977227</v>
      </c>
      <c r="AC43" s="231">
        <v>14672.65956395731</v>
      </c>
      <c r="AD43" s="231">
        <v>15179.025394217906</v>
      </c>
      <c r="AE43" s="231">
        <v>14034.245283527216</v>
      </c>
      <c r="AF43" s="231">
        <v>13509.519635195555</v>
      </c>
      <c r="AG43" s="231">
        <v>14741.979521642177</v>
      </c>
      <c r="AH43" s="231">
        <v>15162.535875849582</v>
      </c>
      <c r="AI43" s="231">
        <v>14094.750161442682</v>
      </c>
      <c r="AJ43" s="231">
        <v>13884.971294493096</v>
      </c>
      <c r="AK43" s="231">
        <v>15146.140374866696</v>
      </c>
      <c r="AL43" s="231">
        <v>14491.703680839229</v>
      </c>
      <c r="AM43" s="231">
        <v>13952.434215809384</v>
      </c>
      <c r="AN43" s="231">
        <v>13729.788225159999</v>
      </c>
      <c r="AO43" s="231">
        <v>14639.799665600891</v>
      </c>
      <c r="AP43" s="231">
        <v>14429.762504665741</v>
      </c>
      <c r="AQ43" s="231">
        <v>13747.757341536722</v>
      </c>
      <c r="AR43" s="231">
        <v>13445.321030167544</v>
      </c>
      <c r="AS43" s="231">
        <v>14352.444595656703</v>
      </c>
      <c r="AT43" s="231">
        <v>14202.975126429614</v>
      </c>
      <c r="AU43" s="231">
        <v>13469.790627508577</v>
      </c>
      <c r="AV43" s="231">
        <v>13389.442186445367</v>
      </c>
      <c r="AW43" s="231">
        <v>13624.916183816866</v>
      </c>
      <c r="AX43" s="231">
        <v>12747.927900145058</v>
      </c>
      <c r="AY43" s="231">
        <v>11703.646288483993</v>
      </c>
      <c r="AZ43" s="231">
        <v>11920.89153811388</v>
      </c>
      <c r="BA43" s="231">
        <v>12568.563967054994</v>
      </c>
      <c r="BB43" s="231">
        <v>12614.511567802383</v>
      </c>
      <c r="BC43" s="231">
        <v>12762.759199080003</v>
      </c>
      <c r="BD43" s="231">
        <v>12404.124909217386</v>
      </c>
      <c r="BE43" s="231">
        <v>13248.853624053125</v>
      </c>
      <c r="BF43" s="231">
        <v>12425.014772463286</v>
      </c>
      <c r="BG43" s="231">
        <v>12377.322523272544</v>
      </c>
      <c r="BH43" s="231">
        <v>11845.396670720986</v>
      </c>
      <c r="BI43" s="231">
        <v>12832.661747011798</v>
      </c>
      <c r="BJ43" s="231">
        <v>12447.006082174656</v>
      </c>
      <c r="BK43" s="23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3" x14ac:dyDescent="0.3"/>
  <sheetData>
    <row r="1" spans="1:23" x14ac:dyDescent="0.3">
      <c r="A1" t="s">
        <v>311</v>
      </c>
      <c r="B1" t="s">
        <v>312</v>
      </c>
      <c r="C1" t="s">
        <v>32</v>
      </c>
      <c r="D1" t="s">
        <v>313</v>
      </c>
      <c r="E1" t="s">
        <v>314</v>
      </c>
      <c r="F1" t="s">
        <v>315</v>
      </c>
      <c r="G1" t="s">
        <v>316</v>
      </c>
      <c r="H1" t="s">
        <v>317</v>
      </c>
      <c r="I1" t="s">
        <v>318</v>
      </c>
      <c r="J1" t="s">
        <v>319</v>
      </c>
      <c r="K1" t="s">
        <v>320</v>
      </c>
      <c r="L1" t="s">
        <v>321</v>
      </c>
      <c r="M1" t="s">
        <v>322</v>
      </c>
      <c r="N1" t="s">
        <v>323</v>
      </c>
      <c r="O1" t="s">
        <v>324</v>
      </c>
      <c r="P1" t="s">
        <v>325</v>
      </c>
      <c r="Q1" t="s">
        <v>326</v>
      </c>
      <c r="R1" t="s">
        <v>327</v>
      </c>
      <c r="S1" t="s">
        <v>328</v>
      </c>
      <c r="T1" t="s">
        <v>329</v>
      </c>
      <c r="U1" t="s">
        <v>330</v>
      </c>
      <c r="V1" t="s">
        <v>331</v>
      </c>
      <c r="W1" t="s">
        <v>332</v>
      </c>
    </row>
    <row r="2" spans="1:23" x14ac:dyDescent="0.3">
      <c r="A2" t="s">
        <v>333</v>
      </c>
      <c r="B2" t="s">
        <v>35</v>
      </c>
      <c r="C2" t="s">
        <v>22</v>
      </c>
      <c r="D2" t="s">
        <v>334</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3">
      <c r="A3" t="s">
        <v>333</v>
      </c>
      <c r="B3" t="s">
        <v>35</v>
      </c>
      <c r="C3" t="s">
        <v>22</v>
      </c>
      <c r="D3" t="s">
        <v>334</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3">
      <c r="A4" t="s">
        <v>333</v>
      </c>
      <c r="B4" t="s">
        <v>35</v>
      </c>
      <c r="C4" t="s">
        <v>22</v>
      </c>
      <c r="D4" t="s">
        <v>334</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3">
      <c r="A5" t="s">
        <v>333</v>
      </c>
      <c r="B5" t="s">
        <v>35</v>
      </c>
      <c r="C5" t="s">
        <v>22</v>
      </c>
      <c r="D5" t="s">
        <v>334</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3">
      <c r="A6" t="s">
        <v>333</v>
      </c>
      <c r="B6" t="s">
        <v>35</v>
      </c>
      <c r="C6" t="s">
        <v>22</v>
      </c>
      <c r="D6" t="s">
        <v>335</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3">
      <c r="A7" t="s">
        <v>333</v>
      </c>
      <c r="B7" t="s">
        <v>35</v>
      </c>
      <c r="C7" t="s">
        <v>22</v>
      </c>
      <c r="D7" t="s">
        <v>335</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3">
      <c r="A8" t="s">
        <v>333</v>
      </c>
      <c r="B8" t="s">
        <v>35</v>
      </c>
      <c r="C8" t="s">
        <v>22</v>
      </c>
      <c r="D8" t="s">
        <v>335</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3">
      <c r="A9" t="s">
        <v>333</v>
      </c>
      <c r="B9" t="s">
        <v>35</v>
      </c>
      <c r="C9" t="s">
        <v>22</v>
      </c>
      <c r="D9" t="s">
        <v>335</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3">
      <c r="A10" t="s">
        <v>333</v>
      </c>
      <c r="B10" t="s">
        <v>35</v>
      </c>
      <c r="C10" t="s">
        <v>22</v>
      </c>
      <c r="D10" t="s">
        <v>336</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3">
      <c r="A11" t="s">
        <v>333</v>
      </c>
      <c r="B11" t="s">
        <v>35</v>
      </c>
      <c r="C11" t="s">
        <v>22</v>
      </c>
      <c r="D11" t="s">
        <v>336</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3">
      <c r="A12" t="s">
        <v>333</v>
      </c>
      <c r="B12" t="s">
        <v>35</v>
      </c>
      <c r="C12" t="s">
        <v>22</v>
      </c>
      <c r="D12" t="s">
        <v>336</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3">
      <c r="A13" t="s">
        <v>333</v>
      </c>
      <c r="B13" t="s">
        <v>35</v>
      </c>
      <c r="C13" t="s">
        <v>22</v>
      </c>
      <c r="D13" t="s">
        <v>336</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3">
      <c r="A14" t="s">
        <v>333</v>
      </c>
      <c r="B14" t="s">
        <v>35</v>
      </c>
      <c r="C14" t="s">
        <v>22</v>
      </c>
      <c r="D14" t="s">
        <v>337</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3">
      <c r="A15" t="s">
        <v>333</v>
      </c>
      <c r="B15" t="s">
        <v>35</v>
      </c>
      <c r="C15" t="s">
        <v>22</v>
      </c>
      <c r="D15" t="s">
        <v>337</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3">
      <c r="A16" t="s">
        <v>333</v>
      </c>
      <c r="B16" t="s">
        <v>35</v>
      </c>
      <c r="C16" t="s">
        <v>22</v>
      </c>
      <c r="D16" t="s">
        <v>337</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3">
      <c r="A17" t="s">
        <v>333</v>
      </c>
      <c r="B17" t="s">
        <v>35</v>
      </c>
      <c r="C17" t="s">
        <v>22</v>
      </c>
      <c r="D17" t="s">
        <v>337</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3">
      <c r="A18" t="s">
        <v>333</v>
      </c>
      <c r="B18" t="s">
        <v>35</v>
      </c>
      <c r="C18" t="s">
        <v>22</v>
      </c>
      <c r="D18" t="s">
        <v>338</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3">
      <c r="A19" t="s">
        <v>333</v>
      </c>
      <c r="B19" t="s">
        <v>35</v>
      </c>
      <c r="C19" t="s">
        <v>22</v>
      </c>
      <c r="D19" t="s">
        <v>338</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3">
      <c r="A20" t="s">
        <v>333</v>
      </c>
      <c r="B20" t="s">
        <v>35</v>
      </c>
      <c r="C20" t="s">
        <v>22</v>
      </c>
      <c r="D20" t="s">
        <v>338</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3">
      <c r="A21" t="s">
        <v>333</v>
      </c>
      <c r="B21" t="s">
        <v>35</v>
      </c>
      <c r="C21" t="s">
        <v>22</v>
      </c>
      <c r="D21" t="s">
        <v>338</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3">
      <c r="A22" t="s">
        <v>333</v>
      </c>
      <c r="B22" t="s">
        <v>35</v>
      </c>
      <c r="C22" t="s">
        <v>22</v>
      </c>
      <c r="D22" t="s">
        <v>339</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3">
      <c r="A23" t="s">
        <v>333</v>
      </c>
      <c r="B23" t="s">
        <v>35</v>
      </c>
      <c r="C23" t="s">
        <v>22</v>
      </c>
      <c r="D23" t="s">
        <v>339</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3">
      <c r="A24" t="s">
        <v>333</v>
      </c>
      <c r="B24" t="s">
        <v>35</v>
      </c>
      <c r="C24" t="s">
        <v>22</v>
      </c>
      <c r="D24" t="s">
        <v>339</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3">
      <c r="A25" t="s">
        <v>333</v>
      </c>
      <c r="B25" t="s">
        <v>35</v>
      </c>
      <c r="C25" t="s">
        <v>22</v>
      </c>
      <c r="D25" t="s">
        <v>339</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3">
      <c r="A26" t="s">
        <v>333</v>
      </c>
      <c r="B26" t="s">
        <v>35</v>
      </c>
      <c r="C26" t="s">
        <v>22</v>
      </c>
      <c r="D26" t="s">
        <v>340</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3">
      <c r="A27" t="s">
        <v>333</v>
      </c>
      <c r="B27" t="s">
        <v>35</v>
      </c>
      <c r="C27" t="s">
        <v>22</v>
      </c>
      <c r="D27" t="s">
        <v>340</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3">
      <c r="A28" t="s">
        <v>333</v>
      </c>
      <c r="B28" t="s">
        <v>35</v>
      </c>
      <c r="C28" t="s">
        <v>22</v>
      </c>
      <c r="D28" t="s">
        <v>340</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3">
      <c r="A29" t="s">
        <v>333</v>
      </c>
      <c r="B29" t="s">
        <v>35</v>
      </c>
      <c r="C29" t="s">
        <v>22</v>
      </c>
      <c r="D29" t="s">
        <v>340</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3">
      <c r="A30" t="s">
        <v>333</v>
      </c>
      <c r="B30" t="s">
        <v>35</v>
      </c>
      <c r="C30" t="s">
        <v>22</v>
      </c>
      <c r="D30" t="s">
        <v>341</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3">
      <c r="A31" t="s">
        <v>333</v>
      </c>
      <c r="B31" t="s">
        <v>35</v>
      </c>
      <c r="C31" t="s">
        <v>22</v>
      </c>
      <c r="D31" t="s">
        <v>341</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3">
      <c r="A32" t="s">
        <v>333</v>
      </c>
      <c r="B32" t="s">
        <v>35</v>
      </c>
      <c r="C32" t="s">
        <v>22</v>
      </c>
      <c r="D32" t="s">
        <v>341</v>
      </c>
      <c r="E32" t="s">
        <v>179</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3">
      <c r="A33" t="s">
        <v>333</v>
      </c>
      <c r="B33" t="s">
        <v>35</v>
      </c>
      <c r="C33" t="s">
        <v>22</v>
      </c>
      <c r="D33" t="s">
        <v>341</v>
      </c>
      <c r="E33" t="s">
        <v>180</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3">
      <c r="A34" t="s">
        <v>333</v>
      </c>
      <c r="B34" t="s">
        <v>35</v>
      </c>
      <c r="C34" t="s">
        <v>22</v>
      </c>
      <c r="D34" t="s">
        <v>342</v>
      </c>
      <c r="E34" t="s">
        <v>194</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3">
      <c r="A35" t="s">
        <v>333</v>
      </c>
      <c r="B35" t="s">
        <v>35</v>
      </c>
      <c r="C35" t="s">
        <v>22</v>
      </c>
      <c r="D35" t="s">
        <v>342</v>
      </c>
      <c r="E35" t="s">
        <v>196</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3">
      <c r="A36" t="s">
        <v>333</v>
      </c>
      <c r="B36" t="s">
        <v>35</v>
      </c>
      <c r="C36" t="s">
        <v>22</v>
      </c>
      <c r="D36" t="s">
        <v>342</v>
      </c>
      <c r="E36" t="s">
        <v>198</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3">
      <c r="A37" t="s">
        <v>333</v>
      </c>
      <c r="B37" t="s">
        <v>35</v>
      </c>
      <c r="C37" t="s">
        <v>22</v>
      </c>
      <c r="D37" t="s">
        <v>342</v>
      </c>
      <c r="E37" t="s">
        <v>200</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3">
      <c r="A38" t="s">
        <v>333</v>
      </c>
      <c r="B38" t="s">
        <v>35</v>
      </c>
      <c r="C38" t="s">
        <v>22</v>
      </c>
      <c r="D38" t="s">
        <v>343</v>
      </c>
      <c r="E38" t="s">
        <v>201</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3">
      <c r="A39" t="s">
        <v>333</v>
      </c>
      <c r="B39" t="s">
        <v>35</v>
      </c>
      <c r="C39" t="s">
        <v>22</v>
      </c>
      <c r="D39" t="s">
        <v>343</v>
      </c>
      <c r="E39" t="s">
        <v>205</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3">
      <c r="A40" t="s">
        <v>333</v>
      </c>
      <c r="B40" t="s">
        <v>35</v>
      </c>
      <c r="C40" t="s">
        <v>22</v>
      </c>
      <c r="D40" t="s">
        <v>343</v>
      </c>
      <c r="E40" t="s">
        <v>208</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3">
      <c r="A41" t="s">
        <v>333</v>
      </c>
      <c r="B41" t="s">
        <v>35</v>
      </c>
      <c r="C41" t="s">
        <v>22</v>
      </c>
      <c r="D41" t="s">
        <v>343</v>
      </c>
      <c r="E41" t="s">
        <v>210</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3">
      <c r="A42" t="s">
        <v>333</v>
      </c>
      <c r="B42" t="s">
        <v>35</v>
      </c>
      <c r="C42" t="s">
        <v>22</v>
      </c>
      <c r="D42" t="s">
        <v>344</v>
      </c>
      <c r="E42" t="s">
        <v>250</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3">
      <c r="A43" t="s">
        <v>333</v>
      </c>
      <c r="B43" t="s">
        <v>35</v>
      </c>
      <c r="C43" t="s">
        <v>22</v>
      </c>
      <c r="D43" t="s">
        <v>344</v>
      </c>
      <c r="E43" t="s">
        <v>262</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3">
      <c r="A44" t="s">
        <v>333</v>
      </c>
      <c r="B44" t="s">
        <v>35</v>
      </c>
      <c r="C44" t="s">
        <v>22</v>
      </c>
      <c r="D44" t="s">
        <v>344</v>
      </c>
      <c r="E44" t="s">
        <v>263</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3">
      <c r="A45" t="s">
        <v>333</v>
      </c>
      <c r="B45" t="s">
        <v>35</v>
      </c>
      <c r="C45" t="s">
        <v>22</v>
      </c>
      <c r="D45" t="s">
        <v>344</v>
      </c>
      <c r="E45" t="s">
        <v>268</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3">
      <c r="A46" t="s">
        <v>333</v>
      </c>
      <c r="B46" t="s">
        <v>35</v>
      </c>
      <c r="C46" t="s">
        <v>22</v>
      </c>
      <c r="D46" t="s">
        <v>345</v>
      </c>
      <c r="E46" t="s">
        <v>269</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3">
      <c r="A47" t="s">
        <v>333</v>
      </c>
      <c r="B47" t="s">
        <v>35</v>
      </c>
      <c r="C47" t="s">
        <v>22</v>
      </c>
      <c r="D47" t="s">
        <v>345</v>
      </c>
      <c r="E47" t="s">
        <v>270</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3">
      <c r="A48" t="s">
        <v>333</v>
      </c>
      <c r="B48" t="s">
        <v>35</v>
      </c>
      <c r="C48" t="s">
        <v>22</v>
      </c>
      <c r="D48" t="s">
        <v>345</v>
      </c>
      <c r="E48" t="s">
        <v>271</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3">
      <c r="A49" t="s">
        <v>333</v>
      </c>
      <c r="B49" t="s">
        <v>35</v>
      </c>
      <c r="C49" t="s">
        <v>22</v>
      </c>
      <c r="D49" t="s">
        <v>345</v>
      </c>
      <c r="E49" t="s">
        <v>273</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3">
      <c r="A50" t="s">
        <v>333</v>
      </c>
      <c r="B50" t="s">
        <v>35</v>
      </c>
      <c r="C50" t="s">
        <v>22</v>
      </c>
      <c r="D50" t="s">
        <v>346</v>
      </c>
      <c r="E50" t="s">
        <v>276</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3">
      <c r="A51" t="s">
        <v>333</v>
      </c>
      <c r="B51" t="s">
        <v>35</v>
      </c>
      <c r="C51" t="s">
        <v>22</v>
      </c>
      <c r="D51" t="s">
        <v>346</v>
      </c>
      <c r="E51" t="s">
        <v>278</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3">
      <c r="A52" t="s">
        <v>333</v>
      </c>
      <c r="B52" t="s">
        <v>35</v>
      </c>
      <c r="C52" t="s">
        <v>22</v>
      </c>
      <c r="D52" t="s">
        <v>346</v>
      </c>
      <c r="E52" t="s">
        <v>279</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3">
      <c r="A53" t="s">
        <v>333</v>
      </c>
      <c r="B53" t="s">
        <v>35</v>
      </c>
      <c r="C53" t="s">
        <v>22</v>
      </c>
      <c r="D53" t="s">
        <v>346</v>
      </c>
      <c r="E53" t="s">
        <v>281</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3">
      <c r="A54" t="s">
        <v>333</v>
      </c>
      <c r="B54" t="s">
        <v>35</v>
      </c>
      <c r="C54" t="s">
        <v>22</v>
      </c>
      <c r="D54" t="s">
        <v>347</v>
      </c>
      <c r="E54" t="s">
        <v>282</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3">
      <c r="A55" t="s">
        <v>333</v>
      </c>
      <c r="B55" t="s">
        <v>35</v>
      </c>
      <c r="C55" t="s">
        <v>22</v>
      </c>
      <c r="D55" t="s">
        <v>347</v>
      </c>
      <c r="E55" t="s">
        <v>283</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3">
      <c r="A56" t="s">
        <v>333</v>
      </c>
      <c r="B56" t="s">
        <v>35</v>
      </c>
      <c r="C56" t="s">
        <v>22</v>
      </c>
      <c r="D56" t="s">
        <v>347</v>
      </c>
      <c r="E56" t="s">
        <v>286</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3">
      <c r="A57" t="s">
        <v>333</v>
      </c>
      <c r="B57" t="s">
        <v>35</v>
      </c>
      <c r="C57" t="s">
        <v>22</v>
      </c>
      <c r="D57" t="s">
        <v>347</v>
      </c>
      <c r="E57" t="s">
        <v>288</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3">
      <c r="A58" t="s">
        <v>333</v>
      </c>
      <c r="B58" t="s">
        <v>35</v>
      </c>
      <c r="C58" t="s">
        <v>22</v>
      </c>
      <c r="D58" t="s">
        <v>348</v>
      </c>
      <c r="E58" t="s">
        <v>289</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3">
      <c r="A59" t="s">
        <v>333</v>
      </c>
      <c r="B59" t="s">
        <v>35</v>
      </c>
      <c r="C59" t="s">
        <v>22</v>
      </c>
      <c r="D59" t="s">
        <v>348</v>
      </c>
      <c r="E59" t="s">
        <v>290</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3">
      <c r="A60" t="s">
        <v>333</v>
      </c>
      <c r="B60" t="s">
        <v>35</v>
      </c>
      <c r="C60" t="s">
        <v>22</v>
      </c>
      <c r="D60" t="s">
        <v>348</v>
      </c>
      <c r="E60" t="s">
        <v>292</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3">
      <c r="A61" t="s">
        <v>333</v>
      </c>
      <c r="B61" t="s">
        <v>35</v>
      </c>
      <c r="C61" t="s">
        <v>22</v>
      </c>
      <c r="D61" t="s">
        <v>348</v>
      </c>
      <c r="E61" t="s">
        <v>307</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3">
      <c r="A62" t="s">
        <v>333</v>
      </c>
      <c r="B62" t="s">
        <v>35</v>
      </c>
      <c r="C62" t="s">
        <v>22</v>
      </c>
      <c r="D62" t="s">
        <v>349</v>
      </c>
      <c r="E62" t="s">
        <v>310</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3">
      <c r="A63" t="s">
        <v>350</v>
      </c>
      <c r="B63" t="s">
        <v>1</v>
      </c>
      <c r="C63" t="s">
        <v>23</v>
      </c>
      <c r="D63" t="s">
        <v>334</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3">
      <c r="A64" t="s">
        <v>350</v>
      </c>
      <c r="B64" t="s">
        <v>1</v>
      </c>
      <c r="C64" t="s">
        <v>23</v>
      </c>
      <c r="D64" t="s">
        <v>334</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3">
      <c r="A65" t="s">
        <v>350</v>
      </c>
      <c r="B65" t="s">
        <v>1</v>
      </c>
      <c r="C65" t="s">
        <v>23</v>
      </c>
      <c r="D65" t="s">
        <v>334</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3">
      <c r="A66" t="s">
        <v>350</v>
      </c>
      <c r="B66" t="s">
        <v>1</v>
      </c>
      <c r="C66" t="s">
        <v>23</v>
      </c>
      <c r="D66" t="s">
        <v>334</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3">
      <c r="A67" t="s">
        <v>350</v>
      </c>
      <c r="B67" t="s">
        <v>1</v>
      </c>
      <c r="C67" t="s">
        <v>23</v>
      </c>
      <c r="D67" t="s">
        <v>335</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3">
      <c r="A68" t="s">
        <v>350</v>
      </c>
      <c r="B68" t="s">
        <v>1</v>
      </c>
      <c r="C68" t="s">
        <v>23</v>
      </c>
      <c r="D68" t="s">
        <v>335</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3">
      <c r="A69" t="s">
        <v>350</v>
      </c>
      <c r="B69" t="s">
        <v>1</v>
      </c>
      <c r="C69" t="s">
        <v>23</v>
      </c>
      <c r="D69" t="s">
        <v>335</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3">
      <c r="A70" t="s">
        <v>350</v>
      </c>
      <c r="B70" t="s">
        <v>1</v>
      </c>
      <c r="C70" t="s">
        <v>23</v>
      </c>
      <c r="D70" t="s">
        <v>335</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3">
      <c r="A71" t="s">
        <v>350</v>
      </c>
      <c r="B71" t="s">
        <v>1</v>
      </c>
      <c r="C71" t="s">
        <v>23</v>
      </c>
      <c r="D71" t="s">
        <v>336</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3">
      <c r="A72" t="s">
        <v>350</v>
      </c>
      <c r="B72" t="s">
        <v>1</v>
      </c>
      <c r="C72" t="s">
        <v>23</v>
      </c>
      <c r="D72" t="s">
        <v>336</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3">
      <c r="A73" t="s">
        <v>350</v>
      </c>
      <c r="B73" t="s">
        <v>1</v>
      </c>
      <c r="C73" t="s">
        <v>23</v>
      </c>
      <c r="D73" t="s">
        <v>336</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3">
      <c r="A74" t="s">
        <v>350</v>
      </c>
      <c r="B74" t="s">
        <v>1</v>
      </c>
      <c r="C74" t="s">
        <v>23</v>
      </c>
      <c r="D74" t="s">
        <v>336</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3">
      <c r="A75" t="s">
        <v>350</v>
      </c>
      <c r="B75" t="s">
        <v>1</v>
      </c>
      <c r="C75" t="s">
        <v>23</v>
      </c>
      <c r="D75" t="s">
        <v>337</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3">
      <c r="A76" t="s">
        <v>350</v>
      </c>
      <c r="B76" t="s">
        <v>1</v>
      </c>
      <c r="C76" t="s">
        <v>23</v>
      </c>
      <c r="D76" t="s">
        <v>337</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3">
      <c r="A77" t="s">
        <v>350</v>
      </c>
      <c r="B77" t="s">
        <v>1</v>
      </c>
      <c r="C77" t="s">
        <v>23</v>
      </c>
      <c r="D77" t="s">
        <v>337</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3">
      <c r="A78" t="s">
        <v>350</v>
      </c>
      <c r="B78" t="s">
        <v>1</v>
      </c>
      <c r="C78" t="s">
        <v>23</v>
      </c>
      <c r="D78" t="s">
        <v>337</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3">
      <c r="A79" t="s">
        <v>350</v>
      </c>
      <c r="B79" t="s">
        <v>1</v>
      </c>
      <c r="C79" t="s">
        <v>23</v>
      </c>
      <c r="D79" t="s">
        <v>338</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3">
      <c r="A80" t="s">
        <v>350</v>
      </c>
      <c r="B80" t="s">
        <v>1</v>
      </c>
      <c r="C80" t="s">
        <v>23</v>
      </c>
      <c r="D80" t="s">
        <v>338</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3">
      <c r="A81" t="s">
        <v>350</v>
      </c>
      <c r="B81" t="s">
        <v>1</v>
      </c>
      <c r="C81" t="s">
        <v>23</v>
      </c>
      <c r="D81" t="s">
        <v>338</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3">
      <c r="A82" t="s">
        <v>350</v>
      </c>
      <c r="B82" t="s">
        <v>1</v>
      </c>
      <c r="C82" t="s">
        <v>23</v>
      </c>
      <c r="D82" t="s">
        <v>338</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3">
      <c r="A83" t="s">
        <v>350</v>
      </c>
      <c r="B83" t="s">
        <v>1</v>
      </c>
      <c r="C83" t="s">
        <v>23</v>
      </c>
      <c r="D83" t="s">
        <v>339</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3">
      <c r="A84" t="s">
        <v>350</v>
      </c>
      <c r="B84" t="s">
        <v>1</v>
      </c>
      <c r="C84" t="s">
        <v>23</v>
      </c>
      <c r="D84" t="s">
        <v>339</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3">
      <c r="A85" t="s">
        <v>350</v>
      </c>
      <c r="B85" t="s">
        <v>1</v>
      </c>
      <c r="C85" t="s">
        <v>23</v>
      </c>
      <c r="D85" t="s">
        <v>339</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3">
      <c r="A86" t="s">
        <v>350</v>
      </c>
      <c r="B86" t="s">
        <v>1</v>
      </c>
      <c r="C86" t="s">
        <v>23</v>
      </c>
      <c r="D86" t="s">
        <v>339</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3">
      <c r="A87" t="s">
        <v>350</v>
      </c>
      <c r="B87" t="s">
        <v>1</v>
      </c>
      <c r="C87" t="s">
        <v>23</v>
      </c>
      <c r="D87" t="s">
        <v>340</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3">
      <c r="A88" t="s">
        <v>350</v>
      </c>
      <c r="B88" t="s">
        <v>1</v>
      </c>
      <c r="C88" t="s">
        <v>23</v>
      </c>
      <c r="D88" t="s">
        <v>340</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3">
      <c r="A89" t="s">
        <v>350</v>
      </c>
      <c r="B89" t="s">
        <v>1</v>
      </c>
      <c r="C89" t="s">
        <v>23</v>
      </c>
      <c r="D89" t="s">
        <v>340</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3">
      <c r="A90" t="s">
        <v>350</v>
      </c>
      <c r="B90" t="s">
        <v>1</v>
      </c>
      <c r="C90" t="s">
        <v>23</v>
      </c>
      <c r="D90" t="s">
        <v>340</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3">
      <c r="A91" t="s">
        <v>350</v>
      </c>
      <c r="B91" t="s">
        <v>1</v>
      </c>
      <c r="C91" t="s">
        <v>23</v>
      </c>
      <c r="D91" t="s">
        <v>341</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3">
      <c r="A92" t="s">
        <v>350</v>
      </c>
      <c r="B92" t="s">
        <v>1</v>
      </c>
      <c r="C92" t="s">
        <v>23</v>
      </c>
      <c r="D92" t="s">
        <v>341</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3">
      <c r="A93" t="s">
        <v>350</v>
      </c>
      <c r="B93" t="s">
        <v>1</v>
      </c>
      <c r="C93" t="s">
        <v>23</v>
      </c>
      <c r="D93" t="s">
        <v>341</v>
      </c>
      <c r="E93" t="s">
        <v>179</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3">
      <c r="A94" t="s">
        <v>350</v>
      </c>
      <c r="B94" t="s">
        <v>1</v>
      </c>
      <c r="C94" t="s">
        <v>23</v>
      </c>
      <c r="D94" t="s">
        <v>341</v>
      </c>
      <c r="E94" t="s">
        <v>180</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3">
      <c r="A95" t="s">
        <v>350</v>
      </c>
      <c r="B95" t="s">
        <v>1</v>
      </c>
      <c r="C95" t="s">
        <v>23</v>
      </c>
      <c r="D95" t="s">
        <v>342</v>
      </c>
      <c r="E95" t="s">
        <v>194</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3">
      <c r="A96" t="s">
        <v>350</v>
      </c>
      <c r="B96" t="s">
        <v>1</v>
      </c>
      <c r="C96" t="s">
        <v>23</v>
      </c>
      <c r="D96" t="s">
        <v>342</v>
      </c>
      <c r="E96" t="s">
        <v>196</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3">
      <c r="A97" t="s">
        <v>350</v>
      </c>
      <c r="B97" t="s">
        <v>1</v>
      </c>
      <c r="C97" t="s">
        <v>23</v>
      </c>
      <c r="D97" t="s">
        <v>342</v>
      </c>
      <c r="E97" t="s">
        <v>198</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3">
      <c r="A98" t="s">
        <v>350</v>
      </c>
      <c r="B98" t="s">
        <v>1</v>
      </c>
      <c r="C98" t="s">
        <v>23</v>
      </c>
      <c r="D98" t="s">
        <v>342</v>
      </c>
      <c r="E98" t="s">
        <v>200</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3">
      <c r="A99" t="s">
        <v>350</v>
      </c>
      <c r="B99" t="s">
        <v>1</v>
      </c>
      <c r="C99" t="s">
        <v>23</v>
      </c>
      <c r="D99" t="s">
        <v>343</v>
      </c>
      <c r="E99" t="s">
        <v>201</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3">
      <c r="A100" t="s">
        <v>350</v>
      </c>
      <c r="B100" t="s">
        <v>1</v>
      </c>
      <c r="C100" t="s">
        <v>23</v>
      </c>
      <c r="D100" t="s">
        <v>343</v>
      </c>
      <c r="E100" t="s">
        <v>205</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3">
      <c r="A101" t="s">
        <v>350</v>
      </c>
      <c r="B101" t="s">
        <v>1</v>
      </c>
      <c r="C101" t="s">
        <v>23</v>
      </c>
      <c r="D101" t="s">
        <v>343</v>
      </c>
      <c r="E101" t="s">
        <v>208</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3">
      <c r="A102" t="s">
        <v>350</v>
      </c>
      <c r="B102" t="s">
        <v>1</v>
      </c>
      <c r="C102" t="s">
        <v>23</v>
      </c>
      <c r="D102" t="s">
        <v>343</v>
      </c>
      <c r="E102" t="s">
        <v>210</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3">
      <c r="A103" t="s">
        <v>350</v>
      </c>
      <c r="B103" t="s">
        <v>1</v>
      </c>
      <c r="C103" t="s">
        <v>23</v>
      </c>
      <c r="D103" t="s">
        <v>344</v>
      </c>
      <c r="E103" t="s">
        <v>250</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3">
      <c r="A104" t="s">
        <v>350</v>
      </c>
      <c r="B104" t="s">
        <v>1</v>
      </c>
      <c r="C104" t="s">
        <v>23</v>
      </c>
      <c r="D104" t="s">
        <v>344</v>
      </c>
      <c r="E104" t="s">
        <v>262</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3">
      <c r="A105" t="s">
        <v>350</v>
      </c>
      <c r="B105" t="s">
        <v>1</v>
      </c>
      <c r="C105" t="s">
        <v>23</v>
      </c>
      <c r="D105" t="s">
        <v>344</v>
      </c>
      <c r="E105" t="s">
        <v>263</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3">
      <c r="A106" t="s">
        <v>350</v>
      </c>
      <c r="B106" t="s">
        <v>1</v>
      </c>
      <c r="C106" t="s">
        <v>23</v>
      </c>
      <c r="D106" t="s">
        <v>344</v>
      </c>
      <c r="E106" t="s">
        <v>268</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3">
      <c r="A107" t="s">
        <v>350</v>
      </c>
      <c r="B107" t="s">
        <v>1</v>
      </c>
      <c r="C107" t="s">
        <v>23</v>
      </c>
      <c r="D107" t="s">
        <v>345</v>
      </c>
      <c r="E107" t="s">
        <v>269</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3">
      <c r="A108" t="s">
        <v>350</v>
      </c>
      <c r="B108" t="s">
        <v>1</v>
      </c>
      <c r="C108" t="s">
        <v>23</v>
      </c>
      <c r="D108" t="s">
        <v>345</v>
      </c>
      <c r="E108" t="s">
        <v>270</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3">
      <c r="A109" t="s">
        <v>350</v>
      </c>
      <c r="B109" t="s">
        <v>1</v>
      </c>
      <c r="C109" t="s">
        <v>23</v>
      </c>
      <c r="D109" t="s">
        <v>345</v>
      </c>
      <c r="E109" t="s">
        <v>271</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3">
      <c r="A110" t="s">
        <v>350</v>
      </c>
      <c r="B110" t="s">
        <v>1</v>
      </c>
      <c r="C110" t="s">
        <v>23</v>
      </c>
      <c r="D110" t="s">
        <v>345</v>
      </c>
      <c r="E110" t="s">
        <v>273</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3">
      <c r="A111" t="s">
        <v>350</v>
      </c>
      <c r="B111" t="s">
        <v>1</v>
      </c>
      <c r="C111" t="s">
        <v>23</v>
      </c>
      <c r="D111" t="s">
        <v>346</v>
      </c>
      <c r="E111" t="s">
        <v>276</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3">
      <c r="A112" t="s">
        <v>350</v>
      </c>
      <c r="B112" t="s">
        <v>1</v>
      </c>
      <c r="C112" t="s">
        <v>23</v>
      </c>
      <c r="D112" t="s">
        <v>346</v>
      </c>
      <c r="E112" t="s">
        <v>278</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3">
      <c r="A113" t="s">
        <v>350</v>
      </c>
      <c r="B113" t="s">
        <v>1</v>
      </c>
      <c r="C113" t="s">
        <v>23</v>
      </c>
      <c r="D113" t="s">
        <v>346</v>
      </c>
      <c r="E113" t="s">
        <v>279</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3">
      <c r="A114" t="s">
        <v>350</v>
      </c>
      <c r="B114" t="s">
        <v>1</v>
      </c>
      <c r="C114" t="s">
        <v>23</v>
      </c>
      <c r="D114" t="s">
        <v>346</v>
      </c>
      <c r="E114" t="s">
        <v>281</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3">
      <c r="A115" t="s">
        <v>350</v>
      </c>
      <c r="B115" t="s">
        <v>1</v>
      </c>
      <c r="C115" t="s">
        <v>23</v>
      </c>
      <c r="D115" t="s">
        <v>347</v>
      </c>
      <c r="E115" t="s">
        <v>282</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3">
      <c r="A116" t="s">
        <v>350</v>
      </c>
      <c r="B116" t="s">
        <v>1</v>
      </c>
      <c r="C116" t="s">
        <v>23</v>
      </c>
      <c r="D116" t="s">
        <v>347</v>
      </c>
      <c r="E116" t="s">
        <v>283</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3">
      <c r="A117" t="s">
        <v>350</v>
      </c>
      <c r="B117" t="s">
        <v>1</v>
      </c>
      <c r="C117" t="s">
        <v>23</v>
      </c>
      <c r="D117" t="s">
        <v>347</v>
      </c>
      <c r="E117" t="s">
        <v>286</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3">
      <c r="A118" t="s">
        <v>350</v>
      </c>
      <c r="B118" t="s">
        <v>1</v>
      </c>
      <c r="C118" t="s">
        <v>23</v>
      </c>
      <c r="D118" t="s">
        <v>347</v>
      </c>
      <c r="E118" t="s">
        <v>288</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3">
      <c r="A119" t="s">
        <v>350</v>
      </c>
      <c r="B119" t="s">
        <v>1</v>
      </c>
      <c r="C119" t="s">
        <v>23</v>
      </c>
      <c r="D119" t="s">
        <v>348</v>
      </c>
      <c r="E119" t="s">
        <v>289</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3">
      <c r="A120" t="s">
        <v>350</v>
      </c>
      <c r="B120" t="s">
        <v>1</v>
      </c>
      <c r="C120" t="s">
        <v>23</v>
      </c>
      <c r="D120" t="s">
        <v>348</v>
      </c>
      <c r="E120" t="s">
        <v>290</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3">
      <c r="A121" t="s">
        <v>350</v>
      </c>
      <c r="B121" t="s">
        <v>1</v>
      </c>
      <c r="C121" t="s">
        <v>23</v>
      </c>
      <c r="D121" t="s">
        <v>348</v>
      </c>
      <c r="E121" t="s">
        <v>292</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3">
      <c r="A122" t="s">
        <v>350</v>
      </c>
      <c r="B122" t="s">
        <v>1</v>
      </c>
      <c r="C122" t="s">
        <v>23</v>
      </c>
      <c r="D122" t="s">
        <v>348</v>
      </c>
      <c r="E122" t="s">
        <v>307</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3">
      <c r="A123" t="s">
        <v>350</v>
      </c>
      <c r="B123" t="s">
        <v>1</v>
      </c>
      <c r="C123" t="s">
        <v>23</v>
      </c>
      <c r="D123" t="s">
        <v>349</v>
      </c>
      <c r="E123" t="s">
        <v>310</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3">
      <c r="A124" t="s">
        <v>351</v>
      </c>
      <c r="B124" t="s">
        <v>2</v>
      </c>
      <c r="C124" t="s">
        <v>0</v>
      </c>
      <c r="D124" t="s">
        <v>334</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3">
      <c r="A125" t="s">
        <v>351</v>
      </c>
      <c r="B125" t="s">
        <v>2</v>
      </c>
      <c r="C125" t="s">
        <v>0</v>
      </c>
      <c r="D125" t="s">
        <v>334</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3">
      <c r="A126" t="s">
        <v>351</v>
      </c>
      <c r="B126" t="s">
        <v>2</v>
      </c>
      <c r="C126" t="s">
        <v>0</v>
      </c>
      <c r="D126" t="s">
        <v>334</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3">
      <c r="A127" t="s">
        <v>351</v>
      </c>
      <c r="B127" t="s">
        <v>2</v>
      </c>
      <c r="C127" t="s">
        <v>0</v>
      </c>
      <c r="D127" t="s">
        <v>334</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3">
      <c r="A128" t="s">
        <v>351</v>
      </c>
      <c r="B128" t="s">
        <v>2</v>
      </c>
      <c r="C128" t="s">
        <v>0</v>
      </c>
      <c r="D128" t="s">
        <v>335</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3">
      <c r="A129" t="s">
        <v>351</v>
      </c>
      <c r="B129" t="s">
        <v>2</v>
      </c>
      <c r="C129" t="s">
        <v>0</v>
      </c>
      <c r="D129" t="s">
        <v>335</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3">
      <c r="A130" t="s">
        <v>351</v>
      </c>
      <c r="B130" t="s">
        <v>2</v>
      </c>
      <c r="C130" t="s">
        <v>0</v>
      </c>
      <c r="D130" t="s">
        <v>335</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3">
      <c r="A131" t="s">
        <v>351</v>
      </c>
      <c r="B131" t="s">
        <v>2</v>
      </c>
      <c r="C131" t="s">
        <v>0</v>
      </c>
      <c r="D131" t="s">
        <v>335</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3">
      <c r="A132" t="s">
        <v>351</v>
      </c>
      <c r="B132" t="s">
        <v>2</v>
      </c>
      <c r="C132" t="s">
        <v>0</v>
      </c>
      <c r="D132" t="s">
        <v>336</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3">
      <c r="A133" t="s">
        <v>351</v>
      </c>
      <c r="B133" t="s">
        <v>2</v>
      </c>
      <c r="C133" t="s">
        <v>0</v>
      </c>
      <c r="D133" t="s">
        <v>336</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3">
      <c r="A134" t="s">
        <v>351</v>
      </c>
      <c r="B134" t="s">
        <v>2</v>
      </c>
      <c r="C134" t="s">
        <v>0</v>
      </c>
      <c r="D134" t="s">
        <v>336</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3">
      <c r="A135" t="s">
        <v>351</v>
      </c>
      <c r="B135" t="s">
        <v>2</v>
      </c>
      <c r="C135" t="s">
        <v>0</v>
      </c>
      <c r="D135" t="s">
        <v>336</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3">
      <c r="A136" t="s">
        <v>351</v>
      </c>
      <c r="B136" t="s">
        <v>2</v>
      </c>
      <c r="C136" t="s">
        <v>0</v>
      </c>
      <c r="D136" t="s">
        <v>337</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3">
      <c r="A137" t="s">
        <v>351</v>
      </c>
      <c r="B137" t="s">
        <v>2</v>
      </c>
      <c r="C137" t="s">
        <v>0</v>
      </c>
      <c r="D137" t="s">
        <v>337</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3">
      <c r="A138" t="s">
        <v>351</v>
      </c>
      <c r="B138" t="s">
        <v>2</v>
      </c>
      <c r="C138" t="s">
        <v>0</v>
      </c>
      <c r="D138" t="s">
        <v>337</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3">
      <c r="A139" t="s">
        <v>351</v>
      </c>
      <c r="B139" t="s">
        <v>2</v>
      </c>
      <c r="C139" t="s">
        <v>0</v>
      </c>
      <c r="D139" t="s">
        <v>337</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3">
      <c r="A140" t="s">
        <v>351</v>
      </c>
      <c r="B140" t="s">
        <v>2</v>
      </c>
      <c r="C140" t="s">
        <v>0</v>
      </c>
      <c r="D140" t="s">
        <v>338</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3">
      <c r="A141" t="s">
        <v>351</v>
      </c>
      <c r="B141" t="s">
        <v>2</v>
      </c>
      <c r="C141" t="s">
        <v>0</v>
      </c>
      <c r="D141" t="s">
        <v>338</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3">
      <c r="A142" t="s">
        <v>351</v>
      </c>
      <c r="B142" t="s">
        <v>2</v>
      </c>
      <c r="C142" t="s">
        <v>0</v>
      </c>
      <c r="D142" t="s">
        <v>338</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3">
      <c r="A143" t="s">
        <v>351</v>
      </c>
      <c r="B143" t="s">
        <v>2</v>
      </c>
      <c r="C143" t="s">
        <v>0</v>
      </c>
      <c r="D143" t="s">
        <v>338</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3">
      <c r="A144" t="s">
        <v>351</v>
      </c>
      <c r="B144" t="s">
        <v>2</v>
      </c>
      <c r="C144" t="s">
        <v>0</v>
      </c>
      <c r="D144" t="s">
        <v>339</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3">
      <c r="A145" t="s">
        <v>351</v>
      </c>
      <c r="B145" t="s">
        <v>2</v>
      </c>
      <c r="C145" t="s">
        <v>0</v>
      </c>
      <c r="D145" t="s">
        <v>339</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3">
      <c r="A146" t="s">
        <v>351</v>
      </c>
      <c r="B146" t="s">
        <v>2</v>
      </c>
      <c r="C146" t="s">
        <v>0</v>
      </c>
      <c r="D146" t="s">
        <v>339</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3">
      <c r="A147" t="s">
        <v>351</v>
      </c>
      <c r="B147" t="s">
        <v>2</v>
      </c>
      <c r="C147" t="s">
        <v>0</v>
      </c>
      <c r="D147" t="s">
        <v>339</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3">
      <c r="A148" t="s">
        <v>351</v>
      </c>
      <c r="B148" t="s">
        <v>2</v>
      </c>
      <c r="C148" t="s">
        <v>0</v>
      </c>
      <c r="D148" t="s">
        <v>340</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3">
      <c r="A149" t="s">
        <v>351</v>
      </c>
      <c r="B149" t="s">
        <v>2</v>
      </c>
      <c r="C149" t="s">
        <v>0</v>
      </c>
      <c r="D149" t="s">
        <v>340</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3">
      <c r="A150" t="s">
        <v>351</v>
      </c>
      <c r="B150" t="s">
        <v>2</v>
      </c>
      <c r="C150" t="s">
        <v>0</v>
      </c>
      <c r="D150" t="s">
        <v>340</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3">
      <c r="A151" t="s">
        <v>351</v>
      </c>
      <c r="B151" t="s">
        <v>2</v>
      </c>
      <c r="C151" t="s">
        <v>0</v>
      </c>
      <c r="D151" t="s">
        <v>340</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3">
      <c r="A152" t="s">
        <v>351</v>
      </c>
      <c r="B152" t="s">
        <v>2</v>
      </c>
      <c r="C152" t="s">
        <v>0</v>
      </c>
      <c r="D152" t="s">
        <v>341</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3">
      <c r="A153" t="s">
        <v>351</v>
      </c>
      <c r="B153" t="s">
        <v>2</v>
      </c>
      <c r="C153" t="s">
        <v>0</v>
      </c>
      <c r="D153" t="s">
        <v>341</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3">
      <c r="A154" t="s">
        <v>351</v>
      </c>
      <c r="B154" t="s">
        <v>2</v>
      </c>
      <c r="C154" t="s">
        <v>0</v>
      </c>
      <c r="D154" t="s">
        <v>341</v>
      </c>
      <c r="E154" t="s">
        <v>179</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3">
      <c r="A155" t="s">
        <v>351</v>
      </c>
      <c r="B155" t="s">
        <v>2</v>
      </c>
      <c r="C155" t="s">
        <v>0</v>
      </c>
      <c r="D155" t="s">
        <v>341</v>
      </c>
      <c r="E155" t="s">
        <v>180</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3">
      <c r="A156" t="s">
        <v>351</v>
      </c>
      <c r="B156" t="s">
        <v>2</v>
      </c>
      <c r="C156" t="s">
        <v>0</v>
      </c>
      <c r="D156" t="s">
        <v>342</v>
      </c>
      <c r="E156" t="s">
        <v>194</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3">
      <c r="A157" t="s">
        <v>351</v>
      </c>
      <c r="B157" t="s">
        <v>2</v>
      </c>
      <c r="C157" t="s">
        <v>0</v>
      </c>
      <c r="D157" t="s">
        <v>342</v>
      </c>
      <c r="E157" t="s">
        <v>196</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3">
      <c r="A158" t="s">
        <v>351</v>
      </c>
      <c r="B158" t="s">
        <v>2</v>
      </c>
      <c r="C158" t="s">
        <v>0</v>
      </c>
      <c r="D158" t="s">
        <v>342</v>
      </c>
      <c r="E158" t="s">
        <v>198</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3">
      <c r="A159" t="s">
        <v>351</v>
      </c>
      <c r="B159" t="s">
        <v>2</v>
      </c>
      <c r="C159" t="s">
        <v>0</v>
      </c>
      <c r="D159" t="s">
        <v>342</v>
      </c>
      <c r="E159" t="s">
        <v>200</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3">
      <c r="A160" t="s">
        <v>351</v>
      </c>
      <c r="B160" t="s">
        <v>2</v>
      </c>
      <c r="C160" t="s">
        <v>0</v>
      </c>
      <c r="D160" t="s">
        <v>343</v>
      </c>
      <c r="E160" t="s">
        <v>201</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3">
      <c r="A161" t="s">
        <v>351</v>
      </c>
      <c r="B161" t="s">
        <v>2</v>
      </c>
      <c r="C161" t="s">
        <v>0</v>
      </c>
      <c r="D161" t="s">
        <v>343</v>
      </c>
      <c r="E161" t="s">
        <v>205</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3">
      <c r="A162" t="s">
        <v>351</v>
      </c>
      <c r="B162" t="s">
        <v>2</v>
      </c>
      <c r="C162" t="s">
        <v>0</v>
      </c>
      <c r="D162" t="s">
        <v>343</v>
      </c>
      <c r="E162" t="s">
        <v>208</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3">
      <c r="A163" t="s">
        <v>351</v>
      </c>
      <c r="B163" t="s">
        <v>2</v>
      </c>
      <c r="C163" t="s">
        <v>0</v>
      </c>
      <c r="D163" t="s">
        <v>343</v>
      </c>
      <c r="E163" t="s">
        <v>210</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3">
      <c r="A164" t="s">
        <v>351</v>
      </c>
      <c r="B164" t="s">
        <v>2</v>
      </c>
      <c r="C164" t="s">
        <v>0</v>
      </c>
      <c r="D164" t="s">
        <v>344</v>
      </c>
      <c r="E164" t="s">
        <v>250</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3">
      <c r="A165" t="s">
        <v>351</v>
      </c>
      <c r="B165" t="s">
        <v>2</v>
      </c>
      <c r="C165" t="s">
        <v>0</v>
      </c>
      <c r="D165" t="s">
        <v>344</v>
      </c>
      <c r="E165" t="s">
        <v>262</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3">
      <c r="A166" t="s">
        <v>351</v>
      </c>
      <c r="B166" t="s">
        <v>2</v>
      </c>
      <c r="C166" t="s">
        <v>0</v>
      </c>
      <c r="D166" t="s">
        <v>344</v>
      </c>
      <c r="E166" t="s">
        <v>263</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3">
      <c r="A167" t="s">
        <v>351</v>
      </c>
      <c r="B167" t="s">
        <v>2</v>
      </c>
      <c r="C167" t="s">
        <v>0</v>
      </c>
      <c r="D167" t="s">
        <v>344</v>
      </c>
      <c r="E167" t="s">
        <v>268</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3">
      <c r="A168" t="s">
        <v>351</v>
      </c>
      <c r="B168" t="s">
        <v>2</v>
      </c>
      <c r="C168" t="s">
        <v>0</v>
      </c>
      <c r="D168" t="s">
        <v>345</v>
      </c>
      <c r="E168" t="s">
        <v>269</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3">
      <c r="A169" t="s">
        <v>351</v>
      </c>
      <c r="B169" t="s">
        <v>2</v>
      </c>
      <c r="C169" t="s">
        <v>0</v>
      </c>
      <c r="D169" t="s">
        <v>345</v>
      </c>
      <c r="E169" t="s">
        <v>270</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3">
      <c r="A170" t="s">
        <v>351</v>
      </c>
      <c r="B170" t="s">
        <v>2</v>
      </c>
      <c r="C170" t="s">
        <v>0</v>
      </c>
      <c r="D170" t="s">
        <v>345</v>
      </c>
      <c r="E170" t="s">
        <v>271</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3">
      <c r="A171" t="s">
        <v>351</v>
      </c>
      <c r="B171" t="s">
        <v>2</v>
      </c>
      <c r="C171" t="s">
        <v>0</v>
      </c>
      <c r="D171" t="s">
        <v>345</v>
      </c>
      <c r="E171" t="s">
        <v>273</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3">
      <c r="A172" t="s">
        <v>351</v>
      </c>
      <c r="B172" t="s">
        <v>2</v>
      </c>
      <c r="C172" t="s">
        <v>0</v>
      </c>
      <c r="D172" t="s">
        <v>346</v>
      </c>
      <c r="E172" t="s">
        <v>276</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3">
      <c r="A173" t="s">
        <v>351</v>
      </c>
      <c r="B173" t="s">
        <v>2</v>
      </c>
      <c r="C173" t="s">
        <v>0</v>
      </c>
      <c r="D173" t="s">
        <v>346</v>
      </c>
      <c r="E173" t="s">
        <v>278</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3">
      <c r="A174" t="s">
        <v>351</v>
      </c>
      <c r="B174" t="s">
        <v>2</v>
      </c>
      <c r="C174" t="s">
        <v>0</v>
      </c>
      <c r="D174" t="s">
        <v>346</v>
      </c>
      <c r="E174" t="s">
        <v>279</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3">
      <c r="A175" t="s">
        <v>351</v>
      </c>
      <c r="B175" t="s">
        <v>2</v>
      </c>
      <c r="C175" t="s">
        <v>0</v>
      </c>
      <c r="D175" t="s">
        <v>346</v>
      </c>
      <c r="E175" t="s">
        <v>281</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3">
      <c r="A176" t="s">
        <v>351</v>
      </c>
      <c r="B176" t="s">
        <v>2</v>
      </c>
      <c r="C176" t="s">
        <v>0</v>
      </c>
      <c r="D176" t="s">
        <v>347</v>
      </c>
      <c r="E176" t="s">
        <v>282</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3">
      <c r="A177" t="s">
        <v>351</v>
      </c>
      <c r="B177" t="s">
        <v>2</v>
      </c>
      <c r="C177" t="s">
        <v>0</v>
      </c>
      <c r="D177" t="s">
        <v>347</v>
      </c>
      <c r="E177" t="s">
        <v>283</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3">
      <c r="A178" t="s">
        <v>351</v>
      </c>
      <c r="B178" t="s">
        <v>2</v>
      </c>
      <c r="C178" t="s">
        <v>0</v>
      </c>
      <c r="D178" t="s">
        <v>347</v>
      </c>
      <c r="E178" t="s">
        <v>286</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3">
      <c r="A179" t="s">
        <v>351</v>
      </c>
      <c r="B179" t="s">
        <v>2</v>
      </c>
      <c r="C179" t="s">
        <v>0</v>
      </c>
      <c r="D179" t="s">
        <v>347</v>
      </c>
      <c r="E179" t="s">
        <v>288</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3">
      <c r="A180" t="s">
        <v>351</v>
      </c>
      <c r="B180" t="s">
        <v>2</v>
      </c>
      <c r="C180" t="s">
        <v>0</v>
      </c>
      <c r="D180" t="s">
        <v>348</v>
      </c>
      <c r="E180" t="s">
        <v>289</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3">
      <c r="A181" t="s">
        <v>351</v>
      </c>
      <c r="B181" t="s">
        <v>2</v>
      </c>
      <c r="C181" t="s">
        <v>0</v>
      </c>
      <c r="D181" t="s">
        <v>348</v>
      </c>
      <c r="E181" t="s">
        <v>290</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3">
      <c r="A182" t="s">
        <v>351</v>
      </c>
      <c r="B182" t="s">
        <v>2</v>
      </c>
      <c r="C182" t="s">
        <v>0</v>
      </c>
      <c r="D182" t="s">
        <v>348</v>
      </c>
      <c r="E182" t="s">
        <v>292</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3">
      <c r="A183" t="s">
        <v>351</v>
      </c>
      <c r="B183" t="s">
        <v>2</v>
      </c>
      <c r="C183" t="s">
        <v>0</v>
      </c>
      <c r="D183" t="s">
        <v>348</v>
      </c>
      <c r="E183" t="s">
        <v>307</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3">
      <c r="A184" t="s">
        <v>351</v>
      </c>
      <c r="B184" t="s">
        <v>2</v>
      </c>
      <c r="C184" t="s">
        <v>0</v>
      </c>
      <c r="D184" t="s">
        <v>349</v>
      </c>
      <c r="E184" t="s">
        <v>310</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3">
      <c r="A185" t="s">
        <v>352</v>
      </c>
      <c r="B185" t="s">
        <v>3</v>
      </c>
      <c r="C185" t="s">
        <v>0</v>
      </c>
      <c r="D185" t="s">
        <v>334</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3">
      <c r="A186" t="s">
        <v>352</v>
      </c>
      <c r="B186" t="s">
        <v>3</v>
      </c>
      <c r="C186" t="s">
        <v>0</v>
      </c>
      <c r="D186" t="s">
        <v>334</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3">
      <c r="A187" t="s">
        <v>352</v>
      </c>
      <c r="B187" t="s">
        <v>3</v>
      </c>
      <c r="C187" t="s">
        <v>0</v>
      </c>
      <c r="D187" t="s">
        <v>334</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3">
      <c r="A188" t="s">
        <v>352</v>
      </c>
      <c r="B188" t="s">
        <v>3</v>
      </c>
      <c r="C188" t="s">
        <v>0</v>
      </c>
      <c r="D188" t="s">
        <v>334</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3">
      <c r="A189" t="s">
        <v>352</v>
      </c>
      <c r="B189" t="s">
        <v>3</v>
      </c>
      <c r="C189" t="s">
        <v>0</v>
      </c>
      <c r="D189" t="s">
        <v>335</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3">
      <c r="A190" t="s">
        <v>352</v>
      </c>
      <c r="B190" t="s">
        <v>3</v>
      </c>
      <c r="C190" t="s">
        <v>0</v>
      </c>
      <c r="D190" t="s">
        <v>335</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3">
      <c r="A191" t="s">
        <v>352</v>
      </c>
      <c r="B191" t="s">
        <v>3</v>
      </c>
      <c r="C191" t="s">
        <v>0</v>
      </c>
      <c r="D191" t="s">
        <v>335</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3">
      <c r="A192" t="s">
        <v>352</v>
      </c>
      <c r="B192" t="s">
        <v>3</v>
      </c>
      <c r="C192" t="s">
        <v>0</v>
      </c>
      <c r="D192" t="s">
        <v>335</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3">
      <c r="A193" t="s">
        <v>352</v>
      </c>
      <c r="B193" t="s">
        <v>3</v>
      </c>
      <c r="C193" t="s">
        <v>0</v>
      </c>
      <c r="D193" t="s">
        <v>336</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3">
      <c r="A194" t="s">
        <v>352</v>
      </c>
      <c r="B194" t="s">
        <v>3</v>
      </c>
      <c r="C194" t="s">
        <v>0</v>
      </c>
      <c r="D194" t="s">
        <v>336</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3">
      <c r="A195" t="s">
        <v>352</v>
      </c>
      <c r="B195" t="s">
        <v>3</v>
      </c>
      <c r="C195" t="s">
        <v>0</v>
      </c>
      <c r="D195" t="s">
        <v>336</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3">
      <c r="A196" t="s">
        <v>352</v>
      </c>
      <c r="B196" t="s">
        <v>3</v>
      </c>
      <c r="C196" t="s">
        <v>0</v>
      </c>
      <c r="D196" t="s">
        <v>336</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3">
      <c r="A197" t="s">
        <v>352</v>
      </c>
      <c r="B197" t="s">
        <v>3</v>
      </c>
      <c r="C197" t="s">
        <v>0</v>
      </c>
      <c r="D197" t="s">
        <v>337</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3">
      <c r="A198" t="s">
        <v>352</v>
      </c>
      <c r="B198" t="s">
        <v>3</v>
      </c>
      <c r="C198" t="s">
        <v>0</v>
      </c>
      <c r="D198" t="s">
        <v>337</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3">
      <c r="A199" t="s">
        <v>352</v>
      </c>
      <c r="B199" t="s">
        <v>3</v>
      </c>
      <c r="C199" t="s">
        <v>0</v>
      </c>
      <c r="D199" t="s">
        <v>337</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3">
      <c r="A200" t="s">
        <v>352</v>
      </c>
      <c r="B200" t="s">
        <v>3</v>
      </c>
      <c r="C200" t="s">
        <v>0</v>
      </c>
      <c r="D200" t="s">
        <v>337</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3">
      <c r="A201" t="s">
        <v>352</v>
      </c>
      <c r="B201" t="s">
        <v>3</v>
      </c>
      <c r="C201" t="s">
        <v>0</v>
      </c>
      <c r="D201" t="s">
        <v>338</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3">
      <c r="A202" t="s">
        <v>352</v>
      </c>
      <c r="B202" t="s">
        <v>3</v>
      </c>
      <c r="C202" t="s">
        <v>0</v>
      </c>
      <c r="D202" t="s">
        <v>338</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3">
      <c r="A203" t="s">
        <v>352</v>
      </c>
      <c r="B203" t="s">
        <v>3</v>
      </c>
      <c r="C203" t="s">
        <v>0</v>
      </c>
      <c r="D203" t="s">
        <v>338</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3">
      <c r="A204" t="s">
        <v>352</v>
      </c>
      <c r="B204" t="s">
        <v>3</v>
      </c>
      <c r="C204" t="s">
        <v>0</v>
      </c>
      <c r="D204" t="s">
        <v>338</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3">
      <c r="A205" t="s">
        <v>352</v>
      </c>
      <c r="B205" t="s">
        <v>3</v>
      </c>
      <c r="C205" t="s">
        <v>0</v>
      </c>
      <c r="D205" t="s">
        <v>339</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3">
      <c r="A206" t="s">
        <v>352</v>
      </c>
      <c r="B206" t="s">
        <v>3</v>
      </c>
      <c r="C206" t="s">
        <v>0</v>
      </c>
      <c r="D206" t="s">
        <v>339</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3">
      <c r="A207" t="s">
        <v>352</v>
      </c>
      <c r="B207" t="s">
        <v>3</v>
      </c>
      <c r="C207" t="s">
        <v>0</v>
      </c>
      <c r="D207" t="s">
        <v>339</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3">
      <c r="A208" t="s">
        <v>352</v>
      </c>
      <c r="B208" t="s">
        <v>3</v>
      </c>
      <c r="C208" t="s">
        <v>0</v>
      </c>
      <c r="D208" t="s">
        <v>339</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3">
      <c r="A209" t="s">
        <v>352</v>
      </c>
      <c r="B209" t="s">
        <v>3</v>
      </c>
      <c r="C209" t="s">
        <v>0</v>
      </c>
      <c r="D209" t="s">
        <v>340</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3">
      <c r="A210" t="s">
        <v>352</v>
      </c>
      <c r="B210" t="s">
        <v>3</v>
      </c>
      <c r="C210" t="s">
        <v>0</v>
      </c>
      <c r="D210" t="s">
        <v>340</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3">
      <c r="A211" t="s">
        <v>352</v>
      </c>
      <c r="B211" t="s">
        <v>3</v>
      </c>
      <c r="C211" t="s">
        <v>0</v>
      </c>
      <c r="D211" t="s">
        <v>340</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3">
      <c r="A212" t="s">
        <v>352</v>
      </c>
      <c r="B212" t="s">
        <v>3</v>
      </c>
      <c r="C212" t="s">
        <v>0</v>
      </c>
      <c r="D212" t="s">
        <v>340</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3">
      <c r="A213" t="s">
        <v>352</v>
      </c>
      <c r="B213" t="s">
        <v>3</v>
      </c>
      <c r="C213" t="s">
        <v>0</v>
      </c>
      <c r="D213" t="s">
        <v>341</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3">
      <c r="A214" t="s">
        <v>352</v>
      </c>
      <c r="B214" t="s">
        <v>3</v>
      </c>
      <c r="C214" t="s">
        <v>0</v>
      </c>
      <c r="D214" t="s">
        <v>341</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3">
      <c r="A215" t="s">
        <v>352</v>
      </c>
      <c r="B215" t="s">
        <v>3</v>
      </c>
      <c r="C215" t="s">
        <v>0</v>
      </c>
      <c r="D215" t="s">
        <v>341</v>
      </c>
      <c r="E215" t="s">
        <v>179</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3">
      <c r="A216" t="s">
        <v>352</v>
      </c>
      <c r="B216" t="s">
        <v>3</v>
      </c>
      <c r="C216" t="s">
        <v>0</v>
      </c>
      <c r="D216" t="s">
        <v>341</v>
      </c>
      <c r="E216" t="s">
        <v>180</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3">
      <c r="A217" t="s">
        <v>352</v>
      </c>
      <c r="B217" t="s">
        <v>3</v>
      </c>
      <c r="C217" t="s">
        <v>0</v>
      </c>
      <c r="D217" t="s">
        <v>342</v>
      </c>
      <c r="E217" t="s">
        <v>194</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3">
      <c r="A218" t="s">
        <v>352</v>
      </c>
      <c r="B218" t="s">
        <v>3</v>
      </c>
      <c r="C218" t="s">
        <v>0</v>
      </c>
      <c r="D218" t="s">
        <v>342</v>
      </c>
      <c r="E218" t="s">
        <v>196</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3">
      <c r="A219" t="s">
        <v>352</v>
      </c>
      <c r="B219" t="s">
        <v>3</v>
      </c>
      <c r="C219" t="s">
        <v>0</v>
      </c>
      <c r="D219" t="s">
        <v>342</v>
      </c>
      <c r="E219" t="s">
        <v>198</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3">
      <c r="A220" t="s">
        <v>352</v>
      </c>
      <c r="B220" t="s">
        <v>3</v>
      </c>
      <c r="C220" t="s">
        <v>0</v>
      </c>
      <c r="D220" t="s">
        <v>342</v>
      </c>
      <c r="E220" t="s">
        <v>200</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3">
      <c r="A221" t="s">
        <v>352</v>
      </c>
      <c r="B221" t="s">
        <v>3</v>
      </c>
      <c r="C221" t="s">
        <v>0</v>
      </c>
      <c r="D221" t="s">
        <v>343</v>
      </c>
      <c r="E221" t="s">
        <v>201</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3">
      <c r="A222" t="s">
        <v>352</v>
      </c>
      <c r="B222" t="s">
        <v>3</v>
      </c>
      <c r="C222" t="s">
        <v>0</v>
      </c>
      <c r="D222" t="s">
        <v>343</v>
      </c>
      <c r="E222" t="s">
        <v>205</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3">
      <c r="A223" t="s">
        <v>352</v>
      </c>
      <c r="B223" t="s">
        <v>3</v>
      </c>
      <c r="C223" t="s">
        <v>0</v>
      </c>
      <c r="D223" t="s">
        <v>343</v>
      </c>
      <c r="E223" t="s">
        <v>208</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3">
      <c r="A224" t="s">
        <v>352</v>
      </c>
      <c r="B224" t="s">
        <v>3</v>
      </c>
      <c r="C224" t="s">
        <v>0</v>
      </c>
      <c r="D224" t="s">
        <v>343</v>
      </c>
      <c r="E224" t="s">
        <v>210</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3">
      <c r="A225" t="s">
        <v>352</v>
      </c>
      <c r="B225" t="s">
        <v>3</v>
      </c>
      <c r="C225" t="s">
        <v>0</v>
      </c>
      <c r="D225" t="s">
        <v>344</v>
      </c>
      <c r="E225" t="s">
        <v>250</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3">
      <c r="A226" t="s">
        <v>352</v>
      </c>
      <c r="B226" t="s">
        <v>3</v>
      </c>
      <c r="C226" t="s">
        <v>0</v>
      </c>
      <c r="D226" t="s">
        <v>344</v>
      </c>
      <c r="E226" t="s">
        <v>262</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3">
      <c r="A227" t="s">
        <v>352</v>
      </c>
      <c r="B227" t="s">
        <v>3</v>
      </c>
      <c r="C227" t="s">
        <v>0</v>
      </c>
      <c r="D227" t="s">
        <v>344</v>
      </c>
      <c r="E227" t="s">
        <v>263</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3">
      <c r="A228" t="s">
        <v>352</v>
      </c>
      <c r="B228" t="s">
        <v>3</v>
      </c>
      <c r="C228" t="s">
        <v>0</v>
      </c>
      <c r="D228" t="s">
        <v>344</v>
      </c>
      <c r="E228" t="s">
        <v>268</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3">
      <c r="A229" t="s">
        <v>352</v>
      </c>
      <c r="B229" t="s">
        <v>3</v>
      </c>
      <c r="C229" t="s">
        <v>0</v>
      </c>
      <c r="D229" t="s">
        <v>345</v>
      </c>
      <c r="E229" t="s">
        <v>269</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3">
      <c r="A230" t="s">
        <v>352</v>
      </c>
      <c r="B230" t="s">
        <v>3</v>
      </c>
      <c r="C230" t="s">
        <v>0</v>
      </c>
      <c r="D230" t="s">
        <v>345</v>
      </c>
      <c r="E230" t="s">
        <v>270</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3">
      <c r="A231" t="s">
        <v>352</v>
      </c>
      <c r="B231" t="s">
        <v>3</v>
      </c>
      <c r="C231" t="s">
        <v>0</v>
      </c>
      <c r="D231" t="s">
        <v>345</v>
      </c>
      <c r="E231" t="s">
        <v>271</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3">
      <c r="A232" t="s">
        <v>352</v>
      </c>
      <c r="B232" t="s">
        <v>3</v>
      </c>
      <c r="C232" t="s">
        <v>0</v>
      </c>
      <c r="D232" t="s">
        <v>345</v>
      </c>
      <c r="E232" t="s">
        <v>273</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3">
      <c r="A233" t="s">
        <v>352</v>
      </c>
      <c r="B233" t="s">
        <v>3</v>
      </c>
      <c r="C233" t="s">
        <v>0</v>
      </c>
      <c r="D233" t="s">
        <v>346</v>
      </c>
      <c r="E233" t="s">
        <v>276</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3">
      <c r="A234" t="s">
        <v>352</v>
      </c>
      <c r="B234" t="s">
        <v>3</v>
      </c>
      <c r="C234" t="s">
        <v>0</v>
      </c>
      <c r="D234" t="s">
        <v>346</v>
      </c>
      <c r="E234" t="s">
        <v>278</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3">
      <c r="A235" t="s">
        <v>352</v>
      </c>
      <c r="B235" t="s">
        <v>3</v>
      </c>
      <c r="C235" t="s">
        <v>0</v>
      </c>
      <c r="D235" t="s">
        <v>346</v>
      </c>
      <c r="E235" t="s">
        <v>279</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3">
      <c r="A236" t="s">
        <v>352</v>
      </c>
      <c r="B236" t="s">
        <v>3</v>
      </c>
      <c r="C236" t="s">
        <v>0</v>
      </c>
      <c r="D236" t="s">
        <v>346</v>
      </c>
      <c r="E236" t="s">
        <v>281</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3">
      <c r="A237" t="s">
        <v>352</v>
      </c>
      <c r="B237" t="s">
        <v>3</v>
      </c>
      <c r="C237" t="s">
        <v>0</v>
      </c>
      <c r="D237" t="s">
        <v>347</v>
      </c>
      <c r="E237" t="s">
        <v>282</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3">
      <c r="A238" t="s">
        <v>352</v>
      </c>
      <c r="B238" t="s">
        <v>3</v>
      </c>
      <c r="C238" t="s">
        <v>0</v>
      </c>
      <c r="D238" t="s">
        <v>347</v>
      </c>
      <c r="E238" t="s">
        <v>283</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3">
      <c r="A239" t="s">
        <v>352</v>
      </c>
      <c r="B239" t="s">
        <v>3</v>
      </c>
      <c r="C239" t="s">
        <v>0</v>
      </c>
      <c r="D239" t="s">
        <v>347</v>
      </c>
      <c r="E239" t="s">
        <v>286</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3">
      <c r="A240" t="s">
        <v>352</v>
      </c>
      <c r="B240" t="s">
        <v>3</v>
      </c>
      <c r="C240" t="s">
        <v>0</v>
      </c>
      <c r="D240" t="s">
        <v>347</v>
      </c>
      <c r="E240" t="s">
        <v>288</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3">
      <c r="A241" t="s">
        <v>352</v>
      </c>
      <c r="B241" t="s">
        <v>3</v>
      </c>
      <c r="C241" t="s">
        <v>0</v>
      </c>
      <c r="D241" t="s">
        <v>348</v>
      </c>
      <c r="E241" t="s">
        <v>289</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3">
      <c r="A242" t="s">
        <v>352</v>
      </c>
      <c r="B242" t="s">
        <v>3</v>
      </c>
      <c r="C242" t="s">
        <v>0</v>
      </c>
      <c r="D242" t="s">
        <v>348</v>
      </c>
      <c r="E242" t="s">
        <v>290</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3">
      <c r="A243" t="s">
        <v>352</v>
      </c>
      <c r="B243" t="s">
        <v>3</v>
      </c>
      <c r="C243" t="s">
        <v>0</v>
      </c>
      <c r="D243" t="s">
        <v>348</v>
      </c>
      <c r="E243" t="s">
        <v>292</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3">
      <c r="A244" t="s">
        <v>352</v>
      </c>
      <c r="B244" t="s">
        <v>3</v>
      </c>
      <c r="C244" t="s">
        <v>0</v>
      </c>
      <c r="D244" t="s">
        <v>348</v>
      </c>
      <c r="E244" t="s">
        <v>307</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3">
      <c r="A245" t="s">
        <v>352</v>
      </c>
      <c r="B245" t="s">
        <v>3</v>
      </c>
      <c r="C245" t="s">
        <v>0</v>
      </c>
      <c r="D245" t="s">
        <v>349</v>
      </c>
      <c r="E245" t="s">
        <v>310</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3">
      <c r="A246" t="s">
        <v>353</v>
      </c>
      <c r="B246" t="s">
        <v>36</v>
      </c>
      <c r="C246" t="s">
        <v>0</v>
      </c>
      <c r="D246" t="s">
        <v>334</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3">
      <c r="A247" t="s">
        <v>353</v>
      </c>
      <c r="B247" t="s">
        <v>36</v>
      </c>
      <c r="C247" t="s">
        <v>0</v>
      </c>
      <c r="D247" t="s">
        <v>334</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3">
      <c r="A248" t="s">
        <v>353</v>
      </c>
      <c r="B248" t="s">
        <v>36</v>
      </c>
      <c r="C248" t="s">
        <v>0</v>
      </c>
      <c r="D248" t="s">
        <v>334</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3">
      <c r="A249" t="s">
        <v>353</v>
      </c>
      <c r="B249" t="s">
        <v>36</v>
      </c>
      <c r="C249" t="s">
        <v>0</v>
      </c>
      <c r="D249" t="s">
        <v>334</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3">
      <c r="A250" t="s">
        <v>353</v>
      </c>
      <c r="B250" t="s">
        <v>36</v>
      </c>
      <c r="C250" t="s">
        <v>0</v>
      </c>
      <c r="D250" t="s">
        <v>335</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3">
      <c r="A251" t="s">
        <v>353</v>
      </c>
      <c r="B251" t="s">
        <v>36</v>
      </c>
      <c r="C251" t="s">
        <v>0</v>
      </c>
      <c r="D251" t="s">
        <v>335</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3">
      <c r="A252" t="s">
        <v>353</v>
      </c>
      <c r="B252" t="s">
        <v>36</v>
      </c>
      <c r="C252" t="s">
        <v>0</v>
      </c>
      <c r="D252" t="s">
        <v>335</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3">
      <c r="A253" t="s">
        <v>353</v>
      </c>
      <c r="B253" t="s">
        <v>36</v>
      </c>
      <c r="C253" t="s">
        <v>0</v>
      </c>
      <c r="D253" t="s">
        <v>335</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3">
      <c r="A254" t="s">
        <v>353</v>
      </c>
      <c r="B254" t="s">
        <v>36</v>
      </c>
      <c r="C254" t="s">
        <v>0</v>
      </c>
      <c r="D254" t="s">
        <v>336</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3">
      <c r="A255" t="s">
        <v>353</v>
      </c>
      <c r="B255" t="s">
        <v>36</v>
      </c>
      <c r="C255" t="s">
        <v>0</v>
      </c>
      <c r="D255" t="s">
        <v>336</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3">
      <c r="A256" t="s">
        <v>353</v>
      </c>
      <c r="B256" t="s">
        <v>36</v>
      </c>
      <c r="C256" t="s">
        <v>0</v>
      </c>
      <c r="D256" t="s">
        <v>336</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3">
      <c r="A257" t="s">
        <v>353</v>
      </c>
      <c r="B257" t="s">
        <v>36</v>
      </c>
      <c r="C257" t="s">
        <v>0</v>
      </c>
      <c r="D257" t="s">
        <v>336</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3">
      <c r="A258" t="s">
        <v>353</v>
      </c>
      <c r="B258" t="s">
        <v>36</v>
      </c>
      <c r="C258" t="s">
        <v>0</v>
      </c>
      <c r="D258" t="s">
        <v>337</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3">
      <c r="A259" t="s">
        <v>353</v>
      </c>
      <c r="B259" t="s">
        <v>36</v>
      </c>
      <c r="C259" t="s">
        <v>0</v>
      </c>
      <c r="D259" t="s">
        <v>337</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3">
      <c r="A260" t="s">
        <v>353</v>
      </c>
      <c r="B260" t="s">
        <v>36</v>
      </c>
      <c r="C260" t="s">
        <v>0</v>
      </c>
      <c r="D260" t="s">
        <v>337</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3">
      <c r="A261" t="s">
        <v>353</v>
      </c>
      <c r="B261" t="s">
        <v>36</v>
      </c>
      <c r="C261" t="s">
        <v>0</v>
      </c>
      <c r="D261" t="s">
        <v>337</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3">
      <c r="A262" t="s">
        <v>353</v>
      </c>
      <c r="B262" t="s">
        <v>36</v>
      </c>
      <c r="C262" t="s">
        <v>0</v>
      </c>
      <c r="D262" t="s">
        <v>338</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3">
      <c r="A263" t="s">
        <v>353</v>
      </c>
      <c r="B263" t="s">
        <v>36</v>
      </c>
      <c r="C263" t="s">
        <v>0</v>
      </c>
      <c r="D263" t="s">
        <v>338</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3">
      <c r="A264" t="s">
        <v>353</v>
      </c>
      <c r="B264" t="s">
        <v>36</v>
      </c>
      <c r="C264" t="s">
        <v>0</v>
      </c>
      <c r="D264" t="s">
        <v>338</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3">
      <c r="A265" t="s">
        <v>353</v>
      </c>
      <c r="B265" t="s">
        <v>36</v>
      </c>
      <c r="C265" t="s">
        <v>0</v>
      </c>
      <c r="D265" t="s">
        <v>338</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3">
      <c r="A266" t="s">
        <v>353</v>
      </c>
      <c r="B266" t="s">
        <v>36</v>
      </c>
      <c r="C266" t="s">
        <v>0</v>
      </c>
      <c r="D266" t="s">
        <v>339</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3">
      <c r="A267" t="s">
        <v>353</v>
      </c>
      <c r="B267" t="s">
        <v>36</v>
      </c>
      <c r="C267" t="s">
        <v>0</v>
      </c>
      <c r="D267" t="s">
        <v>339</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3">
      <c r="A268" t="s">
        <v>353</v>
      </c>
      <c r="B268" t="s">
        <v>36</v>
      </c>
      <c r="C268" t="s">
        <v>0</v>
      </c>
      <c r="D268" t="s">
        <v>339</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3">
      <c r="A269" t="s">
        <v>353</v>
      </c>
      <c r="B269" t="s">
        <v>36</v>
      </c>
      <c r="C269" t="s">
        <v>0</v>
      </c>
      <c r="D269" t="s">
        <v>339</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3">
      <c r="A270" t="s">
        <v>353</v>
      </c>
      <c r="B270" t="s">
        <v>36</v>
      </c>
      <c r="C270" t="s">
        <v>0</v>
      </c>
      <c r="D270" t="s">
        <v>340</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3">
      <c r="A271" t="s">
        <v>353</v>
      </c>
      <c r="B271" t="s">
        <v>36</v>
      </c>
      <c r="C271" t="s">
        <v>0</v>
      </c>
      <c r="D271" t="s">
        <v>340</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3">
      <c r="A272" t="s">
        <v>353</v>
      </c>
      <c r="B272" t="s">
        <v>36</v>
      </c>
      <c r="C272" t="s">
        <v>0</v>
      </c>
      <c r="D272" t="s">
        <v>340</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3">
      <c r="A273" t="s">
        <v>353</v>
      </c>
      <c r="B273" t="s">
        <v>36</v>
      </c>
      <c r="C273" t="s">
        <v>0</v>
      </c>
      <c r="D273" t="s">
        <v>340</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3">
      <c r="A274" t="s">
        <v>353</v>
      </c>
      <c r="B274" t="s">
        <v>36</v>
      </c>
      <c r="C274" t="s">
        <v>0</v>
      </c>
      <c r="D274" t="s">
        <v>341</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3">
      <c r="A275" t="s">
        <v>353</v>
      </c>
      <c r="B275" t="s">
        <v>36</v>
      </c>
      <c r="C275" t="s">
        <v>0</v>
      </c>
      <c r="D275" t="s">
        <v>341</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3">
      <c r="A276" t="s">
        <v>353</v>
      </c>
      <c r="B276" t="s">
        <v>36</v>
      </c>
      <c r="C276" t="s">
        <v>0</v>
      </c>
      <c r="D276" t="s">
        <v>341</v>
      </c>
      <c r="E276" t="s">
        <v>179</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3">
      <c r="A277" t="s">
        <v>353</v>
      </c>
      <c r="B277" t="s">
        <v>36</v>
      </c>
      <c r="C277" t="s">
        <v>0</v>
      </c>
      <c r="D277" t="s">
        <v>341</v>
      </c>
      <c r="E277" t="s">
        <v>180</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3">
      <c r="A278" t="s">
        <v>353</v>
      </c>
      <c r="B278" t="s">
        <v>36</v>
      </c>
      <c r="C278" t="s">
        <v>0</v>
      </c>
      <c r="D278" t="s">
        <v>342</v>
      </c>
      <c r="E278" t="s">
        <v>194</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3">
      <c r="A279" t="s">
        <v>353</v>
      </c>
      <c r="B279" t="s">
        <v>36</v>
      </c>
      <c r="C279" t="s">
        <v>0</v>
      </c>
      <c r="D279" t="s">
        <v>342</v>
      </c>
      <c r="E279" t="s">
        <v>196</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3">
      <c r="A280" t="s">
        <v>353</v>
      </c>
      <c r="B280" t="s">
        <v>36</v>
      </c>
      <c r="C280" t="s">
        <v>0</v>
      </c>
      <c r="D280" t="s">
        <v>342</v>
      </c>
      <c r="E280" t="s">
        <v>198</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3">
      <c r="A281" t="s">
        <v>353</v>
      </c>
      <c r="B281" t="s">
        <v>36</v>
      </c>
      <c r="C281" t="s">
        <v>0</v>
      </c>
      <c r="D281" t="s">
        <v>342</v>
      </c>
      <c r="E281" t="s">
        <v>200</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3">
      <c r="A282" t="s">
        <v>353</v>
      </c>
      <c r="B282" t="s">
        <v>36</v>
      </c>
      <c r="C282" t="s">
        <v>0</v>
      </c>
      <c r="D282" t="s">
        <v>343</v>
      </c>
      <c r="E282" t="s">
        <v>201</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3">
      <c r="A283" t="s">
        <v>353</v>
      </c>
      <c r="B283" t="s">
        <v>36</v>
      </c>
      <c r="C283" t="s">
        <v>0</v>
      </c>
      <c r="D283" t="s">
        <v>343</v>
      </c>
      <c r="E283" t="s">
        <v>205</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3">
      <c r="A284" t="s">
        <v>353</v>
      </c>
      <c r="B284" t="s">
        <v>36</v>
      </c>
      <c r="C284" t="s">
        <v>0</v>
      </c>
      <c r="D284" t="s">
        <v>343</v>
      </c>
      <c r="E284" t="s">
        <v>208</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3">
      <c r="A285" t="s">
        <v>353</v>
      </c>
      <c r="B285" t="s">
        <v>36</v>
      </c>
      <c r="C285" t="s">
        <v>0</v>
      </c>
      <c r="D285" t="s">
        <v>343</v>
      </c>
      <c r="E285" t="s">
        <v>210</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3">
      <c r="A286" t="s">
        <v>353</v>
      </c>
      <c r="B286" t="s">
        <v>36</v>
      </c>
      <c r="C286" t="s">
        <v>0</v>
      </c>
      <c r="D286" t="s">
        <v>344</v>
      </c>
      <c r="E286" t="s">
        <v>250</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3">
      <c r="A287" t="s">
        <v>353</v>
      </c>
      <c r="B287" t="s">
        <v>36</v>
      </c>
      <c r="C287" t="s">
        <v>0</v>
      </c>
      <c r="D287" t="s">
        <v>344</v>
      </c>
      <c r="E287" t="s">
        <v>262</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3">
      <c r="A288" t="s">
        <v>353</v>
      </c>
      <c r="B288" t="s">
        <v>36</v>
      </c>
      <c r="C288" t="s">
        <v>0</v>
      </c>
      <c r="D288" t="s">
        <v>344</v>
      </c>
      <c r="E288" t="s">
        <v>263</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3">
      <c r="A289" t="s">
        <v>353</v>
      </c>
      <c r="B289" t="s">
        <v>36</v>
      </c>
      <c r="C289" t="s">
        <v>0</v>
      </c>
      <c r="D289" t="s">
        <v>344</v>
      </c>
      <c r="E289" t="s">
        <v>268</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3">
      <c r="A290" t="s">
        <v>353</v>
      </c>
      <c r="B290" t="s">
        <v>36</v>
      </c>
      <c r="C290" t="s">
        <v>0</v>
      </c>
      <c r="D290" t="s">
        <v>345</v>
      </c>
      <c r="E290" t="s">
        <v>269</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3">
      <c r="A291" t="s">
        <v>353</v>
      </c>
      <c r="B291" t="s">
        <v>36</v>
      </c>
      <c r="C291" t="s">
        <v>0</v>
      </c>
      <c r="D291" t="s">
        <v>345</v>
      </c>
      <c r="E291" t="s">
        <v>270</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3">
      <c r="A292" t="s">
        <v>353</v>
      </c>
      <c r="B292" t="s">
        <v>36</v>
      </c>
      <c r="C292" t="s">
        <v>0</v>
      </c>
      <c r="D292" t="s">
        <v>345</v>
      </c>
      <c r="E292" t="s">
        <v>271</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3">
      <c r="A293" t="s">
        <v>353</v>
      </c>
      <c r="B293" t="s">
        <v>36</v>
      </c>
      <c r="C293" t="s">
        <v>0</v>
      </c>
      <c r="D293" t="s">
        <v>345</v>
      </c>
      <c r="E293" t="s">
        <v>273</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3">
      <c r="A294" t="s">
        <v>353</v>
      </c>
      <c r="B294" t="s">
        <v>36</v>
      </c>
      <c r="C294" t="s">
        <v>0</v>
      </c>
      <c r="D294" t="s">
        <v>346</v>
      </c>
      <c r="E294" t="s">
        <v>276</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3">
      <c r="A295" t="s">
        <v>353</v>
      </c>
      <c r="B295" t="s">
        <v>36</v>
      </c>
      <c r="C295" t="s">
        <v>0</v>
      </c>
      <c r="D295" t="s">
        <v>346</v>
      </c>
      <c r="E295" t="s">
        <v>278</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3">
      <c r="A296" t="s">
        <v>353</v>
      </c>
      <c r="B296" t="s">
        <v>36</v>
      </c>
      <c r="C296" t="s">
        <v>0</v>
      </c>
      <c r="D296" t="s">
        <v>346</v>
      </c>
      <c r="E296" t="s">
        <v>279</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3">
      <c r="A297" t="s">
        <v>353</v>
      </c>
      <c r="B297" t="s">
        <v>36</v>
      </c>
      <c r="C297" t="s">
        <v>0</v>
      </c>
      <c r="D297" t="s">
        <v>346</v>
      </c>
      <c r="E297" t="s">
        <v>281</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3">
      <c r="A298" t="s">
        <v>353</v>
      </c>
      <c r="B298" t="s">
        <v>36</v>
      </c>
      <c r="C298" t="s">
        <v>0</v>
      </c>
      <c r="D298" t="s">
        <v>347</v>
      </c>
      <c r="E298" t="s">
        <v>282</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3">
      <c r="A299" t="s">
        <v>353</v>
      </c>
      <c r="B299" t="s">
        <v>36</v>
      </c>
      <c r="C299" t="s">
        <v>0</v>
      </c>
      <c r="D299" t="s">
        <v>347</v>
      </c>
      <c r="E299" t="s">
        <v>283</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3">
      <c r="A300" t="s">
        <v>353</v>
      </c>
      <c r="B300" t="s">
        <v>36</v>
      </c>
      <c r="C300" t="s">
        <v>0</v>
      </c>
      <c r="D300" t="s">
        <v>347</v>
      </c>
      <c r="E300" t="s">
        <v>286</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3">
      <c r="A301" t="s">
        <v>353</v>
      </c>
      <c r="B301" t="s">
        <v>36</v>
      </c>
      <c r="C301" t="s">
        <v>0</v>
      </c>
      <c r="D301" t="s">
        <v>347</v>
      </c>
      <c r="E301" t="s">
        <v>288</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3">
      <c r="A302" t="s">
        <v>353</v>
      </c>
      <c r="B302" t="s">
        <v>36</v>
      </c>
      <c r="C302" t="s">
        <v>0</v>
      </c>
      <c r="D302" t="s">
        <v>348</v>
      </c>
      <c r="E302" t="s">
        <v>289</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3">
      <c r="A303" t="s">
        <v>353</v>
      </c>
      <c r="B303" t="s">
        <v>36</v>
      </c>
      <c r="C303" t="s">
        <v>0</v>
      </c>
      <c r="D303" t="s">
        <v>348</v>
      </c>
      <c r="E303" t="s">
        <v>290</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3">
      <c r="A304" t="s">
        <v>353</v>
      </c>
      <c r="B304" t="s">
        <v>36</v>
      </c>
      <c r="C304" t="s">
        <v>0</v>
      </c>
      <c r="D304" t="s">
        <v>348</v>
      </c>
      <c r="E304" t="s">
        <v>292</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3">
      <c r="A305" t="s">
        <v>353</v>
      </c>
      <c r="B305" t="s">
        <v>36</v>
      </c>
      <c r="C305" t="s">
        <v>0</v>
      </c>
      <c r="D305" t="s">
        <v>348</v>
      </c>
      <c r="E305" t="s">
        <v>307</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3">
      <c r="A306" t="s">
        <v>353</v>
      </c>
      <c r="B306" t="s">
        <v>36</v>
      </c>
      <c r="C306" t="s">
        <v>0</v>
      </c>
      <c r="D306" t="s">
        <v>349</v>
      </c>
      <c r="E306" t="s">
        <v>310</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3">
      <c r="A307" t="s">
        <v>354</v>
      </c>
      <c r="B307" t="s">
        <v>37</v>
      </c>
      <c r="C307" t="s">
        <v>0</v>
      </c>
      <c r="D307" t="s">
        <v>334</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3">
      <c r="A308" t="s">
        <v>354</v>
      </c>
      <c r="B308" t="s">
        <v>37</v>
      </c>
      <c r="C308" t="s">
        <v>0</v>
      </c>
      <c r="D308" t="s">
        <v>334</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3">
      <c r="A309" t="s">
        <v>354</v>
      </c>
      <c r="B309" t="s">
        <v>37</v>
      </c>
      <c r="C309" t="s">
        <v>0</v>
      </c>
      <c r="D309" t="s">
        <v>334</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3">
      <c r="A310" t="s">
        <v>354</v>
      </c>
      <c r="B310" t="s">
        <v>37</v>
      </c>
      <c r="C310" t="s">
        <v>0</v>
      </c>
      <c r="D310" t="s">
        <v>334</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3">
      <c r="A311" t="s">
        <v>354</v>
      </c>
      <c r="B311" t="s">
        <v>37</v>
      </c>
      <c r="C311" t="s">
        <v>0</v>
      </c>
      <c r="D311" t="s">
        <v>335</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3">
      <c r="A312" t="s">
        <v>354</v>
      </c>
      <c r="B312" t="s">
        <v>37</v>
      </c>
      <c r="C312" t="s">
        <v>0</v>
      </c>
      <c r="D312" t="s">
        <v>335</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3">
      <c r="A313" t="s">
        <v>354</v>
      </c>
      <c r="B313" t="s">
        <v>37</v>
      </c>
      <c r="C313" t="s">
        <v>0</v>
      </c>
      <c r="D313" t="s">
        <v>335</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3">
      <c r="A314" t="s">
        <v>354</v>
      </c>
      <c r="B314" t="s">
        <v>37</v>
      </c>
      <c r="C314" t="s">
        <v>0</v>
      </c>
      <c r="D314" t="s">
        <v>335</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3">
      <c r="A315" t="s">
        <v>354</v>
      </c>
      <c r="B315" t="s">
        <v>37</v>
      </c>
      <c r="C315" t="s">
        <v>0</v>
      </c>
      <c r="D315" t="s">
        <v>336</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3">
      <c r="A316" t="s">
        <v>354</v>
      </c>
      <c r="B316" t="s">
        <v>37</v>
      </c>
      <c r="C316" t="s">
        <v>0</v>
      </c>
      <c r="D316" t="s">
        <v>336</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3">
      <c r="A317" t="s">
        <v>354</v>
      </c>
      <c r="B317" t="s">
        <v>37</v>
      </c>
      <c r="C317" t="s">
        <v>0</v>
      </c>
      <c r="D317" t="s">
        <v>336</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3">
      <c r="A318" t="s">
        <v>354</v>
      </c>
      <c r="B318" t="s">
        <v>37</v>
      </c>
      <c r="C318" t="s">
        <v>0</v>
      </c>
      <c r="D318" t="s">
        <v>336</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3">
      <c r="A319" t="s">
        <v>354</v>
      </c>
      <c r="B319" t="s">
        <v>37</v>
      </c>
      <c r="C319" t="s">
        <v>0</v>
      </c>
      <c r="D319" t="s">
        <v>337</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3">
      <c r="A320" t="s">
        <v>354</v>
      </c>
      <c r="B320" t="s">
        <v>37</v>
      </c>
      <c r="C320" t="s">
        <v>0</v>
      </c>
      <c r="D320" t="s">
        <v>337</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3">
      <c r="A321" t="s">
        <v>354</v>
      </c>
      <c r="B321" t="s">
        <v>37</v>
      </c>
      <c r="C321" t="s">
        <v>0</v>
      </c>
      <c r="D321" t="s">
        <v>337</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3">
      <c r="A322" t="s">
        <v>354</v>
      </c>
      <c r="B322" t="s">
        <v>37</v>
      </c>
      <c r="C322" t="s">
        <v>0</v>
      </c>
      <c r="D322" t="s">
        <v>337</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3">
      <c r="A323" t="s">
        <v>354</v>
      </c>
      <c r="B323" t="s">
        <v>37</v>
      </c>
      <c r="C323" t="s">
        <v>0</v>
      </c>
      <c r="D323" t="s">
        <v>338</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3">
      <c r="A324" t="s">
        <v>354</v>
      </c>
      <c r="B324" t="s">
        <v>37</v>
      </c>
      <c r="C324" t="s">
        <v>0</v>
      </c>
      <c r="D324" t="s">
        <v>338</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3">
      <c r="A325" t="s">
        <v>354</v>
      </c>
      <c r="B325" t="s">
        <v>37</v>
      </c>
      <c r="C325" t="s">
        <v>0</v>
      </c>
      <c r="D325" t="s">
        <v>338</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3">
      <c r="A326" t="s">
        <v>354</v>
      </c>
      <c r="B326" t="s">
        <v>37</v>
      </c>
      <c r="C326" t="s">
        <v>0</v>
      </c>
      <c r="D326" t="s">
        <v>338</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3">
      <c r="A327" t="s">
        <v>354</v>
      </c>
      <c r="B327" t="s">
        <v>37</v>
      </c>
      <c r="C327" t="s">
        <v>0</v>
      </c>
      <c r="D327" t="s">
        <v>339</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3">
      <c r="A328" t="s">
        <v>354</v>
      </c>
      <c r="B328" t="s">
        <v>37</v>
      </c>
      <c r="C328" t="s">
        <v>0</v>
      </c>
      <c r="D328" t="s">
        <v>339</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3">
      <c r="A329" t="s">
        <v>354</v>
      </c>
      <c r="B329" t="s">
        <v>37</v>
      </c>
      <c r="C329" t="s">
        <v>0</v>
      </c>
      <c r="D329" t="s">
        <v>339</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3">
      <c r="A330" t="s">
        <v>354</v>
      </c>
      <c r="B330" t="s">
        <v>37</v>
      </c>
      <c r="C330" t="s">
        <v>0</v>
      </c>
      <c r="D330" t="s">
        <v>339</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3">
      <c r="A331" t="s">
        <v>354</v>
      </c>
      <c r="B331" t="s">
        <v>37</v>
      </c>
      <c r="C331" t="s">
        <v>0</v>
      </c>
      <c r="D331" t="s">
        <v>340</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3">
      <c r="A332" t="s">
        <v>354</v>
      </c>
      <c r="B332" t="s">
        <v>37</v>
      </c>
      <c r="C332" t="s">
        <v>0</v>
      </c>
      <c r="D332" t="s">
        <v>340</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3">
      <c r="A333" t="s">
        <v>354</v>
      </c>
      <c r="B333" t="s">
        <v>37</v>
      </c>
      <c r="C333" t="s">
        <v>0</v>
      </c>
      <c r="D333" t="s">
        <v>340</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3">
      <c r="A334" t="s">
        <v>354</v>
      </c>
      <c r="B334" t="s">
        <v>37</v>
      </c>
      <c r="C334" t="s">
        <v>0</v>
      </c>
      <c r="D334" t="s">
        <v>340</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3">
      <c r="A335" t="s">
        <v>354</v>
      </c>
      <c r="B335" t="s">
        <v>37</v>
      </c>
      <c r="C335" t="s">
        <v>0</v>
      </c>
      <c r="D335" t="s">
        <v>341</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3">
      <c r="A336" t="s">
        <v>354</v>
      </c>
      <c r="B336" t="s">
        <v>37</v>
      </c>
      <c r="C336" t="s">
        <v>0</v>
      </c>
      <c r="D336" t="s">
        <v>341</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3">
      <c r="A337" t="s">
        <v>354</v>
      </c>
      <c r="B337" t="s">
        <v>37</v>
      </c>
      <c r="C337" t="s">
        <v>0</v>
      </c>
      <c r="D337" t="s">
        <v>341</v>
      </c>
      <c r="E337" t="s">
        <v>179</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3">
      <c r="A338" t="s">
        <v>354</v>
      </c>
      <c r="B338" t="s">
        <v>37</v>
      </c>
      <c r="C338" t="s">
        <v>0</v>
      </c>
      <c r="D338" t="s">
        <v>341</v>
      </c>
      <c r="E338" t="s">
        <v>180</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3">
      <c r="A339" t="s">
        <v>354</v>
      </c>
      <c r="B339" t="s">
        <v>37</v>
      </c>
      <c r="C339" t="s">
        <v>0</v>
      </c>
      <c r="D339" t="s">
        <v>342</v>
      </c>
      <c r="E339" t="s">
        <v>194</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3">
      <c r="A340" t="s">
        <v>354</v>
      </c>
      <c r="B340" t="s">
        <v>37</v>
      </c>
      <c r="C340" t="s">
        <v>0</v>
      </c>
      <c r="D340" t="s">
        <v>342</v>
      </c>
      <c r="E340" t="s">
        <v>196</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3">
      <c r="A341" t="s">
        <v>354</v>
      </c>
      <c r="B341" t="s">
        <v>37</v>
      </c>
      <c r="C341" t="s">
        <v>0</v>
      </c>
      <c r="D341" t="s">
        <v>342</v>
      </c>
      <c r="E341" t="s">
        <v>198</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3">
      <c r="A342" t="s">
        <v>354</v>
      </c>
      <c r="B342" t="s">
        <v>37</v>
      </c>
      <c r="C342" t="s">
        <v>0</v>
      </c>
      <c r="D342" t="s">
        <v>342</v>
      </c>
      <c r="E342" t="s">
        <v>200</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3">
      <c r="A343" t="s">
        <v>354</v>
      </c>
      <c r="B343" t="s">
        <v>37</v>
      </c>
      <c r="C343" t="s">
        <v>0</v>
      </c>
      <c r="D343" t="s">
        <v>343</v>
      </c>
      <c r="E343" t="s">
        <v>201</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3">
      <c r="A344" t="s">
        <v>354</v>
      </c>
      <c r="B344" t="s">
        <v>37</v>
      </c>
      <c r="C344" t="s">
        <v>0</v>
      </c>
      <c r="D344" t="s">
        <v>343</v>
      </c>
      <c r="E344" t="s">
        <v>205</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3">
      <c r="A345" t="s">
        <v>354</v>
      </c>
      <c r="B345" t="s">
        <v>37</v>
      </c>
      <c r="C345" t="s">
        <v>0</v>
      </c>
      <c r="D345" t="s">
        <v>343</v>
      </c>
      <c r="E345" t="s">
        <v>208</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3">
      <c r="A346" t="s">
        <v>354</v>
      </c>
      <c r="B346" t="s">
        <v>37</v>
      </c>
      <c r="C346" t="s">
        <v>0</v>
      </c>
      <c r="D346" t="s">
        <v>343</v>
      </c>
      <c r="E346" t="s">
        <v>210</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3">
      <c r="A347" t="s">
        <v>354</v>
      </c>
      <c r="B347" t="s">
        <v>37</v>
      </c>
      <c r="C347" t="s">
        <v>0</v>
      </c>
      <c r="D347" t="s">
        <v>344</v>
      </c>
      <c r="E347" t="s">
        <v>250</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3">
      <c r="A348" t="s">
        <v>354</v>
      </c>
      <c r="B348" t="s">
        <v>37</v>
      </c>
      <c r="C348" t="s">
        <v>0</v>
      </c>
      <c r="D348" t="s">
        <v>344</v>
      </c>
      <c r="E348" t="s">
        <v>262</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3">
      <c r="A349" t="s">
        <v>354</v>
      </c>
      <c r="B349" t="s">
        <v>37</v>
      </c>
      <c r="C349" t="s">
        <v>0</v>
      </c>
      <c r="D349" t="s">
        <v>344</v>
      </c>
      <c r="E349" t="s">
        <v>263</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3">
      <c r="A350" t="s">
        <v>354</v>
      </c>
      <c r="B350" t="s">
        <v>37</v>
      </c>
      <c r="C350" t="s">
        <v>0</v>
      </c>
      <c r="D350" t="s">
        <v>344</v>
      </c>
      <c r="E350" t="s">
        <v>268</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3">
      <c r="A351" t="s">
        <v>354</v>
      </c>
      <c r="B351" t="s">
        <v>37</v>
      </c>
      <c r="C351" t="s">
        <v>0</v>
      </c>
      <c r="D351" t="s">
        <v>345</v>
      </c>
      <c r="E351" t="s">
        <v>269</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3">
      <c r="A352" t="s">
        <v>354</v>
      </c>
      <c r="B352" t="s">
        <v>37</v>
      </c>
      <c r="C352" t="s">
        <v>0</v>
      </c>
      <c r="D352" t="s">
        <v>345</v>
      </c>
      <c r="E352" t="s">
        <v>270</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3">
      <c r="A353" t="s">
        <v>354</v>
      </c>
      <c r="B353" t="s">
        <v>37</v>
      </c>
      <c r="C353" t="s">
        <v>0</v>
      </c>
      <c r="D353" t="s">
        <v>345</v>
      </c>
      <c r="E353" t="s">
        <v>271</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3">
      <c r="A354" t="s">
        <v>354</v>
      </c>
      <c r="B354" t="s">
        <v>37</v>
      </c>
      <c r="C354" t="s">
        <v>0</v>
      </c>
      <c r="D354" t="s">
        <v>345</v>
      </c>
      <c r="E354" t="s">
        <v>273</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3">
      <c r="A355" t="s">
        <v>354</v>
      </c>
      <c r="B355" t="s">
        <v>37</v>
      </c>
      <c r="C355" t="s">
        <v>0</v>
      </c>
      <c r="D355" t="s">
        <v>346</v>
      </c>
      <c r="E355" t="s">
        <v>276</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3">
      <c r="A356" t="s">
        <v>354</v>
      </c>
      <c r="B356" t="s">
        <v>37</v>
      </c>
      <c r="C356" t="s">
        <v>0</v>
      </c>
      <c r="D356" t="s">
        <v>346</v>
      </c>
      <c r="E356" t="s">
        <v>278</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3">
      <c r="A357" t="s">
        <v>354</v>
      </c>
      <c r="B357" t="s">
        <v>37</v>
      </c>
      <c r="C357" t="s">
        <v>0</v>
      </c>
      <c r="D357" t="s">
        <v>346</v>
      </c>
      <c r="E357" t="s">
        <v>279</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3">
      <c r="A358" t="s">
        <v>354</v>
      </c>
      <c r="B358" t="s">
        <v>37</v>
      </c>
      <c r="C358" t="s">
        <v>0</v>
      </c>
      <c r="D358" t="s">
        <v>346</v>
      </c>
      <c r="E358" t="s">
        <v>281</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3">
      <c r="A359" t="s">
        <v>354</v>
      </c>
      <c r="B359" t="s">
        <v>37</v>
      </c>
      <c r="C359" t="s">
        <v>0</v>
      </c>
      <c r="D359" t="s">
        <v>347</v>
      </c>
      <c r="E359" t="s">
        <v>282</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3">
      <c r="A360" t="s">
        <v>354</v>
      </c>
      <c r="B360" t="s">
        <v>37</v>
      </c>
      <c r="C360" t="s">
        <v>0</v>
      </c>
      <c r="D360" t="s">
        <v>347</v>
      </c>
      <c r="E360" t="s">
        <v>283</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3">
      <c r="A361" t="s">
        <v>354</v>
      </c>
      <c r="B361" t="s">
        <v>37</v>
      </c>
      <c r="C361" t="s">
        <v>0</v>
      </c>
      <c r="D361" t="s">
        <v>347</v>
      </c>
      <c r="E361" t="s">
        <v>286</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3">
      <c r="A362" t="s">
        <v>354</v>
      </c>
      <c r="B362" t="s">
        <v>37</v>
      </c>
      <c r="C362" t="s">
        <v>0</v>
      </c>
      <c r="D362" t="s">
        <v>347</v>
      </c>
      <c r="E362" t="s">
        <v>288</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3">
      <c r="A363" t="s">
        <v>354</v>
      </c>
      <c r="B363" t="s">
        <v>37</v>
      </c>
      <c r="C363" t="s">
        <v>0</v>
      </c>
      <c r="D363" t="s">
        <v>348</v>
      </c>
      <c r="E363" t="s">
        <v>289</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3">
      <c r="A364" t="s">
        <v>354</v>
      </c>
      <c r="B364" t="s">
        <v>37</v>
      </c>
      <c r="C364" t="s">
        <v>0</v>
      </c>
      <c r="D364" t="s">
        <v>348</v>
      </c>
      <c r="E364" t="s">
        <v>290</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3">
      <c r="A365" t="s">
        <v>354</v>
      </c>
      <c r="B365" t="s">
        <v>37</v>
      </c>
      <c r="C365" t="s">
        <v>0</v>
      </c>
      <c r="D365" t="s">
        <v>348</v>
      </c>
      <c r="E365" t="s">
        <v>292</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3">
      <c r="A366" t="s">
        <v>354</v>
      </c>
      <c r="B366" t="s">
        <v>37</v>
      </c>
      <c r="C366" t="s">
        <v>0</v>
      </c>
      <c r="D366" t="s">
        <v>348</v>
      </c>
      <c r="E366" t="s">
        <v>307</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3">
      <c r="A367" t="s">
        <v>354</v>
      </c>
      <c r="B367" t="s">
        <v>37</v>
      </c>
      <c r="C367" t="s">
        <v>0</v>
      </c>
      <c r="D367" t="s">
        <v>349</v>
      </c>
      <c r="E367" t="s">
        <v>310</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3">
      <c r="A368" t="s">
        <v>355</v>
      </c>
      <c r="B368" t="s">
        <v>38</v>
      </c>
      <c r="C368" t="s">
        <v>0</v>
      </c>
      <c r="D368" t="s">
        <v>334</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3">
      <c r="A369" t="s">
        <v>355</v>
      </c>
      <c r="B369" t="s">
        <v>38</v>
      </c>
      <c r="C369" t="s">
        <v>0</v>
      </c>
      <c r="D369" t="s">
        <v>334</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3">
      <c r="A370" t="s">
        <v>355</v>
      </c>
      <c r="B370" t="s">
        <v>38</v>
      </c>
      <c r="C370" t="s">
        <v>0</v>
      </c>
      <c r="D370" t="s">
        <v>334</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3">
      <c r="A371" t="s">
        <v>355</v>
      </c>
      <c r="B371" t="s">
        <v>38</v>
      </c>
      <c r="C371" t="s">
        <v>0</v>
      </c>
      <c r="D371" t="s">
        <v>334</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3">
      <c r="A372" t="s">
        <v>355</v>
      </c>
      <c r="B372" t="s">
        <v>38</v>
      </c>
      <c r="C372" t="s">
        <v>0</v>
      </c>
      <c r="D372" t="s">
        <v>335</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3">
      <c r="A373" t="s">
        <v>355</v>
      </c>
      <c r="B373" t="s">
        <v>38</v>
      </c>
      <c r="C373" t="s">
        <v>0</v>
      </c>
      <c r="D373" t="s">
        <v>335</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3">
      <c r="A374" t="s">
        <v>355</v>
      </c>
      <c r="B374" t="s">
        <v>38</v>
      </c>
      <c r="C374" t="s">
        <v>0</v>
      </c>
      <c r="D374" t="s">
        <v>335</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3">
      <c r="A375" t="s">
        <v>355</v>
      </c>
      <c r="B375" t="s">
        <v>38</v>
      </c>
      <c r="C375" t="s">
        <v>0</v>
      </c>
      <c r="D375" t="s">
        <v>335</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3">
      <c r="A376" t="s">
        <v>355</v>
      </c>
      <c r="B376" t="s">
        <v>38</v>
      </c>
      <c r="C376" t="s">
        <v>0</v>
      </c>
      <c r="D376" t="s">
        <v>336</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3">
      <c r="A377" t="s">
        <v>355</v>
      </c>
      <c r="B377" t="s">
        <v>38</v>
      </c>
      <c r="C377" t="s">
        <v>0</v>
      </c>
      <c r="D377" t="s">
        <v>336</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3">
      <c r="A378" t="s">
        <v>355</v>
      </c>
      <c r="B378" t="s">
        <v>38</v>
      </c>
      <c r="C378" t="s">
        <v>0</v>
      </c>
      <c r="D378" t="s">
        <v>336</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3">
      <c r="A379" t="s">
        <v>355</v>
      </c>
      <c r="B379" t="s">
        <v>38</v>
      </c>
      <c r="C379" t="s">
        <v>0</v>
      </c>
      <c r="D379" t="s">
        <v>336</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3">
      <c r="A380" t="s">
        <v>355</v>
      </c>
      <c r="B380" t="s">
        <v>38</v>
      </c>
      <c r="C380" t="s">
        <v>0</v>
      </c>
      <c r="D380" t="s">
        <v>337</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3">
      <c r="A381" t="s">
        <v>355</v>
      </c>
      <c r="B381" t="s">
        <v>38</v>
      </c>
      <c r="C381" t="s">
        <v>0</v>
      </c>
      <c r="D381" t="s">
        <v>337</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3">
      <c r="A382" t="s">
        <v>355</v>
      </c>
      <c r="B382" t="s">
        <v>38</v>
      </c>
      <c r="C382" t="s">
        <v>0</v>
      </c>
      <c r="D382" t="s">
        <v>337</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3">
      <c r="A383" t="s">
        <v>355</v>
      </c>
      <c r="B383" t="s">
        <v>38</v>
      </c>
      <c r="C383" t="s">
        <v>0</v>
      </c>
      <c r="D383" t="s">
        <v>337</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3">
      <c r="A384" t="s">
        <v>355</v>
      </c>
      <c r="B384" t="s">
        <v>38</v>
      </c>
      <c r="C384" t="s">
        <v>0</v>
      </c>
      <c r="D384" t="s">
        <v>338</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3">
      <c r="A385" t="s">
        <v>355</v>
      </c>
      <c r="B385" t="s">
        <v>38</v>
      </c>
      <c r="C385" t="s">
        <v>0</v>
      </c>
      <c r="D385" t="s">
        <v>338</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3">
      <c r="A386" t="s">
        <v>355</v>
      </c>
      <c r="B386" t="s">
        <v>38</v>
      </c>
      <c r="C386" t="s">
        <v>0</v>
      </c>
      <c r="D386" t="s">
        <v>338</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3">
      <c r="A387" t="s">
        <v>355</v>
      </c>
      <c r="B387" t="s">
        <v>38</v>
      </c>
      <c r="C387" t="s">
        <v>0</v>
      </c>
      <c r="D387" t="s">
        <v>338</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3">
      <c r="A388" t="s">
        <v>355</v>
      </c>
      <c r="B388" t="s">
        <v>38</v>
      </c>
      <c r="C388" t="s">
        <v>0</v>
      </c>
      <c r="D388" t="s">
        <v>339</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3">
      <c r="A389" t="s">
        <v>355</v>
      </c>
      <c r="B389" t="s">
        <v>38</v>
      </c>
      <c r="C389" t="s">
        <v>0</v>
      </c>
      <c r="D389" t="s">
        <v>339</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3">
      <c r="A390" t="s">
        <v>355</v>
      </c>
      <c r="B390" t="s">
        <v>38</v>
      </c>
      <c r="C390" t="s">
        <v>0</v>
      </c>
      <c r="D390" t="s">
        <v>339</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3">
      <c r="A391" t="s">
        <v>355</v>
      </c>
      <c r="B391" t="s">
        <v>38</v>
      </c>
      <c r="C391" t="s">
        <v>0</v>
      </c>
      <c r="D391" t="s">
        <v>339</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3">
      <c r="A392" t="s">
        <v>355</v>
      </c>
      <c r="B392" t="s">
        <v>38</v>
      </c>
      <c r="C392" t="s">
        <v>0</v>
      </c>
      <c r="D392" t="s">
        <v>340</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3">
      <c r="A393" t="s">
        <v>355</v>
      </c>
      <c r="B393" t="s">
        <v>38</v>
      </c>
      <c r="C393" t="s">
        <v>0</v>
      </c>
      <c r="D393" t="s">
        <v>340</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3">
      <c r="A394" t="s">
        <v>355</v>
      </c>
      <c r="B394" t="s">
        <v>38</v>
      </c>
      <c r="C394" t="s">
        <v>0</v>
      </c>
      <c r="D394" t="s">
        <v>340</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3">
      <c r="A395" t="s">
        <v>355</v>
      </c>
      <c r="B395" t="s">
        <v>38</v>
      </c>
      <c r="C395" t="s">
        <v>0</v>
      </c>
      <c r="D395" t="s">
        <v>340</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3">
      <c r="A396" t="s">
        <v>355</v>
      </c>
      <c r="B396" t="s">
        <v>38</v>
      </c>
      <c r="C396" t="s">
        <v>0</v>
      </c>
      <c r="D396" t="s">
        <v>341</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3">
      <c r="A397" t="s">
        <v>355</v>
      </c>
      <c r="B397" t="s">
        <v>38</v>
      </c>
      <c r="C397" t="s">
        <v>0</v>
      </c>
      <c r="D397" t="s">
        <v>341</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3">
      <c r="A398" t="s">
        <v>355</v>
      </c>
      <c r="B398" t="s">
        <v>38</v>
      </c>
      <c r="C398" t="s">
        <v>0</v>
      </c>
      <c r="D398" t="s">
        <v>341</v>
      </c>
      <c r="E398" t="s">
        <v>179</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3">
      <c r="A399" t="s">
        <v>355</v>
      </c>
      <c r="B399" t="s">
        <v>38</v>
      </c>
      <c r="C399" t="s">
        <v>0</v>
      </c>
      <c r="D399" t="s">
        <v>341</v>
      </c>
      <c r="E399" t="s">
        <v>180</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3">
      <c r="A400" t="s">
        <v>355</v>
      </c>
      <c r="B400" t="s">
        <v>38</v>
      </c>
      <c r="C400" t="s">
        <v>0</v>
      </c>
      <c r="D400" t="s">
        <v>342</v>
      </c>
      <c r="E400" t="s">
        <v>194</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3">
      <c r="A401" t="s">
        <v>355</v>
      </c>
      <c r="B401" t="s">
        <v>38</v>
      </c>
      <c r="C401" t="s">
        <v>0</v>
      </c>
      <c r="D401" t="s">
        <v>342</v>
      </c>
      <c r="E401" t="s">
        <v>196</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3">
      <c r="A402" t="s">
        <v>355</v>
      </c>
      <c r="B402" t="s">
        <v>38</v>
      </c>
      <c r="C402" t="s">
        <v>0</v>
      </c>
      <c r="D402" t="s">
        <v>342</v>
      </c>
      <c r="E402" t="s">
        <v>198</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3">
      <c r="A403" t="s">
        <v>355</v>
      </c>
      <c r="B403" t="s">
        <v>38</v>
      </c>
      <c r="C403" t="s">
        <v>0</v>
      </c>
      <c r="D403" t="s">
        <v>342</v>
      </c>
      <c r="E403" t="s">
        <v>200</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3">
      <c r="A404" t="s">
        <v>355</v>
      </c>
      <c r="B404" t="s">
        <v>38</v>
      </c>
      <c r="C404" t="s">
        <v>0</v>
      </c>
      <c r="D404" t="s">
        <v>343</v>
      </c>
      <c r="E404" t="s">
        <v>201</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3">
      <c r="A405" t="s">
        <v>355</v>
      </c>
      <c r="B405" t="s">
        <v>38</v>
      </c>
      <c r="C405" t="s">
        <v>0</v>
      </c>
      <c r="D405" t="s">
        <v>343</v>
      </c>
      <c r="E405" t="s">
        <v>205</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3">
      <c r="A406" t="s">
        <v>355</v>
      </c>
      <c r="B406" t="s">
        <v>38</v>
      </c>
      <c r="C406" t="s">
        <v>0</v>
      </c>
      <c r="D406" t="s">
        <v>343</v>
      </c>
      <c r="E406" t="s">
        <v>208</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3">
      <c r="A407" t="s">
        <v>355</v>
      </c>
      <c r="B407" t="s">
        <v>38</v>
      </c>
      <c r="C407" t="s">
        <v>0</v>
      </c>
      <c r="D407" t="s">
        <v>343</v>
      </c>
      <c r="E407" t="s">
        <v>210</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3">
      <c r="A408" t="s">
        <v>355</v>
      </c>
      <c r="B408" t="s">
        <v>38</v>
      </c>
      <c r="C408" t="s">
        <v>0</v>
      </c>
      <c r="D408" t="s">
        <v>344</v>
      </c>
      <c r="E408" t="s">
        <v>250</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3">
      <c r="A409" t="s">
        <v>355</v>
      </c>
      <c r="B409" t="s">
        <v>38</v>
      </c>
      <c r="C409" t="s">
        <v>0</v>
      </c>
      <c r="D409" t="s">
        <v>344</v>
      </c>
      <c r="E409" t="s">
        <v>262</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3">
      <c r="A410" t="s">
        <v>355</v>
      </c>
      <c r="B410" t="s">
        <v>38</v>
      </c>
      <c r="C410" t="s">
        <v>0</v>
      </c>
      <c r="D410" t="s">
        <v>344</v>
      </c>
      <c r="E410" t="s">
        <v>263</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3">
      <c r="A411" t="s">
        <v>355</v>
      </c>
      <c r="B411" t="s">
        <v>38</v>
      </c>
      <c r="C411" t="s">
        <v>0</v>
      </c>
      <c r="D411" t="s">
        <v>344</v>
      </c>
      <c r="E411" t="s">
        <v>268</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3">
      <c r="A412" t="s">
        <v>355</v>
      </c>
      <c r="B412" t="s">
        <v>38</v>
      </c>
      <c r="C412" t="s">
        <v>0</v>
      </c>
      <c r="D412" t="s">
        <v>345</v>
      </c>
      <c r="E412" t="s">
        <v>269</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3">
      <c r="A413" t="s">
        <v>355</v>
      </c>
      <c r="B413" t="s">
        <v>38</v>
      </c>
      <c r="C413" t="s">
        <v>0</v>
      </c>
      <c r="D413" t="s">
        <v>345</v>
      </c>
      <c r="E413" t="s">
        <v>270</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3">
      <c r="A414" t="s">
        <v>355</v>
      </c>
      <c r="B414" t="s">
        <v>38</v>
      </c>
      <c r="C414" t="s">
        <v>0</v>
      </c>
      <c r="D414" t="s">
        <v>345</v>
      </c>
      <c r="E414" t="s">
        <v>271</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3">
      <c r="A415" t="s">
        <v>355</v>
      </c>
      <c r="B415" t="s">
        <v>38</v>
      </c>
      <c r="C415" t="s">
        <v>0</v>
      </c>
      <c r="D415" t="s">
        <v>345</v>
      </c>
      <c r="E415" t="s">
        <v>273</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3">
      <c r="A416" t="s">
        <v>355</v>
      </c>
      <c r="B416" t="s">
        <v>38</v>
      </c>
      <c r="C416" t="s">
        <v>0</v>
      </c>
      <c r="D416" t="s">
        <v>346</v>
      </c>
      <c r="E416" t="s">
        <v>276</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3">
      <c r="A417" t="s">
        <v>355</v>
      </c>
      <c r="B417" t="s">
        <v>38</v>
      </c>
      <c r="C417" t="s">
        <v>0</v>
      </c>
      <c r="D417" t="s">
        <v>346</v>
      </c>
      <c r="E417" t="s">
        <v>278</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3">
      <c r="A418" t="s">
        <v>355</v>
      </c>
      <c r="B418" t="s">
        <v>38</v>
      </c>
      <c r="C418" t="s">
        <v>0</v>
      </c>
      <c r="D418" t="s">
        <v>346</v>
      </c>
      <c r="E418" t="s">
        <v>279</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3">
      <c r="A419" t="s">
        <v>355</v>
      </c>
      <c r="B419" t="s">
        <v>38</v>
      </c>
      <c r="C419" t="s">
        <v>0</v>
      </c>
      <c r="D419" t="s">
        <v>346</v>
      </c>
      <c r="E419" t="s">
        <v>281</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3">
      <c r="A420" t="s">
        <v>355</v>
      </c>
      <c r="B420" t="s">
        <v>38</v>
      </c>
      <c r="C420" t="s">
        <v>0</v>
      </c>
      <c r="D420" t="s">
        <v>347</v>
      </c>
      <c r="E420" t="s">
        <v>282</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3">
      <c r="A421" t="s">
        <v>355</v>
      </c>
      <c r="B421" t="s">
        <v>38</v>
      </c>
      <c r="C421" t="s">
        <v>0</v>
      </c>
      <c r="D421" t="s">
        <v>347</v>
      </c>
      <c r="E421" t="s">
        <v>283</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3">
      <c r="A422" t="s">
        <v>355</v>
      </c>
      <c r="B422" t="s">
        <v>38</v>
      </c>
      <c r="C422" t="s">
        <v>0</v>
      </c>
      <c r="D422" t="s">
        <v>347</v>
      </c>
      <c r="E422" t="s">
        <v>286</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3">
      <c r="A423" t="s">
        <v>355</v>
      </c>
      <c r="B423" t="s">
        <v>38</v>
      </c>
      <c r="C423" t="s">
        <v>0</v>
      </c>
      <c r="D423" t="s">
        <v>347</v>
      </c>
      <c r="E423" t="s">
        <v>288</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3">
      <c r="A424" t="s">
        <v>355</v>
      </c>
      <c r="B424" t="s">
        <v>38</v>
      </c>
      <c r="C424" t="s">
        <v>0</v>
      </c>
      <c r="D424" t="s">
        <v>348</v>
      </c>
      <c r="E424" t="s">
        <v>289</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3">
      <c r="A425" t="s">
        <v>355</v>
      </c>
      <c r="B425" t="s">
        <v>38</v>
      </c>
      <c r="C425" t="s">
        <v>0</v>
      </c>
      <c r="D425" t="s">
        <v>348</v>
      </c>
      <c r="E425" t="s">
        <v>290</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3">
      <c r="A426" t="s">
        <v>355</v>
      </c>
      <c r="B426" t="s">
        <v>38</v>
      </c>
      <c r="C426" t="s">
        <v>0</v>
      </c>
      <c r="D426" t="s">
        <v>348</v>
      </c>
      <c r="E426" t="s">
        <v>292</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3">
      <c r="A427" t="s">
        <v>355</v>
      </c>
      <c r="B427" t="s">
        <v>38</v>
      </c>
      <c r="C427" t="s">
        <v>0</v>
      </c>
      <c r="D427" t="s">
        <v>348</v>
      </c>
      <c r="E427" t="s">
        <v>307</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3">
      <c r="A428" t="s">
        <v>355</v>
      </c>
      <c r="B428" t="s">
        <v>38</v>
      </c>
      <c r="C428" t="s">
        <v>0</v>
      </c>
      <c r="D428" t="s">
        <v>349</v>
      </c>
      <c r="E428" t="s">
        <v>310</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3">
      <c r="A429" t="s">
        <v>356</v>
      </c>
      <c r="B429" t="s">
        <v>39</v>
      </c>
      <c r="C429" t="s">
        <v>0</v>
      </c>
      <c r="D429" t="s">
        <v>334</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3">
      <c r="A430" t="s">
        <v>356</v>
      </c>
      <c r="B430" t="s">
        <v>39</v>
      </c>
      <c r="C430" t="s">
        <v>0</v>
      </c>
      <c r="D430" t="s">
        <v>334</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3">
      <c r="A431" t="s">
        <v>356</v>
      </c>
      <c r="B431" t="s">
        <v>39</v>
      </c>
      <c r="C431" t="s">
        <v>0</v>
      </c>
      <c r="D431" t="s">
        <v>334</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3">
      <c r="A432" t="s">
        <v>356</v>
      </c>
      <c r="B432" t="s">
        <v>39</v>
      </c>
      <c r="C432" t="s">
        <v>0</v>
      </c>
      <c r="D432" t="s">
        <v>334</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3">
      <c r="A433" t="s">
        <v>356</v>
      </c>
      <c r="B433" t="s">
        <v>39</v>
      </c>
      <c r="C433" t="s">
        <v>0</v>
      </c>
      <c r="D433" t="s">
        <v>335</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3">
      <c r="A434" t="s">
        <v>356</v>
      </c>
      <c r="B434" t="s">
        <v>39</v>
      </c>
      <c r="C434" t="s">
        <v>0</v>
      </c>
      <c r="D434" t="s">
        <v>335</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3">
      <c r="A435" t="s">
        <v>356</v>
      </c>
      <c r="B435" t="s">
        <v>39</v>
      </c>
      <c r="C435" t="s">
        <v>0</v>
      </c>
      <c r="D435" t="s">
        <v>335</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3">
      <c r="A436" t="s">
        <v>356</v>
      </c>
      <c r="B436" t="s">
        <v>39</v>
      </c>
      <c r="C436" t="s">
        <v>0</v>
      </c>
      <c r="D436" t="s">
        <v>335</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3">
      <c r="A437" t="s">
        <v>356</v>
      </c>
      <c r="B437" t="s">
        <v>39</v>
      </c>
      <c r="C437" t="s">
        <v>0</v>
      </c>
      <c r="D437" t="s">
        <v>336</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3">
      <c r="A438" t="s">
        <v>356</v>
      </c>
      <c r="B438" t="s">
        <v>39</v>
      </c>
      <c r="C438" t="s">
        <v>0</v>
      </c>
      <c r="D438" t="s">
        <v>336</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3">
      <c r="A439" t="s">
        <v>356</v>
      </c>
      <c r="B439" t="s">
        <v>39</v>
      </c>
      <c r="C439" t="s">
        <v>0</v>
      </c>
      <c r="D439" t="s">
        <v>336</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3">
      <c r="A440" t="s">
        <v>356</v>
      </c>
      <c r="B440" t="s">
        <v>39</v>
      </c>
      <c r="C440" t="s">
        <v>0</v>
      </c>
      <c r="D440" t="s">
        <v>336</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3">
      <c r="A441" t="s">
        <v>356</v>
      </c>
      <c r="B441" t="s">
        <v>39</v>
      </c>
      <c r="C441" t="s">
        <v>0</v>
      </c>
      <c r="D441" t="s">
        <v>337</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3">
      <c r="A442" t="s">
        <v>356</v>
      </c>
      <c r="B442" t="s">
        <v>39</v>
      </c>
      <c r="C442" t="s">
        <v>0</v>
      </c>
      <c r="D442" t="s">
        <v>337</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3">
      <c r="A443" t="s">
        <v>356</v>
      </c>
      <c r="B443" t="s">
        <v>39</v>
      </c>
      <c r="C443" t="s">
        <v>0</v>
      </c>
      <c r="D443" t="s">
        <v>337</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3">
      <c r="A444" t="s">
        <v>356</v>
      </c>
      <c r="B444" t="s">
        <v>39</v>
      </c>
      <c r="C444" t="s">
        <v>0</v>
      </c>
      <c r="D444" t="s">
        <v>337</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3">
      <c r="A445" t="s">
        <v>356</v>
      </c>
      <c r="B445" t="s">
        <v>39</v>
      </c>
      <c r="C445" t="s">
        <v>0</v>
      </c>
      <c r="D445" t="s">
        <v>338</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3">
      <c r="A446" t="s">
        <v>356</v>
      </c>
      <c r="B446" t="s">
        <v>39</v>
      </c>
      <c r="C446" t="s">
        <v>0</v>
      </c>
      <c r="D446" t="s">
        <v>338</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3">
      <c r="A447" t="s">
        <v>356</v>
      </c>
      <c r="B447" t="s">
        <v>39</v>
      </c>
      <c r="C447" t="s">
        <v>0</v>
      </c>
      <c r="D447" t="s">
        <v>338</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3">
      <c r="A448" t="s">
        <v>356</v>
      </c>
      <c r="B448" t="s">
        <v>39</v>
      </c>
      <c r="C448" t="s">
        <v>0</v>
      </c>
      <c r="D448" t="s">
        <v>338</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3">
      <c r="A449" t="s">
        <v>356</v>
      </c>
      <c r="B449" t="s">
        <v>39</v>
      </c>
      <c r="C449" t="s">
        <v>0</v>
      </c>
      <c r="D449" t="s">
        <v>339</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3">
      <c r="A450" t="s">
        <v>356</v>
      </c>
      <c r="B450" t="s">
        <v>39</v>
      </c>
      <c r="C450" t="s">
        <v>0</v>
      </c>
      <c r="D450" t="s">
        <v>339</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3">
      <c r="A451" t="s">
        <v>356</v>
      </c>
      <c r="B451" t="s">
        <v>39</v>
      </c>
      <c r="C451" t="s">
        <v>0</v>
      </c>
      <c r="D451" t="s">
        <v>339</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3">
      <c r="A452" t="s">
        <v>356</v>
      </c>
      <c r="B452" t="s">
        <v>39</v>
      </c>
      <c r="C452" t="s">
        <v>0</v>
      </c>
      <c r="D452" t="s">
        <v>339</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3">
      <c r="A453" t="s">
        <v>356</v>
      </c>
      <c r="B453" t="s">
        <v>39</v>
      </c>
      <c r="C453" t="s">
        <v>0</v>
      </c>
      <c r="D453" t="s">
        <v>340</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3">
      <c r="A454" t="s">
        <v>356</v>
      </c>
      <c r="B454" t="s">
        <v>39</v>
      </c>
      <c r="C454" t="s">
        <v>0</v>
      </c>
      <c r="D454" t="s">
        <v>340</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3">
      <c r="A455" t="s">
        <v>356</v>
      </c>
      <c r="B455" t="s">
        <v>39</v>
      </c>
      <c r="C455" t="s">
        <v>0</v>
      </c>
      <c r="D455" t="s">
        <v>340</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3">
      <c r="A456" t="s">
        <v>356</v>
      </c>
      <c r="B456" t="s">
        <v>39</v>
      </c>
      <c r="C456" t="s">
        <v>0</v>
      </c>
      <c r="D456" t="s">
        <v>340</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3">
      <c r="A457" t="s">
        <v>356</v>
      </c>
      <c r="B457" t="s">
        <v>39</v>
      </c>
      <c r="C457" t="s">
        <v>0</v>
      </c>
      <c r="D457" t="s">
        <v>341</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3">
      <c r="A458" t="s">
        <v>356</v>
      </c>
      <c r="B458" t="s">
        <v>39</v>
      </c>
      <c r="C458" t="s">
        <v>0</v>
      </c>
      <c r="D458" t="s">
        <v>341</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3">
      <c r="A459" t="s">
        <v>356</v>
      </c>
      <c r="B459" t="s">
        <v>39</v>
      </c>
      <c r="C459" t="s">
        <v>0</v>
      </c>
      <c r="D459" t="s">
        <v>341</v>
      </c>
      <c r="E459" t="s">
        <v>179</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3">
      <c r="A460" t="s">
        <v>356</v>
      </c>
      <c r="B460" t="s">
        <v>39</v>
      </c>
      <c r="C460" t="s">
        <v>0</v>
      </c>
      <c r="D460" t="s">
        <v>341</v>
      </c>
      <c r="E460" t="s">
        <v>180</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3">
      <c r="A461" t="s">
        <v>356</v>
      </c>
      <c r="B461" t="s">
        <v>39</v>
      </c>
      <c r="C461" t="s">
        <v>0</v>
      </c>
      <c r="D461" t="s">
        <v>342</v>
      </c>
      <c r="E461" t="s">
        <v>194</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3">
      <c r="A462" t="s">
        <v>356</v>
      </c>
      <c r="B462" t="s">
        <v>39</v>
      </c>
      <c r="C462" t="s">
        <v>0</v>
      </c>
      <c r="D462" t="s">
        <v>342</v>
      </c>
      <c r="E462" t="s">
        <v>196</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3">
      <c r="A463" t="s">
        <v>356</v>
      </c>
      <c r="B463" t="s">
        <v>39</v>
      </c>
      <c r="C463" t="s">
        <v>0</v>
      </c>
      <c r="D463" t="s">
        <v>342</v>
      </c>
      <c r="E463" t="s">
        <v>198</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3">
      <c r="A464" t="s">
        <v>356</v>
      </c>
      <c r="B464" t="s">
        <v>39</v>
      </c>
      <c r="C464" t="s">
        <v>0</v>
      </c>
      <c r="D464" t="s">
        <v>342</v>
      </c>
      <c r="E464" t="s">
        <v>200</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3">
      <c r="A465" t="s">
        <v>356</v>
      </c>
      <c r="B465" t="s">
        <v>39</v>
      </c>
      <c r="C465" t="s">
        <v>0</v>
      </c>
      <c r="D465" t="s">
        <v>343</v>
      </c>
      <c r="E465" t="s">
        <v>201</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3">
      <c r="A466" t="s">
        <v>356</v>
      </c>
      <c r="B466" t="s">
        <v>39</v>
      </c>
      <c r="C466" t="s">
        <v>0</v>
      </c>
      <c r="D466" t="s">
        <v>343</v>
      </c>
      <c r="E466" t="s">
        <v>205</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3">
      <c r="A467" t="s">
        <v>356</v>
      </c>
      <c r="B467" t="s">
        <v>39</v>
      </c>
      <c r="C467" t="s">
        <v>0</v>
      </c>
      <c r="D467" t="s">
        <v>343</v>
      </c>
      <c r="E467" t="s">
        <v>208</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3">
      <c r="A468" t="s">
        <v>356</v>
      </c>
      <c r="B468" t="s">
        <v>39</v>
      </c>
      <c r="C468" t="s">
        <v>0</v>
      </c>
      <c r="D468" t="s">
        <v>343</v>
      </c>
      <c r="E468" t="s">
        <v>210</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3">
      <c r="A469" t="s">
        <v>356</v>
      </c>
      <c r="B469" t="s">
        <v>39</v>
      </c>
      <c r="C469" t="s">
        <v>0</v>
      </c>
      <c r="D469" t="s">
        <v>344</v>
      </c>
      <c r="E469" t="s">
        <v>250</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3">
      <c r="A470" t="s">
        <v>356</v>
      </c>
      <c r="B470" t="s">
        <v>39</v>
      </c>
      <c r="C470" t="s">
        <v>0</v>
      </c>
      <c r="D470" t="s">
        <v>344</v>
      </c>
      <c r="E470" t="s">
        <v>262</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3">
      <c r="A471" t="s">
        <v>356</v>
      </c>
      <c r="B471" t="s">
        <v>39</v>
      </c>
      <c r="C471" t="s">
        <v>0</v>
      </c>
      <c r="D471" t="s">
        <v>344</v>
      </c>
      <c r="E471" t="s">
        <v>263</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3">
      <c r="A472" t="s">
        <v>356</v>
      </c>
      <c r="B472" t="s">
        <v>39</v>
      </c>
      <c r="C472" t="s">
        <v>0</v>
      </c>
      <c r="D472" t="s">
        <v>344</v>
      </c>
      <c r="E472" t="s">
        <v>268</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3">
      <c r="A473" t="s">
        <v>356</v>
      </c>
      <c r="B473" t="s">
        <v>39</v>
      </c>
      <c r="C473" t="s">
        <v>0</v>
      </c>
      <c r="D473" t="s">
        <v>345</v>
      </c>
      <c r="E473" t="s">
        <v>269</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3">
      <c r="A474" t="s">
        <v>356</v>
      </c>
      <c r="B474" t="s">
        <v>39</v>
      </c>
      <c r="C474" t="s">
        <v>0</v>
      </c>
      <c r="D474" t="s">
        <v>345</v>
      </c>
      <c r="E474" t="s">
        <v>270</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3">
      <c r="A475" t="s">
        <v>356</v>
      </c>
      <c r="B475" t="s">
        <v>39</v>
      </c>
      <c r="C475" t="s">
        <v>0</v>
      </c>
      <c r="D475" t="s">
        <v>345</v>
      </c>
      <c r="E475" t="s">
        <v>271</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3">
      <c r="A476" t="s">
        <v>356</v>
      </c>
      <c r="B476" t="s">
        <v>39</v>
      </c>
      <c r="C476" t="s">
        <v>0</v>
      </c>
      <c r="D476" t="s">
        <v>345</v>
      </c>
      <c r="E476" t="s">
        <v>273</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3">
      <c r="A477" t="s">
        <v>356</v>
      </c>
      <c r="B477" t="s">
        <v>39</v>
      </c>
      <c r="C477" t="s">
        <v>0</v>
      </c>
      <c r="D477" t="s">
        <v>346</v>
      </c>
      <c r="E477" t="s">
        <v>276</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3">
      <c r="A478" t="s">
        <v>356</v>
      </c>
      <c r="B478" t="s">
        <v>39</v>
      </c>
      <c r="C478" t="s">
        <v>0</v>
      </c>
      <c r="D478" t="s">
        <v>346</v>
      </c>
      <c r="E478" t="s">
        <v>278</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3">
      <c r="A479" t="s">
        <v>356</v>
      </c>
      <c r="B479" t="s">
        <v>39</v>
      </c>
      <c r="C479" t="s">
        <v>0</v>
      </c>
      <c r="D479" t="s">
        <v>346</v>
      </c>
      <c r="E479" t="s">
        <v>279</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3">
      <c r="A480" t="s">
        <v>356</v>
      </c>
      <c r="B480" t="s">
        <v>39</v>
      </c>
      <c r="C480" t="s">
        <v>0</v>
      </c>
      <c r="D480" t="s">
        <v>346</v>
      </c>
      <c r="E480" t="s">
        <v>281</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3">
      <c r="A481" t="s">
        <v>356</v>
      </c>
      <c r="B481" t="s">
        <v>39</v>
      </c>
      <c r="C481" t="s">
        <v>0</v>
      </c>
      <c r="D481" t="s">
        <v>347</v>
      </c>
      <c r="E481" t="s">
        <v>282</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3">
      <c r="A482" t="s">
        <v>356</v>
      </c>
      <c r="B482" t="s">
        <v>39</v>
      </c>
      <c r="C482" t="s">
        <v>0</v>
      </c>
      <c r="D482" t="s">
        <v>347</v>
      </c>
      <c r="E482" t="s">
        <v>283</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3">
      <c r="A483" t="s">
        <v>356</v>
      </c>
      <c r="B483" t="s">
        <v>39</v>
      </c>
      <c r="C483" t="s">
        <v>0</v>
      </c>
      <c r="D483" t="s">
        <v>347</v>
      </c>
      <c r="E483" t="s">
        <v>286</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3">
      <c r="A484" t="s">
        <v>356</v>
      </c>
      <c r="B484" t="s">
        <v>39</v>
      </c>
      <c r="C484" t="s">
        <v>0</v>
      </c>
      <c r="D484" t="s">
        <v>347</v>
      </c>
      <c r="E484" t="s">
        <v>288</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3">
      <c r="A485" t="s">
        <v>356</v>
      </c>
      <c r="B485" t="s">
        <v>39</v>
      </c>
      <c r="C485" t="s">
        <v>0</v>
      </c>
      <c r="D485" t="s">
        <v>348</v>
      </c>
      <c r="E485" t="s">
        <v>289</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3">
      <c r="A486" t="s">
        <v>356</v>
      </c>
      <c r="B486" t="s">
        <v>39</v>
      </c>
      <c r="C486" t="s">
        <v>0</v>
      </c>
      <c r="D486" t="s">
        <v>348</v>
      </c>
      <c r="E486" t="s">
        <v>290</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3">
      <c r="A487" t="s">
        <v>356</v>
      </c>
      <c r="B487" t="s">
        <v>39</v>
      </c>
      <c r="C487" t="s">
        <v>0</v>
      </c>
      <c r="D487" t="s">
        <v>348</v>
      </c>
      <c r="E487" t="s">
        <v>292</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3">
      <c r="A488" t="s">
        <v>356</v>
      </c>
      <c r="B488" t="s">
        <v>39</v>
      </c>
      <c r="C488" t="s">
        <v>0</v>
      </c>
      <c r="D488" t="s">
        <v>348</v>
      </c>
      <c r="E488" t="s">
        <v>307</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3">
      <c r="A489" t="s">
        <v>356</v>
      </c>
      <c r="B489" t="s">
        <v>39</v>
      </c>
      <c r="C489" t="s">
        <v>0</v>
      </c>
      <c r="D489" t="s">
        <v>349</v>
      </c>
      <c r="E489" t="s">
        <v>310</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3">
      <c r="A490" t="s">
        <v>357</v>
      </c>
      <c r="B490" t="s">
        <v>4</v>
      </c>
      <c r="C490" t="s">
        <v>0</v>
      </c>
      <c r="D490" t="s">
        <v>334</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3">
      <c r="A491" t="s">
        <v>357</v>
      </c>
      <c r="B491" t="s">
        <v>4</v>
      </c>
      <c r="C491" t="s">
        <v>0</v>
      </c>
      <c r="D491" t="s">
        <v>334</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3">
      <c r="A492" t="s">
        <v>357</v>
      </c>
      <c r="B492" t="s">
        <v>4</v>
      </c>
      <c r="C492" t="s">
        <v>0</v>
      </c>
      <c r="D492" t="s">
        <v>334</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3">
      <c r="A493" t="s">
        <v>357</v>
      </c>
      <c r="B493" t="s">
        <v>4</v>
      </c>
      <c r="C493" t="s">
        <v>0</v>
      </c>
      <c r="D493" t="s">
        <v>334</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3">
      <c r="A494" t="s">
        <v>357</v>
      </c>
      <c r="B494" t="s">
        <v>4</v>
      </c>
      <c r="C494" t="s">
        <v>0</v>
      </c>
      <c r="D494" t="s">
        <v>335</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3">
      <c r="A495" t="s">
        <v>357</v>
      </c>
      <c r="B495" t="s">
        <v>4</v>
      </c>
      <c r="C495" t="s">
        <v>0</v>
      </c>
      <c r="D495" t="s">
        <v>335</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3">
      <c r="A496" t="s">
        <v>357</v>
      </c>
      <c r="B496" t="s">
        <v>4</v>
      </c>
      <c r="C496" t="s">
        <v>0</v>
      </c>
      <c r="D496" t="s">
        <v>335</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3">
      <c r="A497" t="s">
        <v>357</v>
      </c>
      <c r="B497" t="s">
        <v>4</v>
      </c>
      <c r="C497" t="s">
        <v>0</v>
      </c>
      <c r="D497" t="s">
        <v>335</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3">
      <c r="A498" t="s">
        <v>357</v>
      </c>
      <c r="B498" t="s">
        <v>4</v>
      </c>
      <c r="C498" t="s">
        <v>0</v>
      </c>
      <c r="D498" t="s">
        <v>336</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3">
      <c r="A499" t="s">
        <v>357</v>
      </c>
      <c r="B499" t="s">
        <v>4</v>
      </c>
      <c r="C499" t="s">
        <v>0</v>
      </c>
      <c r="D499" t="s">
        <v>336</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3">
      <c r="A500" t="s">
        <v>357</v>
      </c>
      <c r="B500" t="s">
        <v>4</v>
      </c>
      <c r="C500" t="s">
        <v>0</v>
      </c>
      <c r="D500" t="s">
        <v>336</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3">
      <c r="A501" t="s">
        <v>357</v>
      </c>
      <c r="B501" t="s">
        <v>4</v>
      </c>
      <c r="C501" t="s">
        <v>0</v>
      </c>
      <c r="D501" t="s">
        <v>336</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3">
      <c r="A502" t="s">
        <v>357</v>
      </c>
      <c r="B502" t="s">
        <v>4</v>
      </c>
      <c r="C502" t="s">
        <v>0</v>
      </c>
      <c r="D502" t="s">
        <v>337</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3">
      <c r="A503" t="s">
        <v>357</v>
      </c>
      <c r="B503" t="s">
        <v>4</v>
      </c>
      <c r="C503" t="s">
        <v>0</v>
      </c>
      <c r="D503" t="s">
        <v>337</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3">
      <c r="A504" t="s">
        <v>357</v>
      </c>
      <c r="B504" t="s">
        <v>4</v>
      </c>
      <c r="C504" t="s">
        <v>0</v>
      </c>
      <c r="D504" t="s">
        <v>337</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3">
      <c r="A505" t="s">
        <v>357</v>
      </c>
      <c r="B505" t="s">
        <v>4</v>
      </c>
      <c r="C505" t="s">
        <v>0</v>
      </c>
      <c r="D505" t="s">
        <v>337</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3">
      <c r="A506" t="s">
        <v>357</v>
      </c>
      <c r="B506" t="s">
        <v>4</v>
      </c>
      <c r="C506" t="s">
        <v>0</v>
      </c>
      <c r="D506" t="s">
        <v>338</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3">
      <c r="A507" t="s">
        <v>357</v>
      </c>
      <c r="B507" t="s">
        <v>4</v>
      </c>
      <c r="C507" t="s">
        <v>0</v>
      </c>
      <c r="D507" t="s">
        <v>338</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3">
      <c r="A508" t="s">
        <v>357</v>
      </c>
      <c r="B508" t="s">
        <v>4</v>
      </c>
      <c r="C508" t="s">
        <v>0</v>
      </c>
      <c r="D508" t="s">
        <v>338</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3">
      <c r="A509" t="s">
        <v>357</v>
      </c>
      <c r="B509" t="s">
        <v>4</v>
      </c>
      <c r="C509" t="s">
        <v>0</v>
      </c>
      <c r="D509" t="s">
        <v>338</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3">
      <c r="A510" t="s">
        <v>357</v>
      </c>
      <c r="B510" t="s">
        <v>4</v>
      </c>
      <c r="C510" t="s">
        <v>0</v>
      </c>
      <c r="D510" t="s">
        <v>339</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3">
      <c r="A511" t="s">
        <v>357</v>
      </c>
      <c r="B511" t="s">
        <v>4</v>
      </c>
      <c r="C511" t="s">
        <v>0</v>
      </c>
      <c r="D511" t="s">
        <v>339</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3">
      <c r="A512" t="s">
        <v>357</v>
      </c>
      <c r="B512" t="s">
        <v>4</v>
      </c>
      <c r="C512" t="s">
        <v>0</v>
      </c>
      <c r="D512" t="s">
        <v>339</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3">
      <c r="A513" t="s">
        <v>357</v>
      </c>
      <c r="B513" t="s">
        <v>4</v>
      </c>
      <c r="C513" t="s">
        <v>0</v>
      </c>
      <c r="D513" t="s">
        <v>339</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3">
      <c r="A514" t="s">
        <v>357</v>
      </c>
      <c r="B514" t="s">
        <v>4</v>
      </c>
      <c r="C514" t="s">
        <v>0</v>
      </c>
      <c r="D514" t="s">
        <v>340</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3">
      <c r="A515" t="s">
        <v>357</v>
      </c>
      <c r="B515" t="s">
        <v>4</v>
      </c>
      <c r="C515" t="s">
        <v>0</v>
      </c>
      <c r="D515" t="s">
        <v>340</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3">
      <c r="A516" t="s">
        <v>357</v>
      </c>
      <c r="B516" t="s">
        <v>4</v>
      </c>
      <c r="C516" t="s">
        <v>0</v>
      </c>
      <c r="D516" t="s">
        <v>340</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3">
      <c r="A517" t="s">
        <v>357</v>
      </c>
      <c r="B517" t="s">
        <v>4</v>
      </c>
      <c r="C517" t="s">
        <v>0</v>
      </c>
      <c r="D517" t="s">
        <v>340</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3">
      <c r="A518" t="s">
        <v>357</v>
      </c>
      <c r="B518" t="s">
        <v>4</v>
      </c>
      <c r="C518" t="s">
        <v>0</v>
      </c>
      <c r="D518" t="s">
        <v>341</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3">
      <c r="A519" t="s">
        <v>357</v>
      </c>
      <c r="B519" t="s">
        <v>4</v>
      </c>
      <c r="C519" t="s">
        <v>0</v>
      </c>
      <c r="D519" t="s">
        <v>341</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3">
      <c r="A520" t="s">
        <v>357</v>
      </c>
      <c r="B520" t="s">
        <v>4</v>
      </c>
      <c r="C520" t="s">
        <v>0</v>
      </c>
      <c r="D520" t="s">
        <v>341</v>
      </c>
      <c r="E520" t="s">
        <v>179</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3">
      <c r="A521" t="s">
        <v>357</v>
      </c>
      <c r="B521" t="s">
        <v>4</v>
      </c>
      <c r="C521" t="s">
        <v>0</v>
      </c>
      <c r="D521" t="s">
        <v>341</v>
      </c>
      <c r="E521" t="s">
        <v>180</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3">
      <c r="A522" t="s">
        <v>357</v>
      </c>
      <c r="B522" t="s">
        <v>4</v>
      </c>
      <c r="C522" t="s">
        <v>0</v>
      </c>
      <c r="D522" t="s">
        <v>342</v>
      </c>
      <c r="E522" t="s">
        <v>194</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3">
      <c r="A523" t="s">
        <v>357</v>
      </c>
      <c r="B523" t="s">
        <v>4</v>
      </c>
      <c r="C523" t="s">
        <v>0</v>
      </c>
      <c r="D523" t="s">
        <v>342</v>
      </c>
      <c r="E523" t="s">
        <v>196</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3">
      <c r="A524" t="s">
        <v>357</v>
      </c>
      <c r="B524" t="s">
        <v>4</v>
      </c>
      <c r="C524" t="s">
        <v>0</v>
      </c>
      <c r="D524" t="s">
        <v>342</v>
      </c>
      <c r="E524" t="s">
        <v>198</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3">
      <c r="A525" t="s">
        <v>357</v>
      </c>
      <c r="B525" t="s">
        <v>4</v>
      </c>
      <c r="C525" t="s">
        <v>0</v>
      </c>
      <c r="D525" t="s">
        <v>342</v>
      </c>
      <c r="E525" t="s">
        <v>200</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3">
      <c r="A526" t="s">
        <v>357</v>
      </c>
      <c r="B526" t="s">
        <v>4</v>
      </c>
      <c r="C526" t="s">
        <v>0</v>
      </c>
      <c r="D526" t="s">
        <v>343</v>
      </c>
      <c r="E526" t="s">
        <v>201</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3">
      <c r="A527" t="s">
        <v>357</v>
      </c>
      <c r="B527" t="s">
        <v>4</v>
      </c>
      <c r="C527" t="s">
        <v>0</v>
      </c>
      <c r="D527" t="s">
        <v>343</v>
      </c>
      <c r="E527" t="s">
        <v>205</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3">
      <c r="A528" t="s">
        <v>357</v>
      </c>
      <c r="B528" t="s">
        <v>4</v>
      </c>
      <c r="C528" t="s">
        <v>0</v>
      </c>
      <c r="D528" t="s">
        <v>343</v>
      </c>
      <c r="E528" t="s">
        <v>208</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3">
      <c r="A529" t="s">
        <v>357</v>
      </c>
      <c r="B529" t="s">
        <v>4</v>
      </c>
      <c r="C529" t="s">
        <v>0</v>
      </c>
      <c r="D529" t="s">
        <v>343</v>
      </c>
      <c r="E529" t="s">
        <v>210</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3">
      <c r="A530" t="s">
        <v>357</v>
      </c>
      <c r="B530" t="s">
        <v>4</v>
      </c>
      <c r="C530" t="s">
        <v>0</v>
      </c>
      <c r="D530" t="s">
        <v>344</v>
      </c>
      <c r="E530" t="s">
        <v>250</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3">
      <c r="A531" t="s">
        <v>357</v>
      </c>
      <c r="B531" t="s">
        <v>4</v>
      </c>
      <c r="C531" t="s">
        <v>0</v>
      </c>
      <c r="D531" t="s">
        <v>344</v>
      </c>
      <c r="E531" t="s">
        <v>262</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3">
      <c r="A532" t="s">
        <v>357</v>
      </c>
      <c r="B532" t="s">
        <v>4</v>
      </c>
      <c r="C532" t="s">
        <v>0</v>
      </c>
      <c r="D532" t="s">
        <v>344</v>
      </c>
      <c r="E532" t="s">
        <v>263</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3">
      <c r="A533" t="s">
        <v>357</v>
      </c>
      <c r="B533" t="s">
        <v>4</v>
      </c>
      <c r="C533" t="s">
        <v>0</v>
      </c>
      <c r="D533" t="s">
        <v>344</v>
      </c>
      <c r="E533" t="s">
        <v>268</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3">
      <c r="A534" t="s">
        <v>357</v>
      </c>
      <c r="B534" t="s">
        <v>4</v>
      </c>
      <c r="C534" t="s">
        <v>0</v>
      </c>
      <c r="D534" t="s">
        <v>345</v>
      </c>
      <c r="E534" t="s">
        <v>269</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3">
      <c r="A535" t="s">
        <v>357</v>
      </c>
      <c r="B535" t="s">
        <v>4</v>
      </c>
      <c r="C535" t="s">
        <v>0</v>
      </c>
      <c r="D535" t="s">
        <v>345</v>
      </c>
      <c r="E535" t="s">
        <v>270</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3">
      <c r="A536" t="s">
        <v>357</v>
      </c>
      <c r="B536" t="s">
        <v>4</v>
      </c>
      <c r="C536" t="s">
        <v>0</v>
      </c>
      <c r="D536" t="s">
        <v>345</v>
      </c>
      <c r="E536" t="s">
        <v>271</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3">
      <c r="A537" t="s">
        <v>357</v>
      </c>
      <c r="B537" t="s">
        <v>4</v>
      </c>
      <c r="C537" t="s">
        <v>0</v>
      </c>
      <c r="D537" t="s">
        <v>345</v>
      </c>
      <c r="E537" t="s">
        <v>273</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3">
      <c r="A538" t="s">
        <v>357</v>
      </c>
      <c r="B538" t="s">
        <v>4</v>
      </c>
      <c r="C538" t="s">
        <v>0</v>
      </c>
      <c r="D538" t="s">
        <v>346</v>
      </c>
      <c r="E538" t="s">
        <v>276</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3">
      <c r="A539" t="s">
        <v>357</v>
      </c>
      <c r="B539" t="s">
        <v>4</v>
      </c>
      <c r="C539" t="s">
        <v>0</v>
      </c>
      <c r="D539" t="s">
        <v>346</v>
      </c>
      <c r="E539" t="s">
        <v>278</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3">
      <c r="A540" t="s">
        <v>357</v>
      </c>
      <c r="B540" t="s">
        <v>4</v>
      </c>
      <c r="C540" t="s">
        <v>0</v>
      </c>
      <c r="D540" t="s">
        <v>346</v>
      </c>
      <c r="E540" t="s">
        <v>279</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3">
      <c r="A541" t="s">
        <v>357</v>
      </c>
      <c r="B541" t="s">
        <v>4</v>
      </c>
      <c r="C541" t="s">
        <v>0</v>
      </c>
      <c r="D541" t="s">
        <v>346</v>
      </c>
      <c r="E541" t="s">
        <v>281</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3">
      <c r="A542" t="s">
        <v>357</v>
      </c>
      <c r="B542" t="s">
        <v>4</v>
      </c>
      <c r="C542" t="s">
        <v>0</v>
      </c>
      <c r="D542" t="s">
        <v>347</v>
      </c>
      <c r="E542" t="s">
        <v>282</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3">
      <c r="A543" t="s">
        <v>357</v>
      </c>
      <c r="B543" t="s">
        <v>4</v>
      </c>
      <c r="C543" t="s">
        <v>0</v>
      </c>
      <c r="D543" t="s">
        <v>347</v>
      </c>
      <c r="E543" t="s">
        <v>283</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3">
      <c r="A544" t="s">
        <v>357</v>
      </c>
      <c r="B544" t="s">
        <v>4</v>
      </c>
      <c r="C544" t="s">
        <v>0</v>
      </c>
      <c r="D544" t="s">
        <v>347</v>
      </c>
      <c r="E544" t="s">
        <v>286</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3">
      <c r="A545" t="s">
        <v>357</v>
      </c>
      <c r="B545" t="s">
        <v>4</v>
      </c>
      <c r="C545" t="s">
        <v>0</v>
      </c>
      <c r="D545" t="s">
        <v>347</v>
      </c>
      <c r="E545" t="s">
        <v>288</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3">
      <c r="A546" t="s">
        <v>357</v>
      </c>
      <c r="B546" t="s">
        <v>4</v>
      </c>
      <c r="C546" t="s">
        <v>0</v>
      </c>
      <c r="D546" t="s">
        <v>348</v>
      </c>
      <c r="E546" t="s">
        <v>289</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3">
      <c r="A547" t="s">
        <v>357</v>
      </c>
      <c r="B547" t="s">
        <v>4</v>
      </c>
      <c r="C547" t="s">
        <v>0</v>
      </c>
      <c r="D547" t="s">
        <v>348</v>
      </c>
      <c r="E547" t="s">
        <v>290</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3">
      <c r="A548" t="s">
        <v>357</v>
      </c>
      <c r="B548" t="s">
        <v>4</v>
      </c>
      <c r="C548" t="s">
        <v>0</v>
      </c>
      <c r="D548" t="s">
        <v>348</v>
      </c>
      <c r="E548" t="s">
        <v>292</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3">
      <c r="A549" t="s">
        <v>357</v>
      </c>
      <c r="B549" t="s">
        <v>4</v>
      </c>
      <c r="C549" t="s">
        <v>0</v>
      </c>
      <c r="D549" t="s">
        <v>348</v>
      </c>
      <c r="E549" t="s">
        <v>307</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3">
      <c r="A550" t="s">
        <v>357</v>
      </c>
      <c r="B550" t="s">
        <v>4</v>
      </c>
      <c r="C550" t="s">
        <v>0</v>
      </c>
      <c r="D550" t="s">
        <v>349</v>
      </c>
      <c r="E550" t="s">
        <v>310</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3">
      <c r="A551" t="s">
        <v>358</v>
      </c>
      <c r="B551" t="s">
        <v>5</v>
      </c>
      <c r="C551" t="s">
        <v>0</v>
      </c>
      <c r="D551" t="s">
        <v>334</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3">
      <c r="A552" t="s">
        <v>358</v>
      </c>
      <c r="B552" t="s">
        <v>5</v>
      </c>
      <c r="C552" t="s">
        <v>0</v>
      </c>
      <c r="D552" t="s">
        <v>334</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3">
      <c r="A553" t="s">
        <v>358</v>
      </c>
      <c r="B553" t="s">
        <v>5</v>
      </c>
      <c r="C553" t="s">
        <v>0</v>
      </c>
      <c r="D553" t="s">
        <v>334</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3">
      <c r="A554" t="s">
        <v>358</v>
      </c>
      <c r="B554" t="s">
        <v>5</v>
      </c>
      <c r="C554" t="s">
        <v>0</v>
      </c>
      <c r="D554" t="s">
        <v>334</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3">
      <c r="A555" t="s">
        <v>358</v>
      </c>
      <c r="B555" t="s">
        <v>5</v>
      </c>
      <c r="C555" t="s">
        <v>0</v>
      </c>
      <c r="D555" t="s">
        <v>335</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3">
      <c r="A556" t="s">
        <v>358</v>
      </c>
      <c r="B556" t="s">
        <v>5</v>
      </c>
      <c r="C556" t="s">
        <v>0</v>
      </c>
      <c r="D556" t="s">
        <v>335</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3">
      <c r="A557" t="s">
        <v>358</v>
      </c>
      <c r="B557" t="s">
        <v>5</v>
      </c>
      <c r="C557" t="s">
        <v>0</v>
      </c>
      <c r="D557" t="s">
        <v>335</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3">
      <c r="A558" t="s">
        <v>358</v>
      </c>
      <c r="B558" t="s">
        <v>5</v>
      </c>
      <c r="C558" t="s">
        <v>0</v>
      </c>
      <c r="D558" t="s">
        <v>335</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3">
      <c r="A559" t="s">
        <v>358</v>
      </c>
      <c r="B559" t="s">
        <v>5</v>
      </c>
      <c r="C559" t="s">
        <v>0</v>
      </c>
      <c r="D559" t="s">
        <v>336</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3">
      <c r="A560" t="s">
        <v>358</v>
      </c>
      <c r="B560" t="s">
        <v>5</v>
      </c>
      <c r="C560" t="s">
        <v>0</v>
      </c>
      <c r="D560" t="s">
        <v>336</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3">
      <c r="A561" t="s">
        <v>358</v>
      </c>
      <c r="B561" t="s">
        <v>5</v>
      </c>
      <c r="C561" t="s">
        <v>0</v>
      </c>
      <c r="D561" t="s">
        <v>336</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3">
      <c r="A562" t="s">
        <v>358</v>
      </c>
      <c r="B562" t="s">
        <v>5</v>
      </c>
      <c r="C562" t="s">
        <v>0</v>
      </c>
      <c r="D562" t="s">
        <v>336</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3">
      <c r="A563" t="s">
        <v>358</v>
      </c>
      <c r="B563" t="s">
        <v>5</v>
      </c>
      <c r="C563" t="s">
        <v>0</v>
      </c>
      <c r="D563" t="s">
        <v>337</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3">
      <c r="A564" t="s">
        <v>358</v>
      </c>
      <c r="B564" t="s">
        <v>5</v>
      </c>
      <c r="C564" t="s">
        <v>0</v>
      </c>
      <c r="D564" t="s">
        <v>337</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3">
      <c r="A565" t="s">
        <v>358</v>
      </c>
      <c r="B565" t="s">
        <v>5</v>
      </c>
      <c r="C565" t="s">
        <v>0</v>
      </c>
      <c r="D565" t="s">
        <v>337</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3">
      <c r="A566" t="s">
        <v>358</v>
      </c>
      <c r="B566" t="s">
        <v>5</v>
      </c>
      <c r="C566" t="s">
        <v>0</v>
      </c>
      <c r="D566" t="s">
        <v>337</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3">
      <c r="A567" t="s">
        <v>358</v>
      </c>
      <c r="B567" t="s">
        <v>5</v>
      </c>
      <c r="C567" t="s">
        <v>0</v>
      </c>
      <c r="D567" t="s">
        <v>338</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3">
      <c r="A568" t="s">
        <v>358</v>
      </c>
      <c r="B568" t="s">
        <v>5</v>
      </c>
      <c r="C568" t="s">
        <v>0</v>
      </c>
      <c r="D568" t="s">
        <v>338</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3">
      <c r="A569" t="s">
        <v>358</v>
      </c>
      <c r="B569" t="s">
        <v>5</v>
      </c>
      <c r="C569" t="s">
        <v>0</v>
      </c>
      <c r="D569" t="s">
        <v>338</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3">
      <c r="A570" t="s">
        <v>358</v>
      </c>
      <c r="B570" t="s">
        <v>5</v>
      </c>
      <c r="C570" t="s">
        <v>0</v>
      </c>
      <c r="D570" t="s">
        <v>338</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3">
      <c r="A571" t="s">
        <v>358</v>
      </c>
      <c r="B571" t="s">
        <v>5</v>
      </c>
      <c r="C571" t="s">
        <v>0</v>
      </c>
      <c r="D571" t="s">
        <v>339</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3">
      <c r="A572" t="s">
        <v>358</v>
      </c>
      <c r="B572" t="s">
        <v>5</v>
      </c>
      <c r="C572" t="s">
        <v>0</v>
      </c>
      <c r="D572" t="s">
        <v>339</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3">
      <c r="A573" t="s">
        <v>358</v>
      </c>
      <c r="B573" t="s">
        <v>5</v>
      </c>
      <c r="C573" t="s">
        <v>0</v>
      </c>
      <c r="D573" t="s">
        <v>339</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3">
      <c r="A574" t="s">
        <v>358</v>
      </c>
      <c r="B574" t="s">
        <v>5</v>
      </c>
      <c r="C574" t="s">
        <v>0</v>
      </c>
      <c r="D574" t="s">
        <v>339</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3">
      <c r="A575" t="s">
        <v>358</v>
      </c>
      <c r="B575" t="s">
        <v>5</v>
      </c>
      <c r="C575" t="s">
        <v>0</v>
      </c>
      <c r="D575" t="s">
        <v>340</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3">
      <c r="A576" t="s">
        <v>358</v>
      </c>
      <c r="B576" t="s">
        <v>5</v>
      </c>
      <c r="C576" t="s">
        <v>0</v>
      </c>
      <c r="D576" t="s">
        <v>340</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3">
      <c r="A577" t="s">
        <v>358</v>
      </c>
      <c r="B577" t="s">
        <v>5</v>
      </c>
      <c r="C577" t="s">
        <v>0</v>
      </c>
      <c r="D577" t="s">
        <v>340</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3">
      <c r="A578" t="s">
        <v>358</v>
      </c>
      <c r="B578" t="s">
        <v>5</v>
      </c>
      <c r="C578" t="s">
        <v>0</v>
      </c>
      <c r="D578" t="s">
        <v>340</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3">
      <c r="A579" t="s">
        <v>358</v>
      </c>
      <c r="B579" t="s">
        <v>5</v>
      </c>
      <c r="C579" t="s">
        <v>0</v>
      </c>
      <c r="D579" t="s">
        <v>341</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3">
      <c r="A580" t="s">
        <v>358</v>
      </c>
      <c r="B580" t="s">
        <v>5</v>
      </c>
      <c r="C580" t="s">
        <v>0</v>
      </c>
      <c r="D580" t="s">
        <v>341</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3">
      <c r="A581" t="s">
        <v>358</v>
      </c>
      <c r="B581" t="s">
        <v>5</v>
      </c>
      <c r="C581" t="s">
        <v>0</v>
      </c>
      <c r="D581" t="s">
        <v>341</v>
      </c>
      <c r="E581" t="s">
        <v>179</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3">
      <c r="A582" t="s">
        <v>358</v>
      </c>
      <c r="B582" t="s">
        <v>5</v>
      </c>
      <c r="C582" t="s">
        <v>0</v>
      </c>
      <c r="D582" t="s">
        <v>341</v>
      </c>
      <c r="E582" t="s">
        <v>180</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3">
      <c r="A583" t="s">
        <v>358</v>
      </c>
      <c r="B583" t="s">
        <v>5</v>
      </c>
      <c r="C583" t="s">
        <v>0</v>
      </c>
      <c r="D583" t="s">
        <v>342</v>
      </c>
      <c r="E583" t="s">
        <v>194</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3">
      <c r="A584" t="s">
        <v>358</v>
      </c>
      <c r="B584" t="s">
        <v>5</v>
      </c>
      <c r="C584" t="s">
        <v>0</v>
      </c>
      <c r="D584" t="s">
        <v>342</v>
      </c>
      <c r="E584" t="s">
        <v>196</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3">
      <c r="A585" t="s">
        <v>358</v>
      </c>
      <c r="B585" t="s">
        <v>5</v>
      </c>
      <c r="C585" t="s">
        <v>0</v>
      </c>
      <c r="D585" t="s">
        <v>342</v>
      </c>
      <c r="E585" t="s">
        <v>198</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3">
      <c r="A586" t="s">
        <v>358</v>
      </c>
      <c r="B586" t="s">
        <v>5</v>
      </c>
      <c r="C586" t="s">
        <v>0</v>
      </c>
      <c r="D586" t="s">
        <v>342</v>
      </c>
      <c r="E586" t="s">
        <v>200</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3">
      <c r="A587" t="s">
        <v>358</v>
      </c>
      <c r="B587" t="s">
        <v>5</v>
      </c>
      <c r="C587" t="s">
        <v>0</v>
      </c>
      <c r="D587" t="s">
        <v>343</v>
      </c>
      <c r="E587" t="s">
        <v>201</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3">
      <c r="A588" t="s">
        <v>358</v>
      </c>
      <c r="B588" t="s">
        <v>5</v>
      </c>
      <c r="C588" t="s">
        <v>0</v>
      </c>
      <c r="D588" t="s">
        <v>343</v>
      </c>
      <c r="E588" t="s">
        <v>205</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3">
      <c r="A589" t="s">
        <v>358</v>
      </c>
      <c r="B589" t="s">
        <v>5</v>
      </c>
      <c r="C589" t="s">
        <v>0</v>
      </c>
      <c r="D589" t="s">
        <v>343</v>
      </c>
      <c r="E589" t="s">
        <v>208</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3">
      <c r="A590" t="s">
        <v>358</v>
      </c>
      <c r="B590" t="s">
        <v>5</v>
      </c>
      <c r="C590" t="s">
        <v>0</v>
      </c>
      <c r="D590" t="s">
        <v>343</v>
      </c>
      <c r="E590" t="s">
        <v>210</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3">
      <c r="A591" t="s">
        <v>358</v>
      </c>
      <c r="B591" t="s">
        <v>5</v>
      </c>
      <c r="C591" t="s">
        <v>0</v>
      </c>
      <c r="D591" t="s">
        <v>344</v>
      </c>
      <c r="E591" t="s">
        <v>250</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3">
      <c r="A592" t="s">
        <v>358</v>
      </c>
      <c r="B592" t="s">
        <v>5</v>
      </c>
      <c r="C592" t="s">
        <v>0</v>
      </c>
      <c r="D592" t="s">
        <v>344</v>
      </c>
      <c r="E592" t="s">
        <v>262</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3">
      <c r="A593" t="s">
        <v>358</v>
      </c>
      <c r="B593" t="s">
        <v>5</v>
      </c>
      <c r="C593" t="s">
        <v>0</v>
      </c>
      <c r="D593" t="s">
        <v>344</v>
      </c>
      <c r="E593" t="s">
        <v>263</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3">
      <c r="A594" t="s">
        <v>358</v>
      </c>
      <c r="B594" t="s">
        <v>5</v>
      </c>
      <c r="C594" t="s">
        <v>0</v>
      </c>
      <c r="D594" t="s">
        <v>344</v>
      </c>
      <c r="E594" t="s">
        <v>268</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3">
      <c r="A595" t="s">
        <v>358</v>
      </c>
      <c r="B595" t="s">
        <v>5</v>
      </c>
      <c r="C595" t="s">
        <v>0</v>
      </c>
      <c r="D595" t="s">
        <v>345</v>
      </c>
      <c r="E595" t="s">
        <v>269</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3">
      <c r="A596" t="s">
        <v>358</v>
      </c>
      <c r="B596" t="s">
        <v>5</v>
      </c>
      <c r="C596" t="s">
        <v>0</v>
      </c>
      <c r="D596" t="s">
        <v>345</v>
      </c>
      <c r="E596" t="s">
        <v>270</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3">
      <c r="A597" t="s">
        <v>358</v>
      </c>
      <c r="B597" t="s">
        <v>5</v>
      </c>
      <c r="C597" t="s">
        <v>0</v>
      </c>
      <c r="D597" t="s">
        <v>345</v>
      </c>
      <c r="E597" t="s">
        <v>271</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3">
      <c r="A598" t="s">
        <v>358</v>
      </c>
      <c r="B598" t="s">
        <v>5</v>
      </c>
      <c r="C598" t="s">
        <v>0</v>
      </c>
      <c r="D598" t="s">
        <v>345</v>
      </c>
      <c r="E598" t="s">
        <v>273</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3">
      <c r="A599" t="s">
        <v>358</v>
      </c>
      <c r="B599" t="s">
        <v>5</v>
      </c>
      <c r="C599" t="s">
        <v>0</v>
      </c>
      <c r="D599" t="s">
        <v>346</v>
      </c>
      <c r="E599" t="s">
        <v>276</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3">
      <c r="A600" t="s">
        <v>358</v>
      </c>
      <c r="B600" t="s">
        <v>5</v>
      </c>
      <c r="C600" t="s">
        <v>0</v>
      </c>
      <c r="D600" t="s">
        <v>346</v>
      </c>
      <c r="E600" t="s">
        <v>278</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3">
      <c r="A601" t="s">
        <v>358</v>
      </c>
      <c r="B601" t="s">
        <v>5</v>
      </c>
      <c r="C601" t="s">
        <v>0</v>
      </c>
      <c r="D601" t="s">
        <v>346</v>
      </c>
      <c r="E601" t="s">
        <v>279</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3">
      <c r="A602" t="s">
        <v>358</v>
      </c>
      <c r="B602" t="s">
        <v>5</v>
      </c>
      <c r="C602" t="s">
        <v>0</v>
      </c>
      <c r="D602" t="s">
        <v>346</v>
      </c>
      <c r="E602" t="s">
        <v>281</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3">
      <c r="A603" t="s">
        <v>358</v>
      </c>
      <c r="B603" t="s">
        <v>5</v>
      </c>
      <c r="C603" t="s">
        <v>0</v>
      </c>
      <c r="D603" t="s">
        <v>347</v>
      </c>
      <c r="E603" t="s">
        <v>282</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3">
      <c r="A604" t="s">
        <v>358</v>
      </c>
      <c r="B604" t="s">
        <v>5</v>
      </c>
      <c r="C604" t="s">
        <v>0</v>
      </c>
      <c r="D604" t="s">
        <v>347</v>
      </c>
      <c r="E604" t="s">
        <v>283</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3">
      <c r="A605" t="s">
        <v>358</v>
      </c>
      <c r="B605" t="s">
        <v>5</v>
      </c>
      <c r="C605" t="s">
        <v>0</v>
      </c>
      <c r="D605" t="s">
        <v>347</v>
      </c>
      <c r="E605" t="s">
        <v>286</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3">
      <c r="A606" t="s">
        <v>358</v>
      </c>
      <c r="B606" t="s">
        <v>5</v>
      </c>
      <c r="C606" t="s">
        <v>0</v>
      </c>
      <c r="D606" t="s">
        <v>347</v>
      </c>
      <c r="E606" t="s">
        <v>288</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3">
      <c r="A607" t="s">
        <v>358</v>
      </c>
      <c r="B607" t="s">
        <v>5</v>
      </c>
      <c r="C607" t="s">
        <v>0</v>
      </c>
      <c r="D607" t="s">
        <v>348</v>
      </c>
      <c r="E607" t="s">
        <v>289</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3">
      <c r="A608" t="s">
        <v>358</v>
      </c>
      <c r="B608" t="s">
        <v>5</v>
      </c>
      <c r="C608" t="s">
        <v>0</v>
      </c>
      <c r="D608" t="s">
        <v>348</v>
      </c>
      <c r="E608" t="s">
        <v>290</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3">
      <c r="A609" t="s">
        <v>358</v>
      </c>
      <c r="B609" t="s">
        <v>5</v>
      </c>
      <c r="C609" t="s">
        <v>0</v>
      </c>
      <c r="D609" t="s">
        <v>348</v>
      </c>
      <c r="E609" t="s">
        <v>292</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3">
      <c r="A610" t="s">
        <v>358</v>
      </c>
      <c r="B610" t="s">
        <v>5</v>
      </c>
      <c r="C610" t="s">
        <v>0</v>
      </c>
      <c r="D610" t="s">
        <v>348</v>
      </c>
      <c r="E610" t="s">
        <v>307</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3">
      <c r="A611" t="s">
        <v>358</v>
      </c>
      <c r="B611" t="s">
        <v>5</v>
      </c>
      <c r="C611" t="s">
        <v>0</v>
      </c>
      <c r="D611" t="s">
        <v>349</v>
      </c>
      <c r="E611" t="s">
        <v>310</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3">
      <c r="A612" t="s">
        <v>359</v>
      </c>
      <c r="B612" t="s">
        <v>48</v>
      </c>
      <c r="C612" t="s">
        <v>26</v>
      </c>
      <c r="D612" t="s">
        <v>334</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3">
      <c r="A613" t="s">
        <v>359</v>
      </c>
      <c r="B613" t="s">
        <v>48</v>
      </c>
      <c r="C613" t="s">
        <v>26</v>
      </c>
      <c r="D613" t="s">
        <v>334</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3">
      <c r="A614" t="s">
        <v>359</v>
      </c>
      <c r="B614" t="s">
        <v>48</v>
      </c>
      <c r="C614" t="s">
        <v>26</v>
      </c>
      <c r="D614" t="s">
        <v>334</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3">
      <c r="A615" t="s">
        <v>359</v>
      </c>
      <c r="B615" t="s">
        <v>48</v>
      </c>
      <c r="C615" t="s">
        <v>26</v>
      </c>
      <c r="D615" t="s">
        <v>334</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3">
      <c r="A616" t="s">
        <v>359</v>
      </c>
      <c r="B616" t="s">
        <v>48</v>
      </c>
      <c r="C616" t="s">
        <v>26</v>
      </c>
      <c r="D616" t="s">
        <v>335</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3">
      <c r="A617" t="s">
        <v>359</v>
      </c>
      <c r="B617" t="s">
        <v>48</v>
      </c>
      <c r="C617" t="s">
        <v>26</v>
      </c>
      <c r="D617" t="s">
        <v>335</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3">
      <c r="A618" t="s">
        <v>359</v>
      </c>
      <c r="B618" t="s">
        <v>48</v>
      </c>
      <c r="C618" t="s">
        <v>26</v>
      </c>
      <c r="D618" t="s">
        <v>335</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3">
      <c r="A619" t="s">
        <v>359</v>
      </c>
      <c r="B619" t="s">
        <v>48</v>
      </c>
      <c r="C619" t="s">
        <v>26</v>
      </c>
      <c r="D619" t="s">
        <v>335</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3">
      <c r="A620" t="s">
        <v>359</v>
      </c>
      <c r="B620" t="s">
        <v>48</v>
      </c>
      <c r="C620" t="s">
        <v>26</v>
      </c>
      <c r="D620" t="s">
        <v>336</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3">
      <c r="A621" t="s">
        <v>359</v>
      </c>
      <c r="B621" t="s">
        <v>48</v>
      </c>
      <c r="C621" t="s">
        <v>26</v>
      </c>
      <c r="D621" t="s">
        <v>336</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3">
      <c r="A622" t="s">
        <v>359</v>
      </c>
      <c r="B622" t="s">
        <v>48</v>
      </c>
      <c r="C622" t="s">
        <v>26</v>
      </c>
      <c r="D622" t="s">
        <v>336</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3">
      <c r="A623" t="s">
        <v>359</v>
      </c>
      <c r="B623" t="s">
        <v>48</v>
      </c>
      <c r="C623" t="s">
        <v>26</v>
      </c>
      <c r="D623" t="s">
        <v>336</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3">
      <c r="A624" t="s">
        <v>359</v>
      </c>
      <c r="B624" t="s">
        <v>48</v>
      </c>
      <c r="C624" t="s">
        <v>26</v>
      </c>
      <c r="D624" t="s">
        <v>337</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3">
      <c r="A625" t="s">
        <v>359</v>
      </c>
      <c r="B625" t="s">
        <v>48</v>
      </c>
      <c r="C625" t="s">
        <v>26</v>
      </c>
      <c r="D625" t="s">
        <v>337</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3">
      <c r="A626" t="s">
        <v>359</v>
      </c>
      <c r="B626" t="s">
        <v>48</v>
      </c>
      <c r="C626" t="s">
        <v>26</v>
      </c>
      <c r="D626" t="s">
        <v>337</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3">
      <c r="A627" t="s">
        <v>359</v>
      </c>
      <c r="B627" t="s">
        <v>48</v>
      </c>
      <c r="C627" t="s">
        <v>26</v>
      </c>
      <c r="D627" t="s">
        <v>337</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3">
      <c r="A628" t="s">
        <v>359</v>
      </c>
      <c r="B628" t="s">
        <v>48</v>
      </c>
      <c r="C628" t="s">
        <v>26</v>
      </c>
      <c r="D628" t="s">
        <v>338</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3">
      <c r="A629" t="s">
        <v>359</v>
      </c>
      <c r="B629" t="s">
        <v>48</v>
      </c>
      <c r="C629" t="s">
        <v>26</v>
      </c>
      <c r="D629" t="s">
        <v>338</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3">
      <c r="A630" t="s">
        <v>359</v>
      </c>
      <c r="B630" t="s">
        <v>48</v>
      </c>
      <c r="C630" t="s">
        <v>26</v>
      </c>
      <c r="D630" t="s">
        <v>338</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3">
      <c r="A631" t="s">
        <v>359</v>
      </c>
      <c r="B631" t="s">
        <v>48</v>
      </c>
      <c r="C631" t="s">
        <v>26</v>
      </c>
      <c r="D631" t="s">
        <v>338</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3">
      <c r="A632" t="s">
        <v>359</v>
      </c>
      <c r="B632" t="s">
        <v>48</v>
      </c>
      <c r="C632" t="s">
        <v>26</v>
      </c>
      <c r="D632" t="s">
        <v>339</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3">
      <c r="A633" t="s">
        <v>359</v>
      </c>
      <c r="B633" t="s">
        <v>48</v>
      </c>
      <c r="C633" t="s">
        <v>26</v>
      </c>
      <c r="D633" t="s">
        <v>339</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3">
      <c r="A634" t="s">
        <v>359</v>
      </c>
      <c r="B634" t="s">
        <v>48</v>
      </c>
      <c r="C634" t="s">
        <v>26</v>
      </c>
      <c r="D634" t="s">
        <v>339</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3">
      <c r="A635" t="s">
        <v>359</v>
      </c>
      <c r="B635" t="s">
        <v>48</v>
      </c>
      <c r="C635" t="s">
        <v>26</v>
      </c>
      <c r="D635" t="s">
        <v>339</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3">
      <c r="A636" t="s">
        <v>359</v>
      </c>
      <c r="B636" t="s">
        <v>48</v>
      </c>
      <c r="C636" t="s">
        <v>26</v>
      </c>
      <c r="D636" t="s">
        <v>340</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3">
      <c r="A637" t="s">
        <v>359</v>
      </c>
      <c r="B637" t="s">
        <v>48</v>
      </c>
      <c r="C637" t="s">
        <v>26</v>
      </c>
      <c r="D637" t="s">
        <v>340</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3">
      <c r="A638" t="s">
        <v>359</v>
      </c>
      <c r="B638" t="s">
        <v>48</v>
      </c>
      <c r="C638" t="s">
        <v>26</v>
      </c>
      <c r="D638" t="s">
        <v>340</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3">
      <c r="A639" t="s">
        <v>359</v>
      </c>
      <c r="B639" t="s">
        <v>48</v>
      </c>
      <c r="C639" t="s">
        <v>26</v>
      </c>
      <c r="D639" t="s">
        <v>340</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3">
      <c r="A640" t="s">
        <v>359</v>
      </c>
      <c r="B640" t="s">
        <v>48</v>
      </c>
      <c r="C640" t="s">
        <v>26</v>
      </c>
      <c r="D640" t="s">
        <v>341</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3">
      <c r="A641" t="s">
        <v>359</v>
      </c>
      <c r="B641" t="s">
        <v>48</v>
      </c>
      <c r="C641" t="s">
        <v>26</v>
      </c>
      <c r="D641" t="s">
        <v>341</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3">
      <c r="A642" t="s">
        <v>359</v>
      </c>
      <c r="B642" t="s">
        <v>48</v>
      </c>
      <c r="C642" t="s">
        <v>26</v>
      </c>
      <c r="D642" t="s">
        <v>341</v>
      </c>
      <c r="E642" t="s">
        <v>179</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3">
      <c r="A643" t="s">
        <v>359</v>
      </c>
      <c r="B643" t="s">
        <v>48</v>
      </c>
      <c r="C643" t="s">
        <v>26</v>
      </c>
      <c r="D643" t="s">
        <v>341</v>
      </c>
      <c r="E643" t="s">
        <v>180</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3">
      <c r="A644" t="s">
        <v>359</v>
      </c>
      <c r="B644" t="s">
        <v>48</v>
      </c>
      <c r="C644" t="s">
        <v>26</v>
      </c>
      <c r="D644" t="s">
        <v>342</v>
      </c>
      <c r="E644" t="s">
        <v>194</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3">
      <c r="A645" t="s">
        <v>359</v>
      </c>
      <c r="B645" t="s">
        <v>48</v>
      </c>
      <c r="C645" t="s">
        <v>26</v>
      </c>
      <c r="D645" t="s">
        <v>342</v>
      </c>
      <c r="E645" t="s">
        <v>196</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3">
      <c r="A646" t="s">
        <v>359</v>
      </c>
      <c r="B646" t="s">
        <v>48</v>
      </c>
      <c r="C646" t="s">
        <v>26</v>
      </c>
      <c r="D646" t="s">
        <v>342</v>
      </c>
      <c r="E646" t="s">
        <v>198</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3">
      <c r="A647" t="s">
        <v>359</v>
      </c>
      <c r="B647" t="s">
        <v>48</v>
      </c>
      <c r="C647" t="s">
        <v>26</v>
      </c>
      <c r="D647" t="s">
        <v>342</v>
      </c>
      <c r="E647" t="s">
        <v>200</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3">
      <c r="A648" t="s">
        <v>359</v>
      </c>
      <c r="B648" t="s">
        <v>48</v>
      </c>
      <c r="C648" t="s">
        <v>26</v>
      </c>
      <c r="D648" t="s">
        <v>343</v>
      </c>
      <c r="E648" t="s">
        <v>201</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3">
      <c r="A649" t="s">
        <v>359</v>
      </c>
      <c r="B649" t="s">
        <v>48</v>
      </c>
      <c r="C649" t="s">
        <v>26</v>
      </c>
      <c r="D649" t="s">
        <v>343</v>
      </c>
      <c r="E649" t="s">
        <v>205</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3">
      <c r="A650" t="s">
        <v>359</v>
      </c>
      <c r="B650" t="s">
        <v>48</v>
      </c>
      <c r="C650" t="s">
        <v>26</v>
      </c>
      <c r="D650" t="s">
        <v>343</v>
      </c>
      <c r="E650" t="s">
        <v>208</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3">
      <c r="A651" t="s">
        <v>359</v>
      </c>
      <c r="B651" t="s">
        <v>48</v>
      </c>
      <c r="C651" t="s">
        <v>26</v>
      </c>
      <c r="D651" t="s">
        <v>343</v>
      </c>
      <c r="E651" t="s">
        <v>210</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3">
      <c r="A652" t="s">
        <v>359</v>
      </c>
      <c r="B652" t="s">
        <v>48</v>
      </c>
      <c r="C652" t="s">
        <v>26</v>
      </c>
      <c r="D652" t="s">
        <v>344</v>
      </c>
      <c r="E652" t="s">
        <v>250</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3">
      <c r="A653" t="s">
        <v>359</v>
      </c>
      <c r="B653" t="s">
        <v>48</v>
      </c>
      <c r="C653" t="s">
        <v>26</v>
      </c>
      <c r="D653" t="s">
        <v>344</v>
      </c>
      <c r="E653" t="s">
        <v>262</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3">
      <c r="A654" t="s">
        <v>359</v>
      </c>
      <c r="B654" t="s">
        <v>48</v>
      </c>
      <c r="C654" t="s">
        <v>26</v>
      </c>
      <c r="D654" t="s">
        <v>344</v>
      </c>
      <c r="E654" t="s">
        <v>263</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3">
      <c r="A655" t="s">
        <v>359</v>
      </c>
      <c r="B655" t="s">
        <v>48</v>
      </c>
      <c r="C655" t="s">
        <v>26</v>
      </c>
      <c r="D655" t="s">
        <v>344</v>
      </c>
      <c r="E655" t="s">
        <v>268</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3">
      <c r="A656" t="s">
        <v>359</v>
      </c>
      <c r="B656" t="s">
        <v>48</v>
      </c>
      <c r="C656" t="s">
        <v>26</v>
      </c>
      <c r="D656" t="s">
        <v>345</v>
      </c>
      <c r="E656" t="s">
        <v>269</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3">
      <c r="A657" t="s">
        <v>359</v>
      </c>
      <c r="B657" t="s">
        <v>48</v>
      </c>
      <c r="C657" t="s">
        <v>26</v>
      </c>
      <c r="D657" t="s">
        <v>345</v>
      </c>
      <c r="E657" t="s">
        <v>270</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3">
      <c r="A658" t="s">
        <v>359</v>
      </c>
      <c r="B658" t="s">
        <v>48</v>
      </c>
      <c r="C658" t="s">
        <v>26</v>
      </c>
      <c r="D658" t="s">
        <v>345</v>
      </c>
      <c r="E658" t="s">
        <v>271</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3">
      <c r="A659" t="s">
        <v>359</v>
      </c>
      <c r="B659" t="s">
        <v>48</v>
      </c>
      <c r="C659" t="s">
        <v>26</v>
      </c>
      <c r="D659" t="s">
        <v>345</v>
      </c>
      <c r="E659" t="s">
        <v>273</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3">
      <c r="A660" t="s">
        <v>359</v>
      </c>
      <c r="B660" t="s">
        <v>48</v>
      </c>
      <c r="C660" t="s">
        <v>26</v>
      </c>
      <c r="D660" t="s">
        <v>346</v>
      </c>
      <c r="E660" t="s">
        <v>276</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3">
      <c r="A661" t="s">
        <v>359</v>
      </c>
      <c r="B661" t="s">
        <v>48</v>
      </c>
      <c r="C661" t="s">
        <v>26</v>
      </c>
      <c r="D661" t="s">
        <v>346</v>
      </c>
      <c r="E661" t="s">
        <v>278</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3">
      <c r="A662" t="s">
        <v>359</v>
      </c>
      <c r="B662" t="s">
        <v>48</v>
      </c>
      <c r="C662" t="s">
        <v>26</v>
      </c>
      <c r="D662" t="s">
        <v>346</v>
      </c>
      <c r="E662" t="s">
        <v>279</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3">
      <c r="A663" t="s">
        <v>359</v>
      </c>
      <c r="B663" t="s">
        <v>48</v>
      </c>
      <c r="C663" t="s">
        <v>26</v>
      </c>
      <c r="D663" t="s">
        <v>346</v>
      </c>
      <c r="E663" t="s">
        <v>281</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3">
      <c r="A664" t="s">
        <v>359</v>
      </c>
      <c r="B664" t="s">
        <v>48</v>
      </c>
      <c r="C664" t="s">
        <v>26</v>
      </c>
      <c r="D664" t="s">
        <v>347</v>
      </c>
      <c r="E664" t="s">
        <v>282</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3">
      <c r="A665" t="s">
        <v>359</v>
      </c>
      <c r="B665" t="s">
        <v>48</v>
      </c>
      <c r="C665" t="s">
        <v>26</v>
      </c>
      <c r="D665" t="s">
        <v>347</v>
      </c>
      <c r="E665" t="s">
        <v>283</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3">
      <c r="A666" t="s">
        <v>359</v>
      </c>
      <c r="B666" t="s">
        <v>48</v>
      </c>
      <c r="C666" t="s">
        <v>26</v>
      </c>
      <c r="D666" t="s">
        <v>347</v>
      </c>
      <c r="E666" t="s">
        <v>286</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3">
      <c r="A667" t="s">
        <v>359</v>
      </c>
      <c r="B667" t="s">
        <v>48</v>
      </c>
      <c r="C667" t="s">
        <v>26</v>
      </c>
      <c r="D667" t="s">
        <v>347</v>
      </c>
      <c r="E667" t="s">
        <v>288</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3">
      <c r="A668" t="s">
        <v>359</v>
      </c>
      <c r="B668" t="s">
        <v>48</v>
      </c>
      <c r="C668" t="s">
        <v>26</v>
      </c>
      <c r="D668" t="s">
        <v>348</v>
      </c>
      <c r="E668" t="s">
        <v>289</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3">
      <c r="A669" t="s">
        <v>359</v>
      </c>
      <c r="B669" t="s">
        <v>48</v>
      </c>
      <c r="C669" t="s">
        <v>26</v>
      </c>
      <c r="D669" t="s">
        <v>348</v>
      </c>
      <c r="E669" t="s">
        <v>290</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3">
      <c r="A670" t="s">
        <v>359</v>
      </c>
      <c r="B670" t="s">
        <v>48</v>
      </c>
      <c r="C670" t="s">
        <v>26</v>
      </c>
      <c r="D670" t="s">
        <v>348</v>
      </c>
      <c r="E670" t="s">
        <v>292</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3">
      <c r="A671" t="s">
        <v>359</v>
      </c>
      <c r="B671" t="s">
        <v>48</v>
      </c>
      <c r="C671" t="s">
        <v>26</v>
      </c>
      <c r="D671" t="s">
        <v>348</v>
      </c>
      <c r="E671" t="s">
        <v>307</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3">
      <c r="A672" t="s">
        <v>359</v>
      </c>
      <c r="B672" t="s">
        <v>48</v>
      </c>
      <c r="C672" t="s">
        <v>26</v>
      </c>
      <c r="D672" t="s">
        <v>349</v>
      </c>
      <c r="E672" t="s">
        <v>310</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3">
      <c r="A673" t="s">
        <v>360</v>
      </c>
      <c r="B673" t="s">
        <v>361</v>
      </c>
      <c r="C673" t="s">
        <v>26</v>
      </c>
      <c r="D673" t="s">
        <v>334</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3">
      <c r="A674" t="s">
        <v>360</v>
      </c>
      <c r="B674" t="s">
        <v>361</v>
      </c>
      <c r="C674" t="s">
        <v>26</v>
      </c>
      <c r="D674" t="s">
        <v>334</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3">
      <c r="A675" t="s">
        <v>360</v>
      </c>
      <c r="B675" t="s">
        <v>361</v>
      </c>
      <c r="C675" t="s">
        <v>26</v>
      </c>
      <c r="D675" t="s">
        <v>334</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3">
      <c r="A676" t="s">
        <v>360</v>
      </c>
      <c r="B676" t="s">
        <v>361</v>
      </c>
      <c r="C676" t="s">
        <v>26</v>
      </c>
      <c r="D676" t="s">
        <v>334</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3">
      <c r="A677" t="s">
        <v>360</v>
      </c>
      <c r="B677" t="s">
        <v>361</v>
      </c>
      <c r="C677" t="s">
        <v>26</v>
      </c>
      <c r="D677" t="s">
        <v>335</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3">
      <c r="A678" t="s">
        <v>360</v>
      </c>
      <c r="B678" t="s">
        <v>361</v>
      </c>
      <c r="C678" t="s">
        <v>26</v>
      </c>
      <c r="D678" t="s">
        <v>335</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3">
      <c r="A679" t="s">
        <v>360</v>
      </c>
      <c r="B679" t="s">
        <v>361</v>
      </c>
      <c r="C679" t="s">
        <v>26</v>
      </c>
      <c r="D679" t="s">
        <v>335</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3">
      <c r="A680" t="s">
        <v>360</v>
      </c>
      <c r="B680" t="s">
        <v>361</v>
      </c>
      <c r="C680" t="s">
        <v>26</v>
      </c>
      <c r="D680" t="s">
        <v>335</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3">
      <c r="A681" t="s">
        <v>360</v>
      </c>
      <c r="B681" t="s">
        <v>361</v>
      </c>
      <c r="C681" t="s">
        <v>26</v>
      </c>
      <c r="D681" t="s">
        <v>336</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3">
      <c r="A682" t="s">
        <v>360</v>
      </c>
      <c r="B682" t="s">
        <v>361</v>
      </c>
      <c r="C682" t="s">
        <v>26</v>
      </c>
      <c r="D682" t="s">
        <v>336</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3">
      <c r="A683" t="s">
        <v>360</v>
      </c>
      <c r="B683" t="s">
        <v>361</v>
      </c>
      <c r="C683" t="s">
        <v>26</v>
      </c>
      <c r="D683" t="s">
        <v>336</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3">
      <c r="A684" t="s">
        <v>360</v>
      </c>
      <c r="B684" t="s">
        <v>361</v>
      </c>
      <c r="C684" t="s">
        <v>26</v>
      </c>
      <c r="D684" t="s">
        <v>336</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3">
      <c r="A685" t="s">
        <v>360</v>
      </c>
      <c r="B685" t="s">
        <v>361</v>
      </c>
      <c r="C685" t="s">
        <v>26</v>
      </c>
      <c r="D685" t="s">
        <v>337</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3">
      <c r="A686" t="s">
        <v>360</v>
      </c>
      <c r="B686" t="s">
        <v>361</v>
      </c>
      <c r="C686" t="s">
        <v>26</v>
      </c>
      <c r="D686" t="s">
        <v>337</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3">
      <c r="A687" t="s">
        <v>360</v>
      </c>
      <c r="B687" t="s">
        <v>361</v>
      </c>
      <c r="C687" t="s">
        <v>26</v>
      </c>
      <c r="D687" t="s">
        <v>337</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3">
      <c r="A688" t="s">
        <v>360</v>
      </c>
      <c r="B688" t="s">
        <v>361</v>
      </c>
      <c r="C688" t="s">
        <v>26</v>
      </c>
      <c r="D688" t="s">
        <v>337</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3">
      <c r="A689" t="s">
        <v>360</v>
      </c>
      <c r="B689" t="s">
        <v>361</v>
      </c>
      <c r="C689" t="s">
        <v>26</v>
      </c>
      <c r="D689" t="s">
        <v>338</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3">
      <c r="A690" t="s">
        <v>360</v>
      </c>
      <c r="B690" t="s">
        <v>361</v>
      </c>
      <c r="C690" t="s">
        <v>26</v>
      </c>
      <c r="D690" t="s">
        <v>338</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3">
      <c r="A691" t="s">
        <v>360</v>
      </c>
      <c r="B691" t="s">
        <v>361</v>
      </c>
      <c r="C691" t="s">
        <v>26</v>
      </c>
      <c r="D691" t="s">
        <v>338</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3">
      <c r="A692" t="s">
        <v>360</v>
      </c>
      <c r="B692" t="s">
        <v>361</v>
      </c>
      <c r="C692" t="s">
        <v>26</v>
      </c>
      <c r="D692" t="s">
        <v>338</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3">
      <c r="A693" t="s">
        <v>360</v>
      </c>
      <c r="B693" t="s">
        <v>361</v>
      </c>
      <c r="C693" t="s">
        <v>26</v>
      </c>
      <c r="D693" t="s">
        <v>339</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3">
      <c r="A694" t="s">
        <v>360</v>
      </c>
      <c r="B694" t="s">
        <v>361</v>
      </c>
      <c r="C694" t="s">
        <v>26</v>
      </c>
      <c r="D694" t="s">
        <v>339</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3">
      <c r="A695" t="s">
        <v>360</v>
      </c>
      <c r="B695" t="s">
        <v>361</v>
      </c>
      <c r="C695" t="s">
        <v>26</v>
      </c>
      <c r="D695" t="s">
        <v>339</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3">
      <c r="A696" t="s">
        <v>360</v>
      </c>
      <c r="B696" t="s">
        <v>361</v>
      </c>
      <c r="C696" t="s">
        <v>26</v>
      </c>
      <c r="D696" t="s">
        <v>339</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3">
      <c r="A697" t="s">
        <v>360</v>
      </c>
      <c r="B697" t="s">
        <v>361</v>
      </c>
      <c r="C697" t="s">
        <v>26</v>
      </c>
      <c r="D697" t="s">
        <v>340</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3">
      <c r="A698" t="s">
        <v>360</v>
      </c>
      <c r="B698" t="s">
        <v>361</v>
      </c>
      <c r="C698" t="s">
        <v>26</v>
      </c>
      <c r="D698" t="s">
        <v>340</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3">
      <c r="A699" t="s">
        <v>360</v>
      </c>
      <c r="B699" t="s">
        <v>361</v>
      </c>
      <c r="C699" t="s">
        <v>26</v>
      </c>
      <c r="D699" t="s">
        <v>340</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3">
      <c r="A700" t="s">
        <v>360</v>
      </c>
      <c r="B700" t="s">
        <v>361</v>
      </c>
      <c r="C700" t="s">
        <v>26</v>
      </c>
      <c r="D700" t="s">
        <v>340</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3">
      <c r="A701" t="s">
        <v>360</v>
      </c>
      <c r="B701" t="s">
        <v>361</v>
      </c>
      <c r="C701" t="s">
        <v>26</v>
      </c>
      <c r="D701" t="s">
        <v>341</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3">
      <c r="A702" t="s">
        <v>360</v>
      </c>
      <c r="B702" t="s">
        <v>361</v>
      </c>
      <c r="C702" t="s">
        <v>26</v>
      </c>
      <c r="D702" t="s">
        <v>341</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3">
      <c r="A703" t="s">
        <v>360</v>
      </c>
      <c r="B703" t="s">
        <v>361</v>
      </c>
      <c r="C703" t="s">
        <v>26</v>
      </c>
      <c r="D703" t="s">
        <v>341</v>
      </c>
      <c r="E703" t="s">
        <v>179</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3">
      <c r="A704" t="s">
        <v>360</v>
      </c>
      <c r="B704" t="s">
        <v>361</v>
      </c>
      <c r="C704" t="s">
        <v>26</v>
      </c>
      <c r="D704" t="s">
        <v>341</v>
      </c>
      <c r="E704" t="s">
        <v>180</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3">
      <c r="A705" t="s">
        <v>360</v>
      </c>
      <c r="B705" t="s">
        <v>361</v>
      </c>
      <c r="C705" t="s">
        <v>26</v>
      </c>
      <c r="D705" t="s">
        <v>342</v>
      </c>
      <c r="E705" t="s">
        <v>194</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3">
      <c r="A706" t="s">
        <v>360</v>
      </c>
      <c r="B706" t="s">
        <v>361</v>
      </c>
      <c r="C706" t="s">
        <v>26</v>
      </c>
      <c r="D706" t="s">
        <v>342</v>
      </c>
      <c r="E706" t="s">
        <v>196</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3">
      <c r="A707" t="s">
        <v>360</v>
      </c>
      <c r="B707" t="s">
        <v>361</v>
      </c>
      <c r="C707" t="s">
        <v>26</v>
      </c>
      <c r="D707" t="s">
        <v>342</v>
      </c>
      <c r="E707" t="s">
        <v>198</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3">
      <c r="A708" t="s">
        <v>360</v>
      </c>
      <c r="B708" t="s">
        <v>361</v>
      </c>
      <c r="C708" t="s">
        <v>26</v>
      </c>
      <c r="D708" t="s">
        <v>342</v>
      </c>
      <c r="E708" t="s">
        <v>200</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3">
      <c r="A709" t="s">
        <v>360</v>
      </c>
      <c r="B709" t="s">
        <v>361</v>
      </c>
      <c r="C709" t="s">
        <v>26</v>
      </c>
      <c r="D709" t="s">
        <v>343</v>
      </c>
      <c r="E709" t="s">
        <v>201</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3">
      <c r="A710" t="s">
        <v>360</v>
      </c>
      <c r="B710" t="s">
        <v>361</v>
      </c>
      <c r="C710" t="s">
        <v>26</v>
      </c>
      <c r="D710" t="s">
        <v>343</v>
      </c>
      <c r="E710" t="s">
        <v>205</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3">
      <c r="A711" t="s">
        <v>360</v>
      </c>
      <c r="B711" t="s">
        <v>361</v>
      </c>
      <c r="C711" t="s">
        <v>26</v>
      </c>
      <c r="D711" t="s">
        <v>343</v>
      </c>
      <c r="E711" t="s">
        <v>208</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3">
      <c r="A712" t="s">
        <v>360</v>
      </c>
      <c r="B712" t="s">
        <v>361</v>
      </c>
      <c r="C712" t="s">
        <v>26</v>
      </c>
      <c r="D712" t="s">
        <v>343</v>
      </c>
      <c r="E712" t="s">
        <v>210</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3">
      <c r="A713" t="s">
        <v>360</v>
      </c>
      <c r="B713" t="s">
        <v>361</v>
      </c>
      <c r="C713" t="s">
        <v>26</v>
      </c>
      <c r="D713" t="s">
        <v>344</v>
      </c>
      <c r="E713" t="s">
        <v>250</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3">
      <c r="A714" t="s">
        <v>360</v>
      </c>
      <c r="B714" t="s">
        <v>361</v>
      </c>
      <c r="C714" t="s">
        <v>26</v>
      </c>
      <c r="D714" t="s">
        <v>344</v>
      </c>
      <c r="E714" t="s">
        <v>262</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3">
      <c r="A715" t="s">
        <v>360</v>
      </c>
      <c r="B715" t="s">
        <v>361</v>
      </c>
      <c r="C715" t="s">
        <v>26</v>
      </c>
      <c r="D715" t="s">
        <v>344</v>
      </c>
      <c r="E715" t="s">
        <v>263</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3">
      <c r="A716" t="s">
        <v>360</v>
      </c>
      <c r="B716" t="s">
        <v>361</v>
      </c>
      <c r="C716" t="s">
        <v>26</v>
      </c>
      <c r="D716" t="s">
        <v>344</v>
      </c>
      <c r="E716" t="s">
        <v>268</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3">
      <c r="A717" t="s">
        <v>360</v>
      </c>
      <c r="B717" t="s">
        <v>361</v>
      </c>
      <c r="C717" t="s">
        <v>26</v>
      </c>
      <c r="D717" t="s">
        <v>345</v>
      </c>
      <c r="E717" t="s">
        <v>269</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3">
      <c r="A718" t="s">
        <v>360</v>
      </c>
      <c r="B718" t="s">
        <v>361</v>
      </c>
      <c r="C718" t="s">
        <v>26</v>
      </c>
      <c r="D718" t="s">
        <v>345</v>
      </c>
      <c r="E718" t="s">
        <v>270</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3">
      <c r="A719" t="s">
        <v>360</v>
      </c>
      <c r="B719" t="s">
        <v>361</v>
      </c>
      <c r="C719" t="s">
        <v>26</v>
      </c>
      <c r="D719" t="s">
        <v>345</v>
      </c>
      <c r="E719" t="s">
        <v>271</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3">
      <c r="A720" t="s">
        <v>360</v>
      </c>
      <c r="B720" t="s">
        <v>361</v>
      </c>
      <c r="C720" t="s">
        <v>26</v>
      </c>
      <c r="D720" t="s">
        <v>345</v>
      </c>
      <c r="E720" t="s">
        <v>273</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3">
      <c r="A721" t="s">
        <v>360</v>
      </c>
      <c r="B721" t="s">
        <v>361</v>
      </c>
      <c r="C721" t="s">
        <v>26</v>
      </c>
      <c r="D721" t="s">
        <v>346</v>
      </c>
      <c r="E721" t="s">
        <v>276</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3">
      <c r="A722" t="s">
        <v>360</v>
      </c>
      <c r="B722" t="s">
        <v>361</v>
      </c>
      <c r="C722" t="s">
        <v>26</v>
      </c>
      <c r="D722" t="s">
        <v>346</v>
      </c>
      <c r="E722" t="s">
        <v>278</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3">
      <c r="A723" t="s">
        <v>360</v>
      </c>
      <c r="B723" t="s">
        <v>361</v>
      </c>
      <c r="C723" t="s">
        <v>26</v>
      </c>
      <c r="D723" t="s">
        <v>346</v>
      </c>
      <c r="E723" t="s">
        <v>279</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3">
      <c r="A724" t="s">
        <v>360</v>
      </c>
      <c r="B724" t="s">
        <v>361</v>
      </c>
      <c r="C724" t="s">
        <v>26</v>
      </c>
      <c r="D724" t="s">
        <v>346</v>
      </c>
      <c r="E724" t="s">
        <v>281</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3">
      <c r="A725" t="s">
        <v>360</v>
      </c>
      <c r="B725" t="s">
        <v>361</v>
      </c>
      <c r="C725" t="s">
        <v>26</v>
      </c>
      <c r="D725" t="s">
        <v>347</v>
      </c>
      <c r="E725" t="s">
        <v>282</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3">
      <c r="A726" t="s">
        <v>360</v>
      </c>
      <c r="B726" t="s">
        <v>361</v>
      </c>
      <c r="C726" t="s">
        <v>26</v>
      </c>
      <c r="D726" t="s">
        <v>347</v>
      </c>
      <c r="E726" t="s">
        <v>283</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3">
      <c r="A727" t="s">
        <v>360</v>
      </c>
      <c r="B727" t="s">
        <v>361</v>
      </c>
      <c r="C727" t="s">
        <v>26</v>
      </c>
      <c r="D727" t="s">
        <v>347</v>
      </c>
      <c r="E727" t="s">
        <v>286</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3">
      <c r="A728" t="s">
        <v>360</v>
      </c>
      <c r="B728" t="s">
        <v>361</v>
      </c>
      <c r="C728" t="s">
        <v>26</v>
      </c>
      <c r="D728" t="s">
        <v>347</v>
      </c>
      <c r="E728" t="s">
        <v>288</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3">
      <c r="A729" t="s">
        <v>360</v>
      </c>
      <c r="B729" t="s">
        <v>361</v>
      </c>
      <c r="C729" t="s">
        <v>26</v>
      </c>
      <c r="D729" t="s">
        <v>348</v>
      </c>
      <c r="E729" t="s">
        <v>289</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3">
      <c r="A730" t="s">
        <v>360</v>
      </c>
      <c r="B730" t="s">
        <v>361</v>
      </c>
      <c r="C730" t="s">
        <v>26</v>
      </c>
      <c r="D730" t="s">
        <v>348</v>
      </c>
      <c r="E730" t="s">
        <v>290</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3">
      <c r="A731" t="s">
        <v>360</v>
      </c>
      <c r="B731" t="s">
        <v>361</v>
      </c>
      <c r="C731" t="s">
        <v>26</v>
      </c>
      <c r="D731" t="s">
        <v>348</v>
      </c>
      <c r="E731" t="s">
        <v>292</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3">
      <c r="A732" t="s">
        <v>360</v>
      </c>
      <c r="B732" t="s">
        <v>361</v>
      </c>
      <c r="C732" t="s">
        <v>26</v>
      </c>
      <c r="D732" t="s">
        <v>348</v>
      </c>
      <c r="E732" t="s">
        <v>307</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3">
      <c r="A733" t="s">
        <v>360</v>
      </c>
      <c r="B733" t="s">
        <v>361</v>
      </c>
      <c r="C733" t="s">
        <v>26</v>
      </c>
      <c r="D733" t="s">
        <v>349</v>
      </c>
      <c r="E733" t="s">
        <v>310</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3">
      <c r="A734" t="s">
        <v>362</v>
      </c>
      <c r="B734" t="s">
        <v>49</v>
      </c>
      <c r="C734" t="s">
        <v>363</v>
      </c>
      <c r="D734" t="s">
        <v>334</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3">
      <c r="A735" t="s">
        <v>362</v>
      </c>
      <c r="B735" t="s">
        <v>49</v>
      </c>
      <c r="C735" t="s">
        <v>363</v>
      </c>
      <c r="D735" t="s">
        <v>334</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3">
      <c r="A736" t="s">
        <v>362</v>
      </c>
      <c r="B736" t="s">
        <v>49</v>
      </c>
      <c r="C736" t="s">
        <v>363</v>
      </c>
      <c r="D736" t="s">
        <v>334</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3">
      <c r="A737" t="s">
        <v>362</v>
      </c>
      <c r="B737" t="s">
        <v>49</v>
      </c>
      <c r="C737" t="s">
        <v>363</v>
      </c>
      <c r="D737" t="s">
        <v>334</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3">
      <c r="A738" t="s">
        <v>362</v>
      </c>
      <c r="B738" t="s">
        <v>49</v>
      </c>
      <c r="C738" t="s">
        <v>363</v>
      </c>
      <c r="D738" t="s">
        <v>335</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3">
      <c r="A739" t="s">
        <v>362</v>
      </c>
      <c r="B739" t="s">
        <v>49</v>
      </c>
      <c r="C739" t="s">
        <v>363</v>
      </c>
      <c r="D739" t="s">
        <v>335</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3">
      <c r="A740" t="s">
        <v>362</v>
      </c>
      <c r="B740" t="s">
        <v>49</v>
      </c>
      <c r="C740" t="s">
        <v>363</v>
      </c>
      <c r="D740" t="s">
        <v>335</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3">
      <c r="A741" t="s">
        <v>362</v>
      </c>
      <c r="B741" t="s">
        <v>49</v>
      </c>
      <c r="C741" t="s">
        <v>363</v>
      </c>
      <c r="D741" t="s">
        <v>335</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3">
      <c r="A742" t="s">
        <v>362</v>
      </c>
      <c r="B742" t="s">
        <v>49</v>
      </c>
      <c r="C742" t="s">
        <v>363</v>
      </c>
      <c r="D742" t="s">
        <v>336</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3">
      <c r="A743" t="s">
        <v>362</v>
      </c>
      <c r="B743" t="s">
        <v>49</v>
      </c>
      <c r="C743" t="s">
        <v>363</v>
      </c>
      <c r="D743" t="s">
        <v>336</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3">
      <c r="A744" t="s">
        <v>362</v>
      </c>
      <c r="B744" t="s">
        <v>49</v>
      </c>
      <c r="C744" t="s">
        <v>363</v>
      </c>
      <c r="D744" t="s">
        <v>336</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3">
      <c r="A745" t="s">
        <v>362</v>
      </c>
      <c r="B745" t="s">
        <v>49</v>
      </c>
      <c r="C745" t="s">
        <v>363</v>
      </c>
      <c r="D745" t="s">
        <v>336</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3">
      <c r="A746" t="s">
        <v>362</v>
      </c>
      <c r="B746" t="s">
        <v>49</v>
      </c>
      <c r="C746" t="s">
        <v>363</v>
      </c>
      <c r="D746" t="s">
        <v>337</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3">
      <c r="A747" t="s">
        <v>362</v>
      </c>
      <c r="B747" t="s">
        <v>49</v>
      </c>
      <c r="C747" t="s">
        <v>363</v>
      </c>
      <c r="D747" t="s">
        <v>337</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3">
      <c r="A748" t="s">
        <v>362</v>
      </c>
      <c r="B748" t="s">
        <v>49</v>
      </c>
      <c r="C748" t="s">
        <v>363</v>
      </c>
      <c r="D748" t="s">
        <v>337</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3">
      <c r="A749" t="s">
        <v>362</v>
      </c>
      <c r="B749" t="s">
        <v>49</v>
      </c>
      <c r="C749" t="s">
        <v>363</v>
      </c>
      <c r="D749" t="s">
        <v>337</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3">
      <c r="A750" t="s">
        <v>362</v>
      </c>
      <c r="B750" t="s">
        <v>49</v>
      </c>
      <c r="C750" t="s">
        <v>363</v>
      </c>
      <c r="D750" t="s">
        <v>338</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3">
      <c r="A751" t="s">
        <v>362</v>
      </c>
      <c r="B751" t="s">
        <v>49</v>
      </c>
      <c r="C751" t="s">
        <v>363</v>
      </c>
      <c r="D751" t="s">
        <v>338</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3">
      <c r="A752" t="s">
        <v>362</v>
      </c>
      <c r="B752" t="s">
        <v>49</v>
      </c>
      <c r="C752" t="s">
        <v>363</v>
      </c>
      <c r="D752" t="s">
        <v>338</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3">
      <c r="A753" t="s">
        <v>362</v>
      </c>
      <c r="B753" t="s">
        <v>49</v>
      </c>
      <c r="C753" t="s">
        <v>363</v>
      </c>
      <c r="D753" t="s">
        <v>338</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3">
      <c r="A754" t="s">
        <v>362</v>
      </c>
      <c r="B754" t="s">
        <v>49</v>
      </c>
      <c r="C754" t="s">
        <v>363</v>
      </c>
      <c r="D754" t="s">
        <v>339</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3">
      <c r="A755" t="s">
        <v>362</v>
      </c>
      <c r="B755" t="s">
        <v>49</v>
      </c>
      <c r="C755" t="s">
        <v>363</v>
      </c>
      <c r="D755" t="s">
        <v>339</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3">
      <c r="A756" t="s">
        <v>362</v>
      </c>
      <c r="B756" t="s">
        <v>49</v>
      </c>
      <c r="C756" t="s">
        <v>363</v>
      </c>
      <c r="D756" t="s">
        <v>339</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3">
      <c r="A757" t="s">
        <v>362</v>
      </c>
      <c r="B757" t="s">
        <v>49</v>
      </c>
      <c r="C757" t="s">
        <v>363</v>
      </c>
      <c r="D757" t="s">
        <v>339</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3">
      <c r="A758" t="s">
        <v>362</v>
      </c>
      <c r="B758" t="s">
        <v>49</v>
      </c>
      <c r="C758" t="s">
        <v>363</v>
      </c>
      <c r="D758" t="s">
        <v>340</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3">
      <c r="A759" t="s">
        <v>362</v>
      </c>
      <c r="B759" t="s">
        <v>49</v>
      </c>
      <c r="C759" t="s">
        <v>363</v>
      </c>
      <c r="D759" t="s">
        <v>340</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3">
      <c r="A760" t="s">
        <v>362</v>
      </c>
      <c r="B760" t="s">
        <v>49</v>
      </c>
      <c r="C760" t="s">
        <v>363</v>
      </c>
      <c r="D760" t="s">
        <v>340</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3">
      <c r="A761" t="s">
        <v>362</v>
      </c>
      <c r="B761" t="s">
        <v>49</v>
      </c>
      <c r="C761" t="s">
        <v>363</v>
      </c>
      <c r="D761" t="s">
        <v>340</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3">
      <c r="A762" t="s">
        <v>362</v>
      </c>
      <c r="B762" t="s">
        <v>49</v>
      </c>
      <c r="C762" t="s">
        <v>363</v>
      </c>
      <c r="D762" t="s">
        <v>341</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3">
      <c r="A763" t="s">
        <v>362</v>
      </c>
      <c r="B763" t="s">
        <v>49</v>
      </c>
      <c r="C763" t="s">
        <v>363</v>
      </c>
      <c r="D763" t="s">
        <v>341</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3">
      <c r="A764" t="s">
        <v>362</v>
      </c>
      <c r="B764" t="s">
        <v>49</v>
      </c>
      <c r="C764" t="s">
        <v>363</v>
      </c>
      <c r="D764" t="s">
        <v>341</v>
      </c>
      <c r="E764" t="s">
        <v>179</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3">
      <c r="A765" t="s">
        <v>362</v>
      </c>
      <c r="B765" t="s">
        <v>49</v>
      </c>
      <c r="C765" t="s">
        <v>363</v>
      </c>
      <c r="D765" t="s">
        <v>341</v>
      </c>
      <c r="E765" t="s">
        <v>180</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3">
      <c r="A766" t="s">
        <v>362</v>
      </c>
      <c r="B766" t="s">
        <v>49</v>
      </c>
      <c r="C766" t="s">
        <v>363</v>
      </c>
      <c r="D766" t="s">
        <v>342</v>
      </c>
      <c r="E766" t="s">
        <v>194</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3">
      <c r="A767" t="s">
        <v>362</v>
      </c>
      <c r="B767" t="s">
        <v>49</v>
      </c>
      <c r="C767" t="s">
        <v>363</v>
      </c>
      <c r="D767" t="s">
        <v>342</v>
      </c>
      <c r="E767" t="s">
        <v>196</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3">
      <c r="A768" t="s">
        <v>362</v>
      </c>
      <c r="B768" t="s">
        <v>49</v>
      </c>
      <c r="C768" t="s">
        <v>363</v>
      </c>
      <c r="D768" t="s">
        <v>342</v>
      </c>
      <c r="E768" t="s">
        <v>198</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3">
      <c r="A769" t="s">
        <v>362</v>
      </c>
      <c r="B769" t="s">
        <v>49</v>
      </c>
      <c r="C769" t="s">
        <v>363</v>
      </c>
      <c r="D769" t="s">
        <v>342</v>
      </c>
      <c r="E769" t="s">
        <v>200</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3">
      <c r="A770" t="s">
        <v>362</v>
      </c>
      <c r="B770" t="s">
        <v>49</v>
      </c>
      <c r="C770" t="s">
        <v>363</v>
      </c>
      <c r="D770" t="s">
        <v>343</v>
      </c>
      <c r="E770" t="s">
        <v>201</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3">
      <c r="A771" t="s">
        <v>362</v>
      </c>
      <c r="B771" t="s">
        <v>49</v>
      </c>
      <c r="C771" t="s">
        <v>363</v>
      </c>
      <c r="D771" t="s">
        <v>343</v>
      </c>
      <c r="E771" t="s">
        <v>205</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3">
      <c r="A772" t="s">
        <v>362</v>
      </c>
      <c r="B772" t="s">
        <v>49</v>
      </c>
      <c r="C772" t="s">
        <v>363</v>
      </c>
      <c r="D772" t="s">
        <v>343</v>
      </c>
      <c r="E772" t="s">
        <v>208</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3">
      <c r="A773" t="s">
        <v>362</v>
      </c>
      <c r="B773" t="s">
        <v>49</v>
      </c>
      <c r="C773" t="s">
        <v>363</v>
      </c>
      <c r="D773" t="s">
        <v>343</v>
      </c>
      <c r="E773" t="s">
        <v>210</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3">
      <c r="A774" t="s">
        <v>362</v>
      </c>
      <c r="B774" t="s">
        <v>49</v>
      </c>
      <c r="C774" t="s">
        <v>363</v>
      </c>
      <c r="D774" t="s">
        <v>344</v>
      </c>
      <c r="E774" t="s">
        <v>250</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3">
      <c r="A775" t="s">
        <v>362</v>
      </c>
      <c r="B775" t="s">
        <v>49</v>
      </c>
      <c r="C775" t="s">
        <v>363</v>
      </c>
      <c r="D775" t="s">
        <v>344</v>
      </c>
      <c r="E775" t="s">
        <v>262</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3">
      <c r="A776" t="s">
        <v>362</v>
      </c>
      <c r="B776" t="s">
        <v>49</v>
      </c>
      <c r="C776" t="s">
        <v>363</v>
      </c>
      <c r="D776" t="s">
        <v>344</v>
      </c>
      <c r="E776" t="s">
        <v>263</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3">
      <c r="A777" t="s">
        <v>362</v>
      </c>
      <c r="B777" t="s">
        <v>49</v>
      </c>
      <c r="C777" t="s">
        <v>363</v>
      </c>
      <c r="D777" t="s">
        <v>344</v>
      </c>
      <c r="E777" t="s">
        <v>268</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3">
      <c r="A778" t="s">
        <v>362</v>
      </c>
      <c r="B778" t="s">
        <v>49</v>
      </c>
      <c r="C778" t="s">
        <v>363</v>
      </c>
      <c r="D778" t="s">
        <v>345</v>
      </c>
      <c r="E778" t="s">
        <v>269</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3">
      <c r="A779" t="s">
        <v>362</v>
      </c>
      <c r="B779" t="s">
        <v>49</v>
      </c>
      <c r="C779" t="s">
        <v>363</v>
      </c>
      <c r="D779" t="s">
        <v>345</v>
      </c>
      <c r="E779" t="s">
        <v>270</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3">
      <c r="A780" t="s">
        <v>362</v>
      </c>
      <c r="B780" t="s">
        <v>49</v>
      </c>
      <c r="C780" t="s">
        <v>363</v>
      </c>
      <c r="D780" t="s">
        <v>345</v>
      </c>
      <c r="E780" t="s">
        <v>271</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3">
      <c r="A781" t="s">
        <v>362</v>
      </c>
      <c r="B781" t="s">
        <v>49</v>
      </c>
      <c r="C781" t="s">
        <v>363</v>
      </c>
      <c r="D781" t="s">
        <v>345</v>
      </c>
      <c r="E781" t="s">
        <v>273</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3">
      <c r="A782" t="s">
        <v>362</v>
      </c>
      <c r="B782" t="s">
        <v>49</v>
      </c>
      <c r="C782" t="s">
        <v>363</v>
      </c>
      <c r="D782" t="s">
        <v>346</v>
      </c>
      <c r="E782" t="s">
        <v>276</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3">
      <c r="A783" t="s">
        <v>362</v>
      </c>
      <c r="B783" t="s">
        <v>49</v>
      </c>
      <c r="C783" t="s">
        <v>363</v>
      </c>
      <c r="D783" t="s">
        <v>346</v>
      </c>
      <c r="E783" t="s">
        <v>278</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3">
      <c r="A784" t="s">
        <v>362</v>
      </c>
      <c r="B784" t="s">
        <v>49</v>
      </c>
      <c r="C784" t="s">
        <v>363</v>
      </c>
      <c r="D784" t="s">
        <v>346</v>
      </c>
      <c r="E784" t="s">
        <v>279</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3">
      <c r="A785" t="s">
        <v>362</v>
      </c>
      <c r="B785" t="s">
        <v>49</v>
      </c>
      <c r="C785" t="s">
        <v>363</v>
      </c>
      <c r="D785" t="s">
        <v>346</v>
      </c>
      <c r="E785" t="s">
        <v>281</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3">
      <c r="A786" t="s">
        <v>362</v>
      </c>
      <c r="B786" t="s">
        <v>49</v>
      </c>
      <c r="C786" t="s">
        <v>363</v>
      </c>
      <c r="D786" t="s">
        <v>347</v>
      </c>
      <c r="E786" t="s">
        <v>282</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3">
      <c r="A787" t="s">
        <v>362</v>
      </c>
      <c r="B787" t="s">
        <v>49</v>
      </c>
      <c r="C787" t="s">
        <v>363</v>
      </c>
      <c r="D787" t="s">
        <v>347</v>
      </c>
      <c r="E787" t="s">
        <v>283</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3">
      <c r="A788" t="s">
        <v>362</v>
      </c>
      <c r="B788" t="s">
        <v>49</v>
      </c>
      <c r="C788" t="s">
        <v>363</v>
      </c>
      <c r="D788" t="s">
        <v>347</v>
      </c>
      <c r="E788" t="s">
        <v>286</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3">
      <c r="A789" t="s">
        <v>362</v>
      </c>
      <c r="B789" t="s">
        <v>49</v>
      </c>
      <c r="C789" t="s">
        <v>363</v>
      </c>
      <c r="D789" t="s">
        <v>347</v>
      </c>
      <c r="E789" t="s">
        <v>288</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3">
      <c r="A790" t="s">
        <v>362</v>
      </c>
      <c r="B790" t="s">
        <v>49</v>
      </c>
      <c r="C790" t="s">
        <v>363</v>
      </c>
      <c r="D790" t="s">
        <v>348</v>
      </c>
      <c r="E790" t="s">
        <v>289</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3">
      <c r="A791" t="s">
        <v>362</v>
      </c>
      <c r="B791" t="s">
        <v>49</v>
      </c>
      <c r="C791" t="s">
        <v>363</v>
      </c>
      <c r="D791" t="s">
        <v>348</v>
      </c>
      <c r="E791" t="s">
        <v>290</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3">
      <c r="A792" t="s">
        <v>362</v>
      </c>
      <c r="B792" t="s">
        <v>49</v>
      </c>
      <c r="C792" t="s">
        <v>363</v>
      </c>
      <c r="D792" t="s">
        <v>348</v>
      </c>
      <c r="E792" t="s">
        <v>292</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3">
      <c r="A793" t="s">
        <v>362</v>
      </c>
      <c r="B793" t="s">
        <v>49</v>
      </c>
      <c r="C793" t="s">
        <v>363</v>
      </c>
      <c r="D793" t="s">
        <v>348</v>
      </c>
      <c r="E793" t="s">
        <v>307</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3">
      <c r="A794" t="s">
        <v>362</v>
      </c>
      <c r="B794" t="s">
        <v>49</v>
      </c>
      <c r="C794" t="s">
        <v>363</v>
      </c>
      <c r="D794" t="s">
        <v>349</v>
      </c>
      <c r="E794" t="s">
        <v>310</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3">
      <c r="A795" t="s">
        <v>364</v>
      </c>
      <c r="B795" t="s">
        <v>50</v>
      </c>
      <c r="C795" t="s">
        <v>363</v>
      </c>
      <c r="D795" t="s">
        <v>334</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3">
      <c r="A796" t="s">
        <v>364</v>
      </c>
      <c r="B796" t="s">
        <v>50</v>
      </c>
      <c r="C796" t="s">
        <v>363</v>
      </c>
      <c r="D796" t="s">
        <v>334</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3">
      <c r="A797" t="s">
        <v>364</v>
      </c>
      <c r="B797" t="s">
        <v>50</v>
      </c>
      <c r="C797" t="s">
        <v>363</v>
      </c>
      <c r="D797" t="s">
        <v>334</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3">
      <c r="A798" t="s">
        <v>364</v>
      </c>
      <c r="B798" t="s">
        <v>50</v>
      </c>
      <c r="C798" t="s">
        <v>363</v>
      </c>
      <c r="D798" t="s">
        <v>334</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3">
      <c r="A799" t="s">
        <v>364</v>
      </c>
      <c r="B799" t="s">
        <v>50</v>
      </c>
      <c r="C799" t="s">
        <v>363</v>
      </c>
      <c r="D799" t="s">
        <v>335</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3">
      <c r="A800" t="s">
        <v>364</v>
      </c>
      <c r="B800" t="s">
        <v>50</v>
      </c>
      <c r="C800" t="s">
        <v>363</v>
      </c>
      <c r="D800" t="s">
        <v>335</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3">
      <c r="A801" t="s">
        <v>364</v>
      </c>
      <c r="B801" t="s">
        <v>50</v>
      </c>
      <c r="C801" t="s">
        <v>363</v>
      </c>
      <c r="D801" t="s">
        <v>335</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3">
      <c r="A802" t="s">
        <v>364</v>
      </c>
      <c r="B802" t="s">
        <v>50</v>
      </c>
      <c r="C802" t="s">
        <v>363</v>
      </c>
      <c r="D802" t="s">
        <v>335</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3">
      <c r="A803" t="s">
        <v>364</v>
      </c>
      <c r="B803" t="s">
        <v>50</v>
      </c>
      <c r="C803" t="s">
        <v>363</v>
      </c>
      <c r="D803" t="s">
        <v>336</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3">
      <c r="A804" t="s">
        <v>364</v>
      </c>
      <c r="B804" t="s">
        <v>50</v>
      </c>
      <c r="C804" t="s">
        <v>363</v>
      </c>
      <c r="D804" t="s">
        <v>336</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3">
      <c r="A805" t="s">
        <v>364</v>
      </c>
      <c r="B805" t="s">
        <v>50</v>
      </c>
      <c r="C805" t="s">
        <v>363</v>
      </c>
      <c r="D805" t="s">
        <v>336</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3">
      <c r="A806" t="s">
        <v>364</v>
      </c>
      <c r="B806" t="s">
        <v>50</v>
      </c>
      <c r="C806" t="s">
        <v>363</v>
      </c>
      <c r="D806" t="s">
        <v>336</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3">
      <c r="A807" t="s">
        <v>364</v>
      </c>
      <c r="B807" t="s">
        <v>50</v>
      </c>
      <c r="C807" t="s">
        <v>363</v>
      </c>
      <c r="D807" t="s">
        <v>337</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3">
      <c r="A808" t="s">
        <v>364</v>
      </c>
      <c r="B808" t="s">
        <v>50</v>
      </c>
      <c r="C808" t="s">
        <v>363</v>
      </c>
      <c r="D808" t="s">
        <v>337</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3">
      <c r="A809" t="s">
        <v>364</v>
      </c>
      <c r="B809" t="s">
        <v>50</v>
      </c>
      <c r="C809" t="s">
        <v>363</v>
      </c>
      <c r="D809" t="s">
        <v>337</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3">
      <c r="A810" t="s">
        <v>364</v>
      </c>
      <c r="B810" t="s">
        <v>50</v>
      </c>
      <c r="C810" t="s">
        <v>363</v>
      </c>
      <c r="D810" t="s">
        <v>337</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3">
      <c r="A811" t="s">
        <v>364</v>
      </c>
      <c r="B811" t="s">
        <v>50</v>
      </c>
      <c r="C811" t="s">
        <v>363</v>
      </c>
      <c r="D811" t="s">
        <v>338</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3">
      <c r="A812" t="s">
        <v>364</v>
      </c>
      <c r="B812" t="s">
        <v>50</v>
      </c>
      <c r="C812" t="s">
        <v>363</v>
      </c>
      <c r="D812" t="s">
        <v>338</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3">
      <c r="A813" t="s">
        <v>364</v>
      </c>
      <c r="B813" t="s">
        <v>50</v>
      </c>
      <c r="C813" t="s">
        <v>363</v>
      </c>
      <c r="D813" t="s">
        <v>338</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3">
      <c r="A814" t="s">
        <v>364</v>
      </c>
      <c r="B814" t="s">
        <v>50</v>
      </c>
      <c r="C814" t="s">
        <v>363</v>
      </c>
      <c r="D814" t="s">
        <v>338</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3">
      <c r="A815" t="s">
        <v>364</v>
      </c>
      <c r="B815" t="s">
        <v>50</v>
      </c>
      <c r="C815" t="s">
        <v>363</v>
      </c>
      <c r="D815" t="s">
        <v>339</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3">
      <c r="A816" t="s">
        <v>364</v>
      </c>
      <c r="B816" t="s">
        <v>50</v>
      </c>
      <c r="C816" t="s">
        <v>363</v>
      </c>
      <c r="D816" t="s">
        <v>339</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3">
      <c r="A817" t="s">
        <v>364</v>
      </c>
      <c r="B817" t="s">
        <v>50</v>
      </c>
      <c r="C817" t="s">
        <v>363</v>
      </c>
      <c r="D817" t="s">
        <v>339</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3">
      <c r="A818" t="s">
        <v>364</v>
      </c>
      <c r="B818" t="s">
        <v>50</v>
      </c>
      <c r="C818" t="s">
        <v>363</v>
      </c>
      <c r="D818" t="s">
        <v>339</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3">
      <c r="A819" t="s">
        <v>364</v>
      </c>
      <c r="B819" t="s">
        <v>50</v>
      </c>
      <c r="C819" t="s">
        <v>363</v>
      </c>
      <c r="D819" t="s">
        <v>340</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3">
      <c r="A820" t="s">
        <v>364</v>
      </c>
      <c r="B820" t="s">
        <v>50</v>
      </c>
      <c r="C820" t="s">
        <v>363</v>
      </c>
      <c r="D820" t="s">
        <v>340</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3">
      <c r="A821" t="s">
        <v>364</v>
      </c>
      <c r="B821" t="s">
        <v>50</v>
      </c>
      <c r="C821" t="s">
        <v>363</v>
      </c>
      <c r="D821" t="s">
        <v>340</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3">
      <c r="A822" t="s">
        <v>364</v>
      </c>
      <c r="B822" t="s">
        <v>50</v>
      </c>
      <c r="C822" t="s">
        <v>363</v>
      </c>
      <c r="D822" t="s">
        <v>340</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3">
      <c r="A823" t="s">
        <v>364</v>
      </c>
      <c r="B823" t="s">
        <v>50</v>
      </c>
      <c r="C823" t="s">
        <v>363</v>
      </c>
      <c r="D823" t="s">
        <v>341</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3">
      <c r="A824" t="s">
        <v>364</v>
      </c>
      <c r="B824" t="s">
        <v>50</v>
      </c>
      <c r="C824" t="s">
        <v>363</v>
      </c>
      <c r="D824" t="s">
        <v>341</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3">
      <c r="A825" t="s">
        <v>364</v>
      </c>
      <c r="B825" t="s">
        <v>50</v>
      </c>
      <c r="C825" t="s">
        <v>363</v>
      </c>
      <c r="D825" t="s">
        <v>341</v>
      </c>
      <c r="E825" t="s">
        <v>179</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3">
      <c r="A826" t="s">
        <v>364</v>
      </c>
      <c r="B826" t="s">
        <v>50</v>
      </c>
      <c r="C826" t="s">
        <v>363</v>
      </c>
      <c r="D826" t="s">
        <v>341</v>
      </c>
      <c r="E826" t="s">
        <v>180</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3">
      <c r="A827" t="s">
        <v>364</v>
      </c>
      <c r="B827" t="s">
        <v>50</v>
      </c>
      <c r="C827" t="s">
        <v>363</v>
      </c>
      <c r="D827" t="s">
        <v>342</v>
      </c>
      <c r="E827" t="s">
        <v>194</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3">
      <c r="A828" t="s">
        <v>364</v>
      </c>
      <c r="B828" t="s">
        <v>50</v>
      </c>
      <c r="C828" t="s">
        <v>363</v>
      </c>
      <c r="D828" t="s">
        <v>342</v>
      </c>
      <c r="E828" t="s">
        <v>196</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3">
      <c r="A829" t="s">
        <v>364</v>
      </c>
      <c r="B829" t="s">
        <v>50</v>
      </c>
      <c r="C829" t="s">
        <v>363</v>
      </c>
      <c r="D829" t="s">
        <v>342</v>
      </c>
      <c r="E829" t="s">
        <v>198</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3">
      <c r="A830" t="s">
        <v>364</v>
      </c>
      <c r="B830" t="s">
        <v>50</v>
      </c>
      <c r="C830" t="s">
        <v>363</v>
      </c>
      <c r="D830" t="s">
        <v>342</v>
      </c>
      <c r="E830" t="s">
        <v>200</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3">
      <c r="A831" t="s">
        <v>364</v>
      </c>
      <c r="B831" t="s">
        <v>50</v>
      </c>
      <c r="C831" t="s">
        <v>363</v>
      </c>
      <c r="D831" t="s">
        <v>343</v>
      </c>
      <c r="E831" t="s">
        <v>201</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3">
      <c r="A832" t="s">
        <v>364</v>
      </c>
      <c r="B832" t="s">
        <v>50</v>
      </c>
      <c r="C832" t="s">
        <v>363</v>
      </c>
      <c r="D832" t="s">
        <v>343</v>
      </c>
      <c r="E832" t="s">
        <v>205</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3">
      <c r="A833" t="s">
        <v>364</v>
      </c>
      <c r="B833" t="s">
        <v>50</v>
      </c>
      <c r="C833" t="s">
        <v>363</v>
      </c>
      <c r="D833" t="s">
        <v>343</v>
      </c>
      <c r="E833" t="s">
        <v>208</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3">
      <c r="A834" t="s">
        <v>364</v>
      </c>
      <c r="B834" t="s">
        <v>50</v>
      </c>
      <c r="C834" t="s">
        <v>363</v>
      </c>
      <c r="D834" t="s">
        <v>343</v>
      </c>
      <c r="E834" t="s">
        <v>210</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3">
      <c r="A835" t="s">
        <v>364</v>
      </c>
      <c r="B835" t="s">
        <v>50</v>
      </c>
      <c r="C835" t="s">
        <v>363</v>
      </c>
      <c r="D835" t="s">
        <v>344</v>
      </c>
      <c r="E835" t="s">
        <v>250</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3">
      <c r="A836" t="s">
        <v>364</v>
      </c>
      <c r="B836" t="s">
        <v>50</v>
      </c>
      <c r="C836" t="s">
        <v>363</v>
      </c>
      <c r="D836" t="s">
        <v>344</v>
      </c>
      <c r="E836" t="s">
        <v>262</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3">
      <c r="A837" t="s">
        <v>364</v>
      </c>
      <c r="B837" t="s">
        <v>50</v>
      </c>
      <c r="C837" t="s">
        <v>363</v>
      </c>
      <c r="D837" t="s">
        <v>344</v>
      </c>
      <c r="E837" t="s">
        <v>263</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3">
      <c r="A838" t="s">
        <v>364</v>
      </c>
      <c r="B838" t="s">
        <v>50</v>
      </c>
      <c r="C838" t="s">
        <v>363</v>
      </c>
      <c r="D838" t="s">
        <v>344</v>
      </c>
      <c r="E838" t="s">
        <v>268</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3">
      <c r="A839" t="s">
        <v>364</v>
      </c>
      <c r="B839" t="s">
        <v>50</v>
      </c>
      <c r="C839" t="s">
        <v>363</v>
      </c>
      <c r="D839" t="s">
        <v>345</v>
      </c>
      <c r="E839" t="s">
        <v>269</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3">
      <c r="A840" t="s">
        <v>364</v>
      </c>
      <c r="B840" t="s">
        <v>50</v>
      </c>
      <c r="C840" t="s">
        <v>363</v>
      </c>
      <c r="D840" t="s">
        <v>345</v>
      </c>
      <c r="E840" t="s">
        <v>270</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3">
      <c r="A841" t="s">
        <v>364</v>
      </c>
      <c r="B841" t="s">
        <v>50</v>
      </c>
      <c r="C841" t="s">
        <v>363</v>
      </c>
      <c r="D841" t="s">
        <v>345</v>
      </c>
      <c r="E841" t="s">
        <v>271</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3">
      <c r="A842" t="s">
        <v>364</v>
      </c>
      <c r="B842" t="s">
        <v>50</v>
      </c>
      <c r="C842" t="s">
        <v>363</v>
      </c>
      <c r="D842" t="s">
        <v>345</v>
      </c>
      <c r="E842" t="s">
        <v>273</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3">
      <c r="A843" t="s">
        <v>364</v>
      </c>
      <c r="B843" t="s">
        <v>50</v>
      </c>
      <c r="C843" t="s">
        <v>363</v>
      </c>
      <c r="D843" t="s">
        <v>346</v>
      </c>
      <c r="E843" t="s">
        <v>276</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3">
      <c r="A844" t="s">
        <v>364</v>
      </c>
      <c r="B844" t="s">
        <v>50</v>
      </c>
      <c r="C844" t="s">
        <v>363</v>
      </c>
      <c r="D844" t="s">
        <v>346</v>
      </c>
      <c r="E844" t="s">
        <v>278</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3">
      <c r="A845" t="s">
        <v>364</v>
      </c>
      <c r="B845" t="s">
        <v>50</v>
      </c>
      <c r="C845" t="s">
        <v>363</v>
      </c>
      <c r="D845" t="s">
        <v>346</v>
      </c>
      <c r="E845" t="s">
        <v>279</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3">
      <c r="A846" t="s">
        <v>364</v>
      </c>
      <c r="B846" t="s">
        <v>50</v>
      </c>
      <c r="C846" t="s">
        <v>363</v>
      </c>
      <c r="D846" t="s">
        <v>346</v>
      </c>
      <c r="E846" t="s">
        <v>281</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3">
      <c r="A847" t="s">
        <v>364</v>
      </c>
      <c r="B847" t="s">
        <v>50</v>
      </c>
      <c r="C847" t="s">
        <v>363</v>
      </c>
      <c r="D847" t="s">
        <v>347</v>
      </c>
      <c r="E847" t="s">
        <v>282</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3">
      <c r="A848" t="s">
        <v>364</v>
      </c>
      <c r="B848" t="s">
        <v>50</v>
      </c>
      <c r="C848" t="s">
        <v>363</v>
      </c>
      <c r="D848" t="s">
        <v>347</v>
      </c>
      <c r="E848" t="s">
        <v>283</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3">
      <c r="A849" t="s">
        <v>364</v>
      </c>
      <c r="B849" t="s">
        <v>50</v>
      </c>
      <c r="C849" t="s">
        <v>363</v>
      </c>
      <c r="D849" t="s">
        <v>347</v>
      </c>
      <c r="E849" t="s">
        <v>286</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3">
      <c r="A850" t="s">
        <v>364</v>
      </c>
      <c r="B850" t="s">
        <v>50</v>
      </c>
      <c r="C850" t="s">
        <v>363</v>
      </c>
      <c r="D850" t="s">
        <v>347</v>
      </c>
      <c r="E850" t="s">
        <v>288</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3">
      <c r="A851" t="s">
        <v>364</v>
      </c>
      <c r="B851" t="s">
        <v>50</v>
      </c>
      <c r="C851" t="s">
        <v>363</v>
      </c>
      <c r="D851" t="s">
        <v>348</v>
      </c>
      <c r="E851" t="s">
        <v>289</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3">
      <c r="A852" t="s">
        <v>364</v>
      </c>
      <c r="B852" t="s">
        <v>50</v>
      </c>
      <c r="C852" t="s">
        <v>363</v>
      </c>
      <c r="D852" t="s">
        <v>348</v>
      </c>
      <c r="E852" t="s">
        <v>290</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3">
      <c r="A853" t="s">
        <v>364</v>
      </c>
      <c r="B853" t="s">
        <v>50</v>
      </c>
      <c r="C853" t="s">
        <v>363</v>
      </c>
      <c r="D853" t="s">
        <v>348</v>
      </c>
      <c r="E853" t="s">
        <v>292</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3">
      <c r="A854" t="s">
        <v>364</v>
      </c>
      <c r="B854" t="s">
        <v>50</v>
      </c>
      <c r="C854" t="s">
        <v>363</v>
      </c>
      <c r="D854" t="s">
        <v>348</v>
      </c>
      <c r="E854" t="s">
        <v>307</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3">
      <c r="A855" t="s">
        <v>364</v>
      </c>
      <c r="B855" t="s">
        <v>50</v>
      </c>
      <c r="C855" t="s">
        <v>363</v>
      </c>
      <c r="D855" t="s">
        <v>349</v>
      </c>
      <c r="E855" t="s">
        <v>310</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3">
      <c r="A856" t="s">
        <v>365</v>
      </c>
      <c r="B856" t="s">
        <v>6</v>
      </c>
      <c r="C856" t="s">
        <v>0</v>
      </c>
      <c r="D856" t="s">
        <v>334</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3">
      <c r="A857" t="s">
        <v>365</v>
      </c>
      <c r="B857" t="s">
        <v>6</v>
      </c>
      <c r="C857" t="s">
        <v>0</v>
      </c>
      <c r="D857" t="s">
        <v>334</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3">
      <c r="A858" t="s">
        <v>365</v>
      </c>
      <c r="B858" t="s">
        <v>6</v>
      </c>
      <c r="C858" t="s">
        <v>0</v>
      </c>
      <c r="D858" t="s">
        <v>334</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3">
      <c r="A859" t="s">
        <v>365</v>
      </c>
      <c r="B859" t="s">
        <v>6</v>
      </c>
      <c r="C859" t="s">
        <v>0</v>
      </c>
      <c r="D859" t="s">
        <v>334</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3">
      <c r="A860" t="s">
        <v>365</v>
      </c>
      <c r="B860" t="s">
        <v>6</v>
      </c>
      <c r="C860" t="s">
        <v>0</v>
      </c>
      <c r="D860" t="s">
        <v>335</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3">
      <c r="A861" t="s">
        <v>365</v>
      </c>
      <c r="B861" t="s">
        <v>6</v>
      </c>
      <c r="C861" t="s">
        <v>0</v>
      </c>
      <c r="D861" t="s">
        <v>335</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3">
      <c r="A862" t="s">
        <v>365</v>
      </c>
      <c r="B862" t="s">
        <v>6</v>
      </c>
      <c r="C862" t="s">
        <v>0</v>
      </c>
      <c r="D862" t="s">
        <v>335</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3">
      <c r="A863" t="s">
        <v>365</v>
      </c>
      <c r="B863" t="s">
        <v>6</v>
      </c>
      <c r="C863" t="s">
        <v>0</v>
      </c>
      <c r="D863" t="s">
        <v>335</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3">
      <c r="A864" t="s">
        <v>365</v>
      </c>
      <c r="B864" t="s">
        <v>6</v>
      </c>
      <c r="C864" t="s">
        <v>0</v>
      </c>
      <c r="D864" t="s">
        <v>336</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3">
      <c r="A865" t="s">
        <v>365</v>
      </c>
      <c r="B865" t="s">
        <v>6</v>
      </c>
      <c r="C865" t="s">
        <v>0</v>
      </c>
      <c r="D865" t="s">
        <v>336</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3">
      <c r="A866" t="s">
        <v>365</v>
      </c>
      <c r="B866" t="s">
        <v>6</v>
      </c>
      <c r="C866" t="s">
        <v>0</v>
      </c>
      <c r="D866" t="s">
        <v>336</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3">
      <c r="A867" t="s">
        <v>365</v>
      </c>
      <c r="B867" t="s">
        <v>6</v>
      </c>
      <c r="C867" t="s">
        <v>0</v>
      </c>
      <c r="D867" t="s">
        <v>336</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3">
      <c r="A868" t="s">
        <v>365</v>
      </c>
      <c r="B868" t="s">
        <v>6</v>
      </c>
      <c r="C868" t="s">
        <v>0</v>
      </c>
      <c r="D868" t="s">
        <v>337</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3">
      <c r="A869" t="s">
        <v>365</v>
      </c>
      <c r="B869" t="s">
        <v>6</v>
      </c>
      <c r="C869" t="s">
        <v>0</v>
      </c>
      <c r="D869" t="s">
        <v>337</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3">
      <c r="A870" t="s">
        <v>365</v>
      </c>
      <c r="B870" t="s">
        <v>6</v>
      </c>
      <c r="C870" t="s">
        <v>0</v>
      </c>
      <c r="D870" t="s">
        <v>337</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3">
      <c r="A871" t="s">
        <v>365</v>
      </c>
      <c r="B871" t="s">
        <v>6</v>
      </c>
      <c r="C871" t="s">
        <v>0</v>
      </c>
      <c r="D871" t="s">
        <v>337</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3">
      <c r="A872" t="s">
        <v>365</v>
      </c>
      <c r="B872" t="s">
        <v>6</v>
      </c>
      <c r="C872" t="s">
        <v>0</v>
      </c>
      <c r="D872" t="s">
        <v>338</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3">
      <c r="A873" t="s">
        <v>365</v>
      </c>
      <c r="B873" t="s">
        <v>6</v>
      </c>
      <c r="C873" t="s">
        <v>0</v>
      </c>
      <c r="D873" t="s">
        <v>338</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3">
      <c r="A874" t="s">
        <v>365</v>
      </c>
      <c r="B874" t="s">
        <v>6</v>
      </c>
      <c r="C874" t="s">
        <v>0</v>
      </c>
      <c r="D874" t="s">
        <v>338</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3">
      <c r="A875" t="s">
        <v>365</v>
      </c>
      <c r="B875" t="s">
        <v>6</v>
      </c>
      <c r="C875" t="s">
        <v>0</v>
      </c>
      <c r="D875" t="s">
        <v>338</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3">
      <c r="A876" t="s">
        <v>365</v>
      </c>
      <c r="B876" t="s">
        <v>6</v>
      </c>
      <c r="C876" t="s">
        <v>0</v>
      </c>
      <c r="D876" t="s">
        <v>339</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3">
      <c r="A877" t="s">
        <v>365</v>
      </c>
      <c r="B877" t="s">
        <v>6</v>
      </c>
      <c r="C877" t="s">
        <v>0</v>
      </c>
      <c r="D877" t="s">
        <v>339</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3">
      <c r="A878" t="s">
        <v>365</v>
      </c>
      <c r="B878" t="s">
        <v>6</v>
      </c>
      <c r="C878" t="s">
        <v>0</v>
      </c>
      <c r="D878" t="s">
        <v>339</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3">
      <c r="A879" t="s">
        <v>365</v>
      </c>
      <c r="B879" t="s">
        <v>6</v>
      </c>
      <c r="C879" t="s">
        <v>0</v>
      </c>
      <c r="D879" t="s">
        <v>339</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3">
      <c r="A880" t="s">
        <v>365</v>
      </c>
      <c r="B880" t="s">
        <v>6</v>
      </c>
      <c r="C880" t="s">
        <v>0</v>
      </c>
      <c r="D880" t="s">
        <v>340</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3">
      <c r="A881" t="s">
        <v>365</v>
      </c>
      <c r="B881" t="s">
        <v>6</v>
      </c>
      <c r="C881" t="s">
        <v>0</v>
      </c>
      <c r="D881" t="s">
        <v>340</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3">
      <c r="A882" t="s">
        <v>365</v>
      </c>
      <c r="B882" t="s">
        <v>6</v>
      </c>
      <c r="C882" t="s">
        <v>0</v>
      </c>
      <c r="D882" t="s">
        <v>340</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3">
      <c r="A883" t="s">
        <v>365</v>
      </c>
      <c r="B883" t="s">
        <v>6</v>
      </c>
      <c r="C883" t="s">
        <v>0</v>
      </c>
      <c r="D883" t="s">
        <v>340</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3">
      <c r="A884" t="s">
        <v>365</v>
      </c>
      <c r="B884" t="s">
        <v>6</v>
      </c>
      <c r="C884" t="s">
        <v>0</v>
      </c>
      <c r="D884" t="s">
        <v>341</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3">
      <c r="A885" t="s">
        <v>365</v>
      </c>
      <c r="B885" t="s">
        <v>6</v>
      </c>
      <c r="C885" t="s">
        <v>0</v>
      </c>
      <c r="D885" t="s">
        <v>341</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3">
      <c r="A886" t="s">
        <v>365</v>
      </c>
      <c r="B886" t="s">
        <v>6</v>
      </c>
      <c r="C886" t="s">
        <v>0</v>
      </c>
      <c r="D886" t="s">
        <v>341</v>
      </c>
      <c r="E886" t="s">
        <v>179</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3">
      <c r="A887" t="s">
        <v>365</v>
      </c>
      <c r="B887" t="s">
        <v>6</v>
      </c>
      <c r="C887" t="s">
        <v>0</v>
      </c>
      <c r="D887" t="s">
        <v>341</v>
      </c>
      <c r="E887" t="s">
        <v>180</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3">
      <c r="A888" t="s">
        <v>365</v>
      </c>
      <c r="B888" t="s">
        <v>6</v>
      </c>
      <c r="C888" t="s">
        <v>0</v>
      </c>
      <c r="D888" t="s">
        <v>342</v>
      </c>
      <c r="E888" t="s">
        <v>194</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3">
      <c r="A889" t="s">
        <v>365</v>
      </c>
      <c r="B889" t="s">
        <v>6</v>
      </c>
      <c r="C889" t="s">
        <v>0</v>
      </c>
      <c r="D889" t="s">
        <v>342</v>
      </c>
      <c r="E889" t="s">
        <v>196</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3">
      <c r="A890" t="s">
        <v>365</v>
      </c>
      <c r="B890" t="s">
        <v>6</v>
      </c>
      <c r="C890" t="s">
        <v>0</v>
      </c>
      <c r="D890" t="s">
        <v>342</v>
      </c>
      <c r="E890" t="s">
        <v>198</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3">
      <c r="A891" t="s">
        <v>365</v>
      </c>
      <c r="B891" t="s">
        <v>6</v>
      </c>
      <c r="C891" t="s">
        <v>0</v>
      </c>
      <c r="D891" t="s">
        <v>342</v>
      </c>
      <c r="E891" t="s">
        <v>200</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3">
      <c r="A892" t="s">
        <v>365</v>
      </c>
      <c r="B892" t="s">
        <v>6</v>
      </c>
      <c r="C892" t="s">
        <v>0</v>
      </c>
      <c r="D892" t="s">
        <v>343</v>
      </c>
      <c r="E892" t="s">
        <v>201</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3">
      <c r="A893" t="s">
        <v>365</v>
      </c>
      <c r="B893" t="s">
        <v>6</v>
      </c>
      <c r="C893" t="s">
        <v>0</v>
      </c>
      <c r="D893" t="s">
        <v>343</v>
      </c>
      <c r="E893" t="s">
        <v>205</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3">
      <c r="A894" t="s">
        <v>365</v>
      </c>
      <c r="B894" t="s">
        <v>6</v>
      </c>
      <c r="C894" t="s">
        <v>0</v>
      </c>
      <c r="D894" t="s">
        <v>343</v>
      </c>
      <c r="E894" t="s">
        <v>208</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3">
      <c r="A895" t="s">
        <v>365</v>
      </c>
      <c r="B895" t="s">
        <v>6</v>
      </c>
      <c r="C895" t="s">
        <v>0</v>
      </c>
      <c r="D895" t="s">
        <v>343</v>
      </c>
      <c r="E895" t="s">
        <v>210</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3">
      <c r="A896" t="s">
        <v>365</v>
      </c>
      <c r="B896" t="s">
        <v>6</v>
      </c>
      <c r="C896" t="s">
        <v>0</v>
      </c>
      <c r="D896" t="s">
        <v>344</v>
      </c>
      <c r="E896" t="s">
        <v>250</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3">
      <c r="A897" t="s">
        <v>365</v>
      </c>
      <c r="B897" t="s">
        <v>6</v>
      </c>
      <c r="C897" t="s">
        <v>0</v>
      </c>
      <c r="D897" t="s">
        <v>344</v>
      </c>
      <c r="E897" t="s">
        <v>262</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3">
      <c r="A898" t="s">
        <v>365</v>
      </c>
      <c r="B898" t="s">
        <v>6</v>
      </c>
      <c r="C898" t="s">
        <v>0</v>
      </c>
      <c r="D898" t="s">
        <v>344</v>
      </c>
      <c r="E898" t="s">
        <v>263</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3">
      <c r="A899" t="s">
        <v>365</v>
      </c>
      <c r="B899" t="s">
        <v>6</v>
      </c>
      <c r="C899" t="s">
        <v>0</v>
      </c>
      <c r="D899" t="s">
        <v>344</v>
      </c>
      <c r="E899" t="s">
        <v>268</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3">
      <c r="A900" t="s">
        <v>365</v>
      </c>
      <c r="B900" t="s">
        <v>6</v>
      </c>
      <c r="C900" t="s">
        <v>0</v>
      </c>
      <c r="D900" t="s">
        <v>345</v>
      </c>
      <c r="E900" t="s">
        <v>269</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3">
      <c r="A901" t="s">
        <v>365</v>
      </c>
      <c r="B901" t="s">
        <v>6</v>
      </c>
      <c r="C901" t="s">
        <v>0</v>
      </c>
      <c r="D901" t="s">
        <v>345</v>
      </c>
      <c r="E901" t="s">
        <v>270</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3">
      <c r="A902" t="s">
        <v>365</v>
      </c>
      <c r="B902" t="s">
        <v>6</v>
      </c>
      <c r="C902" t="s">
        <v>0</v>
      </c>
      <c r="D902" t="s">
        <v>345</v>
      </c>
      <c r="E902" t="s">
        <v>271</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3">
      <c r="A903" t="s">
        <v>365</v>
      </c>
      <c r="B903" t="s">
        <v>6</v>
      </c>
      <c r="C903" t="s">
        <v>0</v>
      </c>
      <c r="D903" t="s">
        <v>345</v>
      </c>
      <c r="E903" t="s">
        <v>273</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3">
      <c r="A904" t="s">
        <v>365</v>
      </c>
      <c r="B904" t="s">
        <v>6</v>
      </c>
      <c r="C904" t="s">
        <v>0</v>
      </c>
      <c r="D904" t="s">
        <v>346</v>
      </c>
      <c r="E904" t="s">
        <v>276</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3">
      <c r="A905" t="s">
        <v>365</v>
      </c>
      <c r="B905" t="s">
        <v>6</v>
      </c>
      <c r="C905" t="s">
        <v>0</v>
      </c>
      <c r="D905" t="s">
        <v>346</v>
      </c>
      <c r="E905" t="s">
        <v>278</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3">
      <c r="A906" t="s">
        <v>365</v>
      </c>
      <c r="B906" t="s">
        <v>6</v>
      </c>
      <c r="C906" t="s">
        <v>0</v>
      </c>
      <c r="D906" t="s">
        <v>346</v>
      </c>
      <c r="E906" t="s">
        <v>279</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3">
      <c r="A907" t="s">
        <v>365</v>
      </c>
      <c r="B907" t="s">
        <v>6</v>
      </c>
      <c r="C907" t="s">
        <v>0</v>
      </c>
      <c r="D907" t="s">
        <v>346</v>
      </c>
      <c r="E907" t="s">
        <v>281</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3">
      <c r="A908" t="s">
        <v>365</v>
      </c>
      <c r="B908" t="s">
        <v>6</v>
      </c>
      <c r="C908" t="s">
        <v>0</v>
      </c>
      <c r="D908" t="s">
        <v>347</v>
      </c>
      <c r="E908" t="s">
        <v>282</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3">
      <c r="A909" t="s">
        <v>365</v>
      </c>
      <c r="B909" t="s">
        <v>6</v>
      </c>
      <c r="C909" t="s">
        <v>0</v>
      </c>
      <c r="D909" t="s">
        <v>347</v>
      </c>
      <c r="E909" t="s">
        <v>283</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3">
      <c r="A910" t="s">
        <v>365</v>
      </c>
      <c r="B910" t="s">
        <v>6</v>
      </c>
      <c r="C910" t="s">
        <v>0</v>
      </c>
      <c r="D910" t="s">
        <v>347</v>
      </c>
      <c r="E910" t="s">
        <v>286</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3">
      <c r="A911" t="s">
        <v>365</v>
      </c>
      <c r="B911" t="s">
        <v>6</v>
      </c>
      <c r="C911" t="s">
        <v>0</v>
      </c>
      <c r="D911" t="s">
        <v>347</v>
      </c>
      <c r="E911" t="s">
        <v>288</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3">
      <c r="A912" t="s">
        <v>365</v>
      </c>
      <c r="B912" t="s">
        <v>6</v>
      </c>
      <c r="C912" t="s">
        <v>0</v>
      </c>
      <c r="D912" t="s">
        <v>348</v>
      </c>
      <c r="E912" t="s">
        <v>289</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3">
      <c r="A913" t="s">
        <v>365</v>
      </c>
      <c r="B913" t="s">
        <v>6</v>
      </c>
      <c r="C913" t="s">
        <v>0</v>
      </c>
      <c r="D913" t="s">
        <v>348</v>
      </c>
      <c r="E913" t="s">
        <v>290</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3">
      <c r="A914" t="s">
        <v>365</v>
      </c>
      <c r="B914" t="s">
        <v>6</v>
      </c>
      <c r="C914" t="s">
        <v>0</v>
      </c>
      <c r="D914" t="s">
        <v>348</v>
      </c>
      <c r="E914" t="s">
        <v>292</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3">
      <c r="A915" t="s">
        <v>365</v>
      </c>
      <c r="B915" t="s">
        <v>6</v>
      </c>
      <c r="C915" t="s">
        <v>0</v>
      </c>
      <c r="D915" t="s">
        <v>348</v>
      </c>
      <c r="E915" t="s">
        <v>307</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3">
      <c r="A916" t="s">
        <v>365</v>
      </c>
      <c r="B916" t="s">
        <v>6</v>
      </c>
      <c r="C916" t="s">
        <v>0</v>
      </c>
      <c r="D916" t="s">
        <v>349</v>
      </c>
      <c r="E916" t="s">
        <v>310</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3">
      <c r="A917" t="s">
        <v>366</v>
      </c>
      <c r="B917" t="s">
        <v>7</v>
      </c>
      <c r="C917" t="s">
        <v>0</v>
      </c>
      <c r="D917" t="s">
        <v>334</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3">
      <c r="A918" t="s">
        <v>366</v>
      </c>
      <c r="B918" t="s">
        <v>7</v>
      </c>
      <c r="C918" t="s">
        <v>0</v>
      </c>
      <c r="D918" t="s">
        <v>334</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3">
      <c r="A919" t="s">
        <v>366</v>
      </c>
      <c r="B919" t="s">
        <v>7</v>
      </c>
      <c r="C919" t="s">
        <v>0</v>
      </c>
      <c r="D919" t="s">
        <v>334</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3">
      <c r="A920" t="s">
        <v>366</v>
      </c>
      <c r="B920" t="s">
        <v>7</v>
      </c>
      <c r="C920" t="s">
        <v>0</v>
      </c>
      <c r="D920" t="s">
        <v>334</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3">
      <c r="A921" t="s">
        <v>366</v>
      </c>
      <c r="B921" t="s">
        <v>7</v>
      </c>
      <c r="C921" t="s">
        <v>0</v>
      </c>
      <c r="D921" t="s">
        <v>335</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3">
      <c r="A922" t="s">
        <v>366</v>
      </c>
      <c r="B922" t="s">
        <v>7</v>
      </c>
      <c r="C922" t="s">
        <v>0</v>
      </c>
      <c r="D922" t="s">
        <v>335</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3">
      <c r="A923" t="s">
        <v>366</v>
      </c>
      <c r="B923" t="s">
        <v>7</v>
      </c>
      <c r="C923" t="s">
        <v>0</v>
      </c>
      <c r="D923" t="s">
        <v>335</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3">
      <c r="A924" t="s">
        <v>366</v>
      </c>
      <c r="B924" t="s">
        <v>7</v>
      </c>
      <c r="C924" t="s">
        <v>0</v>
      </c>
      <c r="D924" t="s">
        <v>335</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3">
      <c r="A925" t="s">
        <v>366</v>
      </c>
      <c r="B925" t="s">
        <v>7</v>
      </c>
      <c r="C925" t="s">
        <v>0</v>
      </c>
      <c r="D925" t="s">
        <v>336</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3">
      <c r="A926" t="s">
        <v>366</v>
      </c>
      <c r="B926" t="s">
        <v>7</v>
      </c>
      <c r="C926" t="s">
        <v>0</v>
      </c>
      <c r="D926" t="s">
        <v>336</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3">
      <c r="A927" t="s">
        <v>366</v>
      </c>
      <c r="B927" t="s">
        <v>7</v>
      </c>
      <c r="C927" t="s">
        <v>0</v>
      </c>
      <c r="D927" t="s">
        <v>336</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3">
      <c r="A928" t="s">
        <v>366</v>
      </c>
      <c r="B928" t="s">
        <v>7</v>
      </c>
      <c r="C928" t="s">
        <v>0</v>
      </c>
      <c r="D928" t="s">
        <v>336</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3">
      <c r="A929" t="s">
        <v>366</v>
      </c>
      <c r="B929" t="s">
        <v>7</v>
      </c>
      <c r="C929" t="s">
        <v>0</v>
      </c>
      <c r="D929" t="s">
        <v>337</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3">
      <c r="A930" t="s">
        <v>366</v>
      </c>
      <c r="B930" t="s">
        <v>7</v>
      </c>
      <c r="C930" t="s">
        <v>0</v>
      </c>
      <c r="D930" t="s">
        <v>337</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3">
      <c r="A931" t="s">
        <v>366</v>
      </c>
      <c r="B931" t="s">
        <v>7</v>
      </c>
      <c r="C931" t="s">
        <v>0</v>
      </c>
      <c r="D931" t="s">
        <v>337</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3">
      <c r="A932" t="s">
        <v>366</v>
      </c>
      <c r="B932" t="s">
        <v>7</v>
      </c>
      <c r="C932" t="s">
        <v>0</v>
      </c>
      <c r="D932" t="s">
        <v>337</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3">
      <c r="A933" t="s">
        <v>366</v>
      </c>
      <c r="B933" t="s">
        <v>7</v>
      </c>
      <c r="C933" t="s">
        <v>0</v>
      </c>
      <c r="D933" t="s">
        <v>338</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3">
      <c r="A934" t="s">
        <v>366</v>
      </c>
      <c r="B934" t="s">
        <v>7</v>
      </c>
      <c r="C934" t="s">
        <v>0</v>
      </c>
      <c r="D934" t="s">
        <v>338</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3">
      <c r="A935" t="s">
        <v>366</v>
      </c>
      <c r="B935" t="s">
        <v>7</v>
      </c>
      <c r="C935" t="s">
        <v>0</v>
      </c>
      <c r="D935" t="s">
        <v>338</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3">
      <c r="A936" t="s">
        <v>366</v>
      </c>
      <c r="B936" t="s">
        <v>7</v>
      </c>
      <c r="C936" t="s">
        <v>0</v>
      </c>
      <c r="D936" t="s">
        <v>338</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3">
      <c r="A937" t="s">
        <v>366</v>
      </c>
      <c r="B937" t="s">
        <v>7</v>
      </c>
      <c r="C937" t="s">
        <v>0</v>
      </c>
      <c r="D937" t="s">
        <v>339</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3">
      <c r="A938" t="s">
        <v>366</v>
      </c>
      <c r="B938" t="s">
        <v>7</v>
      </c>
      <c r="C938" t="s">
        <v>0</v>
      </c>
      <c r="D938" t="s">
        <v>339</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3">
      <c r="A939" t="s">
        <v>366</v>
      </c>
      <c r="B939" t="s">
        <v>7</v>
      </c>
      <c r="C939" t="s">
        <v>0</v>
      </c>
      <c r="D939" t="s">
        <v>339</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3">
      <c r="A940" t="s">
        <v>366</v>
      </c>
      <c r="B940" t="s">
        <v>7</v>
      </c>
      <c r="C940" t="s">
        <v>0</v>
      </c>
      <c r="D940" t="s">
        <v>339</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3">
      <c r="A941" t="s">
        <v>366</v>
      </c>
      <c r="B941" t="s">
        <v>7</v>
      </c>
      <c r="C941" t="s">
        <v>0</v>
      </c>
      <c r="D941" t="s">
        <v>340</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3">
      <c r="A942" t="s">
        <v>366</v>
      </c>
      <c r="B942" t="s">
        <v>7</v>
      </c>
      <c r="C942" t="s">
        <v>0</v>
      </c>
      <c r="D942" t="s">
        <v>340</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3">
      <c r="A943" t="s">
        <v>366</v>
      </c>
      <c r="B943" t="s">
        <v>7</v>
      </c>
      <c r="C943" t="s">
        <v>0</v>
      </c>
      <c r="D943" t="s">
        <v>340</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3">
      <c r="A944" t="s">
        <v>366</v>
      </c>
      <c r="B944" t="s">
        <v>7</v>
      </c>
      <c r="C944" t="s">
        <v>0</v>
      </c>
      <c r="D944" t="s">
        <v>340</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3">
      <c r="A945" t="s">
        <v>366</v>
      </c>
      <c r="B945" t="s">
        <v>7</v>
      </c>
      <c r="C945" t="s">
        <v>0</v>
      </c>
      <c r="D945" t="s">
        <v>341</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3">
      <c r="A946" t="s">
        <v>366</v>
      </c>
      <c r="B946" t="s">
        <v>7</v>
      </c>
      <c r="C946" t="s">
        <v>0</v>
      </c>
      <c r="D946" t="s">
        <v>341</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3">
      <c r="A947" t="s">
        <v>366</v>
      </c>
      <c r="B947" t="s">
        <v>7</v>
      </c>
      <c r="C947" t="s">
        <v>0</v>
      </c>
      <c r="D947" t="s">
        <v>341</v>
      </c>
      <c r="E947" t="s">
        <v>179</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3">
      <c r="A948" t="s">
        <v>366</v>
      </c>
      <c r="B948" t="s">
        <v>7</v>
      </c>
      <c r="C948" t="s">
        <v>0</v>
      </c>
      <c r="D948" t="s">
        <v>341</v>
      </c>
      <c r="E948" t="s">
        <v>180</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3">
      <c r="A949" t="s">
        <v>366</v>
      </c>
      <c r="B949" t="s">
        <v>7</v>
      </c>
      <c r="C949" t="s">
        <v>0</v>
      </c>
      <c r="D949" t="s">
        <v>342</v>
      </c>
      <c r="E949" t="s">
        <v>194</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3">
      <c r="A950" t="s">
        <v>366</v>
      </c>
      <c r="B950" t="s">
        <v>7</v>
      </c>
      <c r="C950" t="s">
        <v>0</v>
      </c>
      <c r="D950" t="s">
        <v>342</v>
      </c>
      <c r="E950" t="s">
        <v>196</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3">
      <c r="A951" t="s">
        <v>366</v>
      </c>
      <c r="B951" t="s">
        <v>7</v>
      </c>
      <c r="C951" t="s">
        <v>0</v>
      </c>
      <c r="D951" t="s">
        <v>342</v>
      </c>
      <c r="E951" t="s">
        <v>198</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3">
      <c r="A952" t="s">
        <v>366</v>
      </c>
      <c r="B952" t="s">
        <v>7</v>
      </c>
      <c r="C952" t="s">
        <v>0</v>
      </c>
      <c r="D952" t="s">
        <v>342</v>
      </c>
      <c r="E952" t="s">
        <v>200</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3">
      <c r="A953" t="s">
        <v>366</v>
      </c>
      <c r="B953" t="s">
        <v>7</v>
      </c>
      <c r="C953" t="s">
        <v>0</v>
      </c>
      <c r="D953" t="s">
        <v>343</v>
      </c>
      <c r="E953" t="s">
        <v>201</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3">
      <c r="A954" t="s">
        <v>366</v>
      </c>
      <c r="B954" t="s">
        <v>7</v>
      </c>
      <c r="C954" t="s">
        <v>0</v>
      </c>
      <c r="D954" t="s">
        <v>343</v>
      </c>
      <c r="E954" t="s">
        <v>205</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3">
      <c r="A955" t="s">
        <v>366</v>
      </c>
      <c r="B955" t="s">
        <v>7</v>
      </c>
      <c r="C955" t="s">
        <v>0</v>
      </c>
      <c r="D955" t="s">
        <v>343</v>
      </c>
      <c r="E955" t="s">
        <v>208</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3">
      <c r="A956" t="s">
        <v>366</v>
      </c>
      <c r="B956" t="s">
        <v>7</v>
      </c>
      <c r="C956" t="s">
        <v>0</v>
      </c>
      <c r="D956" t="s">
        <v>343</v>
      </c>
      <c r="E956" t="s">
        <v>210</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3">
      <c r="A957" t="s">
        <v>366</v>
      </c>
      <c r="B957" t="s">
        <v>7</v>
      </c>
      <c r="C957" t="s">
        <v>0</v>
      </c>
      <c r="D957" t="s">
        <v>344</v>
      </c>
      <c r="E957" t="s">
        <v>250</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3">
      <c r="A958" t="s">
        <v>366</v>
      </c>
      <c r="B958" t="s">
        <v>7</v>
      </c>
      <c r="C958" t="s">
        <v>0</v>
      </c>
      <c r="D958" t="s">
        <v>344</v>
      </c>
      <c r="E958" t="s">
        <v>262</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3">
      <c r="A959" t="s">
        <v>366</v>
      </c>
      <c r="B959" t="s">
        <v>7</v>
      </c>
      <c r="C959" t="s">
        <v>0</v>
      </c>
      <c r="D959" t="s">
        <v>344</v>
      </c>
      <c r="E959" t="s">
        <v>263</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3">
      <c r="A960" t="s">
        <v>366</v>
      </c>
      <c r="B960" t="s">
        <v>7</v>
      </c>
      <c r="C960" t="s">
        <v>0</v>
      </c>
      <c r="D960" t="s">
        <v>344</v>
      </c>
      <c r="E960" t="s">
        <v>268</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3">
      <c r="A961" t="s">
        <v>366</v>
      </c>
      <c r="B961" t="s">
        <v>7</v>
      </c>
      <c r="C961" t="s">
        <v>0</v>
      </c>
      <c r="D961" t="s">
        <v>345</v>
      </c>
      <c r="E961" t="s">
        <v>269</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3">
      <c r="A962" t="s">
        <v>366</v>
      </c>
      <c r="B962" t="s">
        <v>7</v>
      </c>
      <c r="C962" t="s">
        <v>0</v>
      </c>
      <c r="D962" t="s">
        <v>345</v>
      </c>
      <c r="E962" t="s">
        <v>270</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3">
      <c r="A963" t="s">
        <v>366</v>
      </c>
      <c r="B963" t="s">
        <v>7</v>
      </c>
      <c r="C963" t="s">
        <v>0</v>
      </c>
      <c r="D963" t="s">
        <v>345</v>
      </c>
      <c r="E963" t="s">
        <v>271</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3">
      <c r="A964" t="s">
        <v>366</v>
      </c>
      <c r="B964" t="s">
        <v>7</v>
      </c>
      <c r="C964" t="s">
        <v>0</v>
      </c>
      <c r="D964" t="s">
        <v>345</v>
      </c>
      <c r="E964" t="s">
        <v>273</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3">
      <c r="A965" t="s">
        <v>366</v>
      </c>
      <c r="B965" t="s">
        <v>7</v>
      </c>
      <c r="C965" t="s">
        <v>0</v>
      </c>
      <c r="D965" t="s">
        <v>346</v>
      </c>
      <c r="E965" t="s">
        <v>276</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3">
      <c r="A966" t="s">
        <v>366</v>
      </c>
      <c r="B966" t="s">
        <v>7</v>
      </c>
      <c r="C966" t="s">
        <v>0</v>
      </c>
      <c r="D966" t="s">
        <v>346</v>
      </c>
      <c r="E966" t="s">
        <v>278</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3">
      <c r="A967" t="s">
        <v>366</v>
      </c>
      <c r="B967" t="s">
        <v>7</v>
      </c>
      <c r="C967" t="s">
        <v>0</v>
      </c>
      <c r="D967" t="s">
        <v>346</v>
      </c>
      <c r="E967" t="s">
        <v>279</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3">
      <c r="A968" t="s">
        <v>366</v>
      </c>
      <c r="B968" t="s">
        <v>7</v>
      </c>
      <c r="C968" t="s">
        <v>0</v>
      </c>
      <c r="D968" t="s">
        <v>346</v>
      </c>
      <c r="E968" t="s">
        <v>281</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3">
      <c r="A969" t="s">
        <v>366</v>
      </c>
      <c r="B969" t="s">
        <v>7</v>
      </c>
      <c r="C969" t="s">
        <v>0</v>
      </c>
      <c r="D969" t="s">
        <v>347</v>
      </c>
      <c r="E969" t="s">
        <v>282</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3">
      <c r="A970" t="s">
        <v>366</v>
      </c>
      <c r="B970" t="s">
        <v>7</v>
      </c>
      <c r="C970" t="s">
        <v>0</v>
      </c>
      <c r="D970" t="s">
        <v>347</v>
      </c>
      <c r="E970" t="s">
        <v>283</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3">
      <c r="A971" t="s">
        <v>366</v>
      </c>
      <c r="B971" t="s">
        <v>7</v>
      </c>
      <c r="C971" t="s">
        <v>0</v>
      </c>
      <c r="D971" t="s">
        <v>347</v>
      </c>
      <c r="E971" t="s">
        <v>286</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3">
      <c r="A972" t="s">
        <v>366</v>
      </c>
      <c r="B972" t="s">
        <v>7</v>
      </c>
      <c r="C972" t="s">
        <v>0</v>
      </c>
      <c r="D972" t="s">
        <v>347</v>
      </c>
      <c r="E972" t="s">
        <v>288</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3">
      <c r="A973" t="s">
        <v>366</v>
      </c>
      <c r="B973" t="s">
        <v>7</v>
      </c>
      <c r="C973" t="s">
        <v>0</v>
      </c>
      <c r="D973" t="s">
        <v>348</v>
      </c>
      <c r="E973" t="s">
        <v>289</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3">
      <c r="A974" t="s">
        <v>366</v>
      </c>
      <c r="B974" t="s">
        <v>7</v>
      </c>
      <c r="C974" t="s">
        <v>0</v>
      </c>
      <c r="D974" t="s">
        <v>348</v>
      </c>
      <c r="E974" t="s">
        <v>290</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3">
      <c r="A975" t="s">
        <v>366</v>
      </c>
      <c r="B975" t="s">
        <v>7</v>
      </c>
      <c r="C975" t="s">
        <v>0</v>
      </c>
      <c r="D975" t="s">
        <v>348</v>
      </c>
      <c r="E975" t="s">
        <v>292</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3">
      <c r="A976" t="s">
        <v>366</v>
      </c>
      <c r="B976" t="s">
        <v>7</v>
      </c>
      <c r="C976" t="s">
        <v>0</v>
      </c>
      <c r="D976" t="s">
        <v>348</v>
      </c>
      <c r="E976" t="s">
        <v>307</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3">
      <c r="A977" t="s">
        <v>366</v>
      </c>
      <c r="B977" t="s">
        <v>7</v>
      </c>
      <c r="C977" t="s">
        <v>0</v>
      </c>
      <c r="D977" t="s">
        <v>349</v>
      </c>
      <c r="E977" t="s">
        <v>310</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3">
      <c r="A978" t="s">
        <v>367</v>
      </c>
      <c r="B978" t="s">
        <v>8</v>
      </c>
      <c r="C978" t="s">
        <v>0</v>
      </c>
      <c r="D978" t="s">
        <v>334</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3">
      <c r="A979" t="s">
        <v>367</v>
      </c>
      <c r="B979" t="s">
        <v>8</v>
      </c>
      <c r="C979" t="s">
        <v>0</v>
      </c>
      <c r="D979" t="s">
        <v>334</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3">
      <c r="A980" t="s">
        <v>367</v>
      </c>
      <c r="B980" t="s">
        <v>8</v>
      </c>
      <c r="C980" t="s">
        <v>0</v>
      </c>
      <c r="D980" t="s">
        <v>334</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3">
      <c r="A981" t="s">
        <v>367</v>
      </c>
      <c r="B981" t="s">
        <v>8</v>
      </c>
      <c r="C981" t="s">
        <v>0</v>
      </c>
      <c r="D981" t="s">
        <v>334</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3">
      <c r="A982" t="s">
        <v>367</v>
      </c>
      <c r="B982" t="s">
        <v>8</v>
      </c>
      <c r="C982" t="s">
        <v>0</v>
      </c>
      <c r="D982" t="s">
        <v>335</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3">
      <c r="A983" t="s">
        <v>367</v>
      </c>
      <c r="B983" t="s">
        <v>8</v>
      </c>
      <c r="C983" t="s">
        <v>0</v>
      </c>
      <c r="D983" t="s">
        <v>335</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3">
      <c r="A984" t="s">
        <v>367</v>
      </c>
      <c r="B984" t="s">
        <v>8</v>
      </c>
      <c r="C984" t="s">
        <v>0</v>
      </c>
      <c r="D984" t="s">
        <v>335</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3">
      <c r="A985" t="s">
        <v>367</v>
      </c>
      <c r="B985" t="s">
        <v>8</v>
      </c>
      <c r="C985" t="s">
        <v>0</v>
      </c>
      <c r="D985" t="s">
        <v>335</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3">
      <c r="A986" t="s">
        <v>367</v>
      </c>
      <c r="B986" t="s">
        <v>8</v>
      </c>
      <c r="C986" t="s">
        <v>0</v>
      </c>
      <c r="D986" t="s">
        <v>336</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3">
      <c r="A987" t="s">
        <v>367</v>
      </c>
      <c r="B987" t="s">
        <v>8</v>
      </c>
      <c r="C987" t="s">
        <v>0</v>
      </c>
      <c r="D987" t="s">
        <v>336</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3">
      <c r="A988" t="s">
        <v>367</v>
      </c>
      <c r="B988" t="s">
        <v>8</v>
      </c>
      <c r="C988" t="s">
        <v>0</v>
      </c>
      <c r="D988" t="s">
        <v>336</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3">
      <c r="A989" t="s">
        <v>367</v>
      </c>
      <c r="B989" t="s">
        <v>8</v>
      </c>
      <c r="C989" t="s">
        <v>0</v>
      </c>
      <c r="D989" t="s">
        <v>336</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3">
      <c r="A990" t="s">
        <v>367</v>
      </c>
      <c r="B990" t="s">
        <v>8</v>
      </c>
      <c r="C990" t="s">
        <v>0</v>
      </c>
      <c r="D990" t="s">
        <v>337</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3">
      <c r="A991" t="s">
        <v>367</v>
      </c>
      <c r="B991" t="s">
        <v>8</v>
      </c>
      <c r="C991" t="s">
        <v>0</v>
      </c>
      <c r="D991" t="s">
        <v>337</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3">
      <c r="A992" t="s">
        <v>367</v>
      </c>
      <c r="B992" t="s">
        <v>8</v>
      </c>
      <c r="C992" t="s">
        <v>0</v>
      </c>
      <c r="D992" t="s">
        <v>337</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3">
      <c r="A993" t="s">
        <v>367</v>
      </c>
      <c r="B993" t="s">
        <v>8</v>
      </c>
      <c r="C993" t="s">
        <v>0</v>
      </c>
      <c r="D993" t="s">
        <v>337</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3">
      <c r="A994" t="s">
        <v>367</v>
      </c>
      <c r="B994" t="s">
        <v>8</v>
      </c>
      <c r="C994" t="s">
        <v>0</v>
      </c>
      <c r="D994" t="s">
        <v>338</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3">
      <c r="A995" t="s">
        <v>367</v>
      </c>
      <c r="B995" t="s">
        <v>8</v>
      </c>
      <c r="C995" t="s">
        <v>0</v>
      </c>
      <c r="D995" t="s">
        <v>338</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3">
      <c r="A996" t="s">
        <v>367</v>
      </c>
      <c r="B996" t="s">
        <v>8</v>
      </c>
      <c r="C996" t="s">
        <v>0</v>
      </c>
      <c r="D996" t="s">
        <v>338</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3">
      <c r="A997" t="s">
        <v>367</v>
      </c>
      <c r="B997" t="s">
        <v>8</v>
      </c>
      <c r="C997" t="s">
        <v>0</v>
      </c>
      <c r="D997" t="s">
        <v>338</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3">
      <c r="A998" t="s">
        <v>367</v>
      </c>
      <c r="B998" t="s">
        <v>8</v>
      </c>
      <c r="C998" t="s">
        <v>0</v>
      </c>
      <c r="D998" t="s">
        <v>339</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3">
      <c r="A999" t="s">
        <v>367</v>
      </c>
      <c r="B999" t="s">
        <v>8</v>
      </c>
      <c r="C999" t="s">
        <v>0</v>
      </c>
      <c r="D999" t="s">
        <v>339</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3">
      <c r="A1000" t="s">
        <v>367</v>
      </c>
      <c r="B1000" t="s">
        <v>8</v>
      </c>
      <c r="C1000" t="s">
        <v>0</v>
      </c>
      <c r="D1000" t="s">
        <v>339</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3">
      <c r="A1001" t="s">
        <v>367</v>
      </c>
      <c r="B1001" t="s">
        <v>8</v>
      </c>
      <c r="C1001" t="s">
        <v>0</v>
      </c>
      <c r="D1001" t="s">
        <v>339</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3">
      <c r="A1002" t="s">
        <v>367</v>
      </c>
      <c r="B1002" t="s">
        <v>8</v>
      </c>
      <c r="C1002" t="s">
        <v>0</v>
      </c>
      <c r="D1002" t="s">
        <v>340</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3">
      <c r="A1003" t="s">
        <v>367</v>
      </c>
      <c r="B1003" t="s">
        <v>8</v>
      </c>
      <c r="C1003" t="s">
        <v>0</v>
      </c>
      <c r="D1003" t="s">
        <v>340</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3">
      <c r="A1004" t="s">
        <v>367</v>
      </c>
      <c r="B1004" t="s">
        <v>8</v>
      </c>
      <c r="C1004" t="s">
        <v>0</v>
      </c>
      <c r="D1004" t="s">
        <v>340</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3">
      <c r="A1005" t="s">
        <v>367</v>
      </c>
      <c r="B1005" t="s">
        <v>8</v>
      </c>
      <c r="C1005" t="s">
        <v>0</v>
      </c>
      <c r="D1005" t="s">
        <v>340</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3">
      <c r="A1006" t="s">
        <v>367</v>
      </c>
      <c r="B1006" t="s">
        <v>8</v>
      </c>
      <c r="C1006" t="s">
        <v>0</v>
      </c>
      <c r="D1006" t="s">
        <v>341</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3">
      <c r="A1007" t="s">
        <v>367</v>
      </c>
      <c r="B1007" t="s">
        <v>8</v>
      </c>
      <c r="C1007" t="s">
        <v>0</v>
      </c>
      <c r="D1007" t="s">
        <v>341</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3">
      <c r="A1008" t="s">
        <v>367</v>
      </c>
      <c r="B1008" t="s">
        <v>8</v>
      </c>
      <c r="C1008" t="s">
        <v>0</v>
      </c>
      <c r="D1008" t="s">
        <v>341</v>
      </c>
      <c r="E1008" t="s">
        <v>179</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3">
      <c r="A1009" t="s">
        <v>367</v>
      </c>
      <c r="B1009" t="s">
        <v>8</v>
      </c>
      <c r="C1009" t="s">
        <v>0</v>
      </c>
      <c r="D1009" t="s">
        <v>341</v>
      </c>
      <c r="E1009" t="s">
        <v>180</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3">
      <c r="A1010" t="s">
        <v>367</v>
      </c>
      <c r="B1010" t="s">
        <v>8</v>
      </c>
      <c r="C1010" t="s">
        <v>0</v>
      </c>
      <c r="D1010" t="s">
        <v>342</v>
      </c>
      <c r="E1010" t="s">
        <v>194</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3">
      <c r="A1011" t="s">
        <v>367</v>
      </c>
      <c r="B1011" t="s">
        <v>8</v>
      </c>
      <c r="C1011" t="s">
        <v>0</v>
      </c>
      <c r="D1011" t="s">
        <v>342</v>
      </c>
      <c r="E1011" t="s">
        <v>196</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3">
      <c r="A1012" t="s">
        <v>367</v>
      </c>
      <c r="B1012" t="s">
        <v>8</v>
      </c>
      <c r="C1012" t="s">
        <v>0</v>
      </c>
      <c r="D1012" t="s">
        <v>342</v>
      </c>
      <c r="E1012" t="s">
        <v>198</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3">
      <c r="A1013" t="s">
        <v>367</v>
      </c>
      <c r="B1013" t="s">
        <v>8</v>
      </c>
      <c r="C1013" t="s">
        <v>0</v>
      </c>
      <c r="D1013" t="s">
        <v>342</v>
      </c>
      <c r="E1013" t="s">
        <v>200</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3">
      <c r="A1014" t="s">
        <v>367</v>
      </c>
      <c r="B1014" t="s">
        <v>8</v>
      </c>
      <c r="C1014" t="s">
        <v>0</v>
      </c>
      <c r="D1014" t="s">
        <v>343</v>
      </c>
      <c r="E1014" t="s">
        <v>201</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3">
      <c r="A1015" t="s">
        <v>367</v>
      </c>
      <c r="B1015" t="s">
        <v>8</v>
      </c>
      <c r="C1015" t="s">
        <v>0</v>
      </c>
      <c r="D1015" t="s">
        <v>343</v>
      </c>
      <c r="E1015" t="s">
        <v>205</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3">
      <c r="A1016" t="s">
        <v>367</v>
      </c>
      <c r="B1016" t="s">
        <v>8</v>
      </c>
      <c r="C1016" t="s">
        <v>0</v>
      </c>
      <c r="D1016" t="s">
        <v>343</v>
      </c>
      <c r="E1016" t="s">
        <v>208</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3">
      <c r="A1017" t="s">
        <v>367</v>
      </c>
      <c r="B1017" t="s">
        <v>8</v>
      </c>
      <c r="C1017" t="s">
        <v>0</v>
      </c>
      <c r="D1017" t="s">
        <v>343</v>
      </c>
      <c r="E1017" t="s">
        <v>210</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3">
      <c r="A1018" t="s">
        <v>367</v>
      </c>
      <c r="B1018" t="s">
        <v>8</v>
      </c>
      <c r="C1018" t="s">
        <v>0</v>
      </c>
      <c r="D1018" t="s">
        <v>344</v>
      </c>
      <c r="E1018" t="s">
        <v>250</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3">
      <c r="A1019" t="s">
        <v>367</v>
      </c>
      <c r="B1019" t="s">
        <v>8</v>
      </c>
      <c r="C1019" t="s">
        <v>0</v>
      </c>
      <c r="D1019" t="s">
        <v>344</v>
      </c>
      <c r="E1019" t="s">
        <v>262</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3">
      <c r="A1020" t="s">
        <v>367</v>
      </c>
      <c r="B1020" t="s">
        <v>8</v>
      </c>
      <c r="C1020" t="s">
        <v>0</v>
      </c>
      <c r="D1020" t="s">
        <v>344</v>
      </c>
      <c r="E1020" t="s">
        <v>263</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3">
      <c r="A1021" t="s">
        <v>367</v>
      </c>
      <c r="B1021" t="s">
        <v>8</v>
      </c>
      <c r="C1021" t="s">
        <v>0</v>
      </c>
      <c r="D1021" t="s">
        <v>344</v>
      </c>
      <c r="E1021" t="s">
        <v>268</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3">
      <c r="A1022" t="s">
        <v>367</v>
      </c>
      <c r="B1022" t="s">
        <v>8</v>
      </c>
      <c r="C1022" t="s">
        <v>0</v>
      </c>
      <c r="D1022" t="s">
        <v>345</v>
      </c>
      <c r="E1022" t="s">
        <v>269</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3">
      <c r="A1023" t="s">
        <v>367</v>
      </c>
      <c r="B1023" t="s">
        <v>8</v>
      </c>
      <c r="C1023" t="s">
        <v>0</v>
      </c>
      <c r="D1023" t="s">
        <v>345</v>
      </c>
      <c r="E1023" t="s">
        <v>270</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3">
      <c r="A1024" t="s">
        <v>367</v>
      </c>
      <c r="B1024" t="s">
        <v>8</v>
      </c>
      <c r="C1024" t="s">
        <v>0</v>
      </c>
      <c r="D1024" t="s">
        <v>345</v>
      </c>
      <c r="E1024" t="s">
        <v>271</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3">
      <c r="A1025" t="s">
        <v>367</v>
      </c>
      <c r="B1025" t="s">
        <v>8</v>
      </c>
      <c r="C1025" t="s">
        <v>0</v>
      </c>
      <c r="D1025" t="s">
        <v>345</v>
      </c>
      <c r="E1025" t="s">
        <v>273</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3">
      <c r="A1026" t="s">
        <v>367</v>
      </c>
      <c r="B1026" t="s">
        <v>8</v>
      </c>
      <c r="C1026" t="s">
        <v>0</v>
      </c>
      <c r="D1026" t="s">
        <v>346</v>
      </c>
      <c r="E1026" t="s">
        <v>276</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3">
      <c r="A1027" t="s">
        <v>367</v>
      </c>
      <c r="B1027" t="s">
        <v>8</v>
      </c>
      <c r="C1027" t="s">
        <v>0</v>
      </c>
      <c r="D1027" t="s">
        <v>346</v>
      </c>
      <c r="E1027" t="s">
        <v>278</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3">
      <c r="A1028" t="s">
        <v>367</v>
      </c>
      <c r="B1028" t="s">
        <v>8</v>
      </c>
      <c r="C1028" t="s">
        <v>0</v>
      </c>
      <c r="D1028" t="s">
        <v>346</v>
      </c>
      <c r="E1028" t="s">
        <v>279</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3">
      <c r="A1029" t="s">
        <v>367</v>
      </c>
      <c r="B1029" t="s">
        <v>8</v>
      </c>
      <c r="C1029" t="s">
        <v>0</v>
      </c>
      <c r="D1029" t="s">
        <v>346</v>
      </c>
      <c r="E1029" t="s">
        <v>281</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3">
      <c r="A1030" t="s">
        <v>367</v>
      </c>
      <c r="B1030" t="s">
        <v>8</v>
      </c>
      <c r="C1030" t="s">
        <v>0</v>
      </c>
      <c r="D1030" t="s">
        <v>347</v>
      </c>
      <c r="E1030" t="s">
        <v>282</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3">
      <c r="A1031" t="s">
        <v>367</v>
      </c>
      <c r="B1031" t="s">
        <v>8</v>
      </c>
      <c r="C1031" t="s">
        <v>0</v>
      </c>
      <c r="D1031" t="s">
        <v>347</v>
      </c>
      <c r="E1031" t="s">
        <v>283</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3">
      <c r="A1032" t="s">
        <v>367</v>
      </c>
      <c r="B1032" t="s">
        <v>8</v>
      </c>
      <c r="C1032" t="s">
        <v>0</v>
      </c>
      <c r="D1032" t="s">
        <v>347</v>
      </c>
      <c r="E1032" t="s">
        <v>286</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3">
      <c r="A1033" t="s">
        <v>367</v>
      </c>
      <c r="B1033" t="s">
        <v>8</v>
      </c>
      <c r="C1033" t="s">
        <v>0</v>
      </c>
      <c r="D1033" t="s">
        <v>347</v>
      </c>
      <c r="E1033" t="s">
        <v>288</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3">
      <c r="A1034" t="s">
        <v>367</v>
      </c>
      <c r="B1034" t="s">
        <v>8</v>
      </c>
      <c r="C1034" t="s">
        <v>0</v>
      </c>
      <c r="D1034" t="s">
        <v>348</v>
      </c>
      <c r="E1034" t="s">
        <v>289</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3">
      <c r="A1035" t="s">
        <v>367</v>
      </c>
      <c r="B1035" t="s">
        <v>8</v>
      </c>
      <c r="C1035" t="s">
        <v>0</v>
      </c>
      <c r="D1035" t="s">
        <v>348</v>
      </c>
      <c r="E1035" t="s">
        <v>290</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3">
      <c r="A1036" t="s">
        <v>367</v>
      </c>
      <c r="B1036" t="s">
        <v>8</v>
      </c>
      <c r="C1036" t="s">
        <v>0</v>
      </c>
      <c r="D1036" t="s">
        <v>348</v>
      </c>
      <c r="E1036" t="s">
        <v>292</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3">
      <c r="A1037" t="s">
        <v>367</v>
      </c>
      <c r="B1037" t="s">
        <v>8</v>
      </c>
      <c r="C1037" t="s">
        <v>0</v>
      </c>
      <c r="D1037" t="s">
        <v>348</v>
      </c>
      <c r="E1037" t="s">
        <v>307</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3">
      <c r="A1038" t="s">
        <v>367</v>
      </c>
      <c r="B1038" t="s">
        <v>8</v>
      </c>
      <c r="C1038" t="s">
        <v>0</v>
      </c>
      <c r="D1038" t="s">
        <v>349</v>
      </c>
      <c r="E1038" t="s">
        <v>310</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3">
      <c r="A1039" t="s">
        <v>368</v>
      </c>
      <c r="B1039" t="s">
        <v>40</v>
      </c>
      <c r="C1039" t="s">
        <v>0</v>
      </c>
      <c r="D1039" t="s">
        <v>334</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3">
      <c r="A1040" t="s">
        <v>368</v>
      </c>
      <c r="B1040" t="s">
        <v>40</v>
      </c>
      <c r="C1040" t="s">
        <v>0</v>
      </c>
      <c r="D1040" t="s">
        <v>334</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3">
      <c r="A1041" t="s">
        <v>368</v>
      </c>
      <c r="B1041" t="s">
        <v>40</v>
      </c>
      <c r="C1041" t="s">
        <v>0</v>
      </c>
      <c r="D1041" t="s">
        <v>334</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3">
      <c r="A1042" t="s">
        <v>368</v>
      </c>
      <c r="B1042" t="s">
        <v>40</v>
      </c>
      <c r="C1042" t="s">
        <v>0</v>
      </c>
      <c r="D1042" t="s">
        <v>334</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3">
      <c r="A1043" t="s">
        <v>368</v>
      </c>
      <c r="B1043" t="s">
        <v>40</v>
      </c>
      <c r="C1043" t="s">
        <v>0</v>
      </c>
      <c r="D1043" t="s">
        <v>335</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3">
      <c r="A1044" t="s">
        <v>368</v>
      </c>
      <c r="B1044" t="s">
        <v>40</v>
      </c>
      <c r="C1044" t="s">
        <v>0</v>
      </c>
      <c r="D1044" t="s">
        <v>335</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3">
      <c r="A1045" t="s">
        <v>368</v>
      </c>
      <c r="B1045" t="s">
        <v>40</v>
      </c>
      <c r="C1045" t="s">
        <v>0</v>
      </c>
      <c r="D1045" t="s">
        <v>335</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3">
      <c r="A1046" t="s">
        <v>368</v>
      </c>
      <c r="B1046" t="s">
        <v>40</v>
      </c>
      <c r="C1046" t="s">
        <v>0</v>
      </c>
      <c r="D1046" t="s">
        <v>335</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3">
      <c r="A1047" t="s">
        <v>368</v>
      </c>
      <c r="B1047" t="s">
        <v>40</v>
      </c>
      <c r="C1047" t="s">
        <v>0</v>
      </c>
      <c r="D1047" t="s">
        <v>336</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3">
      <c r="A1048" t="s">
        <v>368</v>
      </c>
      <c r="B1048" t="s">
        <v>40</v>
      </c>
      <c r="C1048" t="s">
        <v>0</v>
      </c>
      <c r="D1048" t="s">
        <v>336</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3">
      <c r="A1049" t="s">
        <v>368</v>
      </c>
      <c r="B1049" t="s">
        <v>40</v>
      </c>
      <c r="C1049" t="s">
        <v>0</v>
      </c>
      <c r="D1049" t="s">
        <v>336</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3">
      <c r="A1050" t="s">
        <v>368</v>
      </c>
      <c r="B1050" t="s">
        <v>40</v>
      </c>
      <c r="C1050" t="s">
        <v>0</v>
      </c>
      <c r="D1050" t="s">
        <v>336</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3">
      <c r="A1051" t="s">
        <v>368</v>
      </c>
      <c r="B1051" t="s">
        <v>40</v>
      </c>
      <c r="C1051" t="s">
        <v>0</v>
      </c>
      <c r="D1051" t="s">
        <v>337</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3">
      <c r="A1052" t="s">
        <v>368</v>
      </c>
      <c r="B1052" t="s">
        <v>40</v>
      </c>
      <c r="C1052" t="s">
        <v>0</v>
      </c>
      <c r="D1052" t="s">
        <v>337</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3">
      <c r="A1053" t="s">
        <v>368</v>
      </c>
      <c r="B1053" t="s">
        <v>40</v>
      </c>
      <c r="C1053" t="s">
        <v>0</v>
      </c>
      <c r="D1053" t="s">
        <v>337</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3">
      <c r="A1054" t="s">
        <v>368</v>
      </c>
      <c r="B1054" t="s">
        <v>40</v>
      </c>
      <c r="C1054" t="s">
        <v>0</v>
      </c>
      <c r="D1054" t="s">
        <v>337</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3">
      <c r="A1055" t="s">
        <v>368</v>
      </c>
      <c r="B1055" t="s">
        <v>40</v>
      </c>
      <c r="C1055" t="s">
        <v>0</v>
      </c>
      <c r="D1055" t="s">
        <v>338</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3">
      <c r="A1056" t="s">
        <v>368</v>
      </c>
      <c r="B1056" t="s">
        <v>40</v>
      </c>
      <c r="C1056" t="s">
        <v>0</v>
      </c>
      <c r="D1056" t="s">
        <v>338</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3">
      <c r="A1057" t="s">
        <v>368</v>
      </c>
      <c r="B1057" t="s">
        <v>40</v>
      </c>
      <c r="C1057" t="s">
        <v>0</v>
      </c>
      <c r="D1057" t="s">
        <v>338</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3">
      <c r="A1058" t="s">
        <v>368</v>
      </c>
      <c r="B1058" t="s">
        <v>40</v>
      </c>
      <c r="C1058" t="s">
        <v>0</v>
      </c>
      <c r="D1058" t="s">
        <v>338</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3">
      <c r="A1059" t="s">
        <v>368</v>
      </c>
      <c r="B1059" t="s">
        <v>40</v>
      </c>
      <c r="C1059" t="s">
        <v>0</v>
      </c>
      <c r="D1059" t="s">
        <v>339</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3">
      <c r="A1060" t="s">
        <v>368</v>
      </c>
      <c r="B1060" t="s">
        <v>40</v>
      </c>
      <c r="C1060" t="s">
        <v>0</v>
      </c>
      <c r="D1060" t="s">
        <v>339</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3">
      <c r="A1061" t="s">
        <v>368</v>
      </c>
      <c r="B1061" t="s">
        <v>40</v>
      </c>
      <c r="C1061" t="s">
        <v>0</v>
      </c>
      <c r="D1061" t="s">
        <v>339</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3">
      <c r="A1062" t="s">
        <v>368</v>
      </c>
      <c r="B1062" t="s">
        <v>40</v>
      </c>
      <c r="C1062" t="s">
        <v>0</v>
      </c>
      <c r="D1062" t="s">
        <v>339</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3">
      <c r="A1063" t="s">
        <v>368</v>
      </c>
      <c r="B1063" t="s">
        <v>40</v>
      </c>
      <c r="C1063" t="s">
        <v>0</v>
      </c>
      <c r="D1063" t="s">
        <v>340</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3">
      <c r="A1064" t="s">
        <v>368</v>
      </c>
      <c r="B1064" t="s">
        <v>40</v>
      </c>
      <c r="C1064" t="s">
        <v>0</v>
      </c>
      <c r="D1064" t="s">
        <v>340</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3">
      <c r="A1065" t="s">
        <v>368</v>
      </c>
      <c r="B1065" t="s">
        <v>40</v>
      </c>
      <c r="C1065" t="s">
        <v>0</v>
      </c>
      <c r="D1065" t="s">
        <v>340</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3">
      <c r="A1066" t="s">
        <v>368</v>
      </c>
      <c r="B1066" t="s">
        <v>40</v>
      </c>
      <c r="C1066" t="s">
        <v>0</v>
      </c>
      <c r="D1066" t="s">
        <v>340</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3">
      <c r="A1067" t="s">
        <v>368</v>
      </c>
      <c r="B1067" t="s">
        <v>40</v>
      </c>
      <c r="C1067" t="s">
        <v>0</v>
      </c>
      <c r="D1067" t="s">
        <v>341</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3">
      <c r="A1068" t="s">
        <v>368</v>
      </c>
      <c r="B1068" t="s">
        <v>40</v>
      </c>
      <c r="C1068" t="s">
        <v>0</v>
      </c>
      <c r="D1068" t="s">
        <v>341</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3">
      <c r="A1069" t="s">
        <v>368</v>
      </c>
      <c r="B1069" t="s">
        <v>40</v>
      </c>
      <c r="C1069" t="s">
        <v>0</v>
      </c>
      <c r="D1069" t="s">
        <v>341</v>
      </c>
      <c r="E1069" t="s">
        <v>179</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3">
      <c r="A1070" t="s">
        <v>368</v>
      </c>
      <c r="B1070" t="s">
        <v>40</v>
      </c>
      <c r="C1070" t="s">
        <v>0</v>
      </c>
      <c r="D1070" t="s">
        <v>341</v>
      </c>
      <c r="E1070" t="s">
        <v>180</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3">
      <c r="A1071" t="s">
        <v>368</v>
      </c>
      <c r="B1071" t="s">
        <v>40</v>
      </c>
      <c r="C1071" t="s">
        <v>0</v>
      </c>
      <c r="D1071" t="s">
        <v>342</v>
      </c>
      <c r="E1071" t="s">
        <v>194</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3">
      <c r="A1072" t="s">
        <v>368</v>
      </c>
      <c r="B1072" t="s">
        <v>40</v>
      </c>
      <c r="C1072" t="s">
        <v>0</v>
      </c>
      <c r="D1072" t="s">
        <v>342</v>
      </c>
      <c r="E1072" t="s">
        <v>196</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3">
      <c r="A1073" t="s">
        <v>368</v>
      </c>
      <c r="B1073" t="s">
        <v>40</v>
      </c>
      <c r="C1073" t="s">
        <v>0</v>
      </c>
      <c r="D1073" t="s">
        <v>342</v>
      </c>
      <c r="E1073" t="s">
        <v>198</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3">
      <c r="A1074" t="s">
        <v>368</v>
      </c>
      <c r="B1074" t="s">
        <v>40</v>
      </c>
      <c r="C1074" t="s">
        <v>0</v>
      </c>
      <c r="D1074" t="s">
        <v>342</v>
      </c>
      <c r="E1074" t="s">
        <v>200</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3">
      <c r="A1075" t="s">
        <v>368</v>
      </c>
      <c r="B1075" t="s">
        <v>40</v>
      </c>
      <c r="C1075" t="s">
        <v>0</v>
      </c>
      <c r="D1075" t="s">
        <v>343</v>
      </c>
      <c r="E1075" t="s">
        <v>201</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3">
      <c r="A1076" t="s">
        <v>368</v>
      </c>
      <c r="B1076" t="s">
        <v>40</v>
      </c>
      <c r="C1076" t="s">
        <v>0</v>
      </c>
      <c r="D1076" t="s">
        <v>343</v>
      </c>
      <c r="E1076" t="s">
        <v>205</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3">
      <c r="A1077" t="s">
        <v>368</v>
      </c>
      <c r="B1077" t="s">
        <v>40</v>
      </c>
      <c r="C1077" t="s">
        <v>0</v>
      </c>
      <c r="D1077" t="s">
        <v>343</v>
      </c>
      <c r="E1077" t="s">
        <v>208</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3">
      <c r="A1078" t="s">
        <v>368</v>
      </c>
      <c r="B1078" t="s">
        <v>40</v>
      </c>
      <c r="C1078" t="s">
        <v>0</v>
      </c>
      <c r="D1078" t="s">
        <v>343</v>
      </c>
      <c r="E1078" t="s">
        <v>210</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3">
      <c r="A1079" t="s">
        <v>368</v>
      </c>
      <c r="B1079" t="s">
        <v>40</v>
      </c>
      <c r="C1079" t="s">
        <v>0</v>
      </c>
      <c r="D1079" t="s">
        <v>344</v>
      </c>
      <c r="E1079" t="s">
        <v>250</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3">
      <c r="A1080" t="s">
        <v>368</v>
      </c>
      <c r="B1080" t="s">
        <v>40</v>
      </c>
      <c r="C1080" t="s">
        <v>0</v>
      </c>
      <c r="D1080" t="s">
        <v>344</v>
      </c>
      <c r="E1080" t="s">
        <v>262</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3">
      <c r="A1081" t="s">
        <v>368</v>
      </c>
      <c r="B1081" t="s">
        <v>40</v>
      </c>
      <c r="C1081" t="s">
        <v>0</v>
      </c>
      <c r="D1081" t="s">
        <v>344</v>
      </c>
      <c r="E1081" t="s">
        <v>263</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3">
      <c r="A1082" t="s">
        <v>368</v>
      </c>
      <c r="B1082" t="s">
        <v>40</v>
      </c>
      <c r="C1082" t="s">
        <v>0</v>
      </c>
      <c r="D1082" t="s">
        <v>344</v>
      </c>
      <c r="E1082" t="s">
        <v>268</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3">
      <c r="A1083" t="s">
        <v>368</v>
      </c>
      <c r="B1083" t="s">
        <v>40</v>
      </c>
      <c r="C1083" t="s">
        <v>0</v>
      </c>
      <c r="D1083" t="s">
        <v>345</v>
      </c>
      <c r="E1083" t="s">
        <v>269</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3">
      <c r="A1084" t="s">
        <v>368</v>
      </c>
      <c r="B1084" t="s">
        <v>40</v>
      </c>
      <c r="C1084" t="s">
        <v>0</v>
      </c>
      <c r="D1084" t="s">
        <v>345</v>
      </c>
      <c r="E1084" t="s">
        <v>270</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3">
      <c r="A1085" t="s">
        <v>368</v>
      </c>
      <c r="B1085" t="s">
        <v>40</v>
      </c>
      <c r="C1085" t="s">
        <v>0</v>
      </c>
      <c r="D1085" t="s">
        <v>345</v>
      </c>
      <c r="E1085" t="s">
        <v>271</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3">
      <c r="A1086" t="s">
        <v>368</v>
      </c>
      <c r="B1086" t="s">
        <v>40</v>
      </c>
      <c r="C1086" t="s">
        <v>0</v>
      </c>
      <c r="D1086" t="s">
        <v>345</v>
      </c>
      <c r="E1086" t="s">
        <v>273</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3">
      <c r="A1087" t="s">
        <v>368</v>
      </c>
      <c r="B1087" t="s">
        <v>40</v>
      </c>
      <c r="C1087" t="s">
        <v>0</v>
      </c>
      <c r="D1087" t="s">
        <v>346</v>
      </c>
      <c r="E1087" t="s">
        <v>276</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3">
      <c r="A1088" t="s">
        <v>368</v>
      </c>
      <c r="B1088" t="s">
        <v>40</v>
      </c>
      <c r="C1088" t="s">
        <v>0</v>
      </c>
      <c r="D1088" t="s">
        <v>346</v>
      </c>
      <c r="E1088" t="s">
        <v>278</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3">
      <c r="A1089" t="s">
        <v>368</v>
      </c>
      <c r="B1089" t="s">
        <v>40</v>
      </c>
      <c r="C1089" t="s">
        <v>0</v>
      </c>
      <c r="D1089" t="s">
        <v>346</v>
      </c>
      <c r="E1089" t="s">
        <v>279</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3">
      <c r="A1090" t="s">
        <v>368</v>
      </c>
      <c r="B1090" t="s">
        <v>40</v>
      </c>
      <c r="C1090" t="s">
        <v>0</v>
      </c>
      <c r="D1090" t="s">
        <v>346</v>
      </c>
      <c r="E1090" t="s">
        <v>281</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3">
      <c r="A1091" t="s">
        <v>368</v>
      </c>
      <c r="B1091" t="s">
        <v>40</v>
      </c>
      <c r="C1091" t="s">
        <v>0</v>
      </c>
      <c r="D1091" t="s">
        <v>347</v>
      </c>
      <c r="E1091" t="s">
        <v>282</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3">
      <c r="A1092" t="s">
        <v>368</v>
      </c>
      <c r="B1092" t="s">
        <v>40</v>
      </c>
      <c r="C1092" t="s">
        <v>0</v>
      </c>
      <c r="D1092" t="s">
        <v>347</v>
      </c>
      <c r="E1092" t="s">
        <v>283</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3">
      <c r="A1093" t="s">
        <v>368</v>
      </c>
      <c r="B1093" t="s">
        <v>40</v>
      </c>
      <c r="C1093" t="s">
        <v>0</v>
      </c>
      <c r="D1093" t="s">
        <v>347</v>
      </c>
      <c r="E1093" t="s">
        <v>286</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3">
      <c r="A1094" t="s">
        <v>368</v>
      </c>
      <c r="B1094" t="s">
        <v>40</v>
      </c>
      <c r="C1094" t="s">
        <v>0</v>
      </c>
      <c r="D1094" t="s">
        <v>347</v>
      </c>
      <c r="E1094" t="s">
        <v>288</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3">
      <c r="A1095" t="s">
        <v>368</v>
      </c>
      <c r="B1095" t="s">
        <v>40</v>
      </c>
      <c r="C1095" t="s">
        <v>0</v>
      </c>
      <c r="D1095" t="s">
        <v>348</v>
      </c>
      <c r="E1095" t="s">
        <v>289</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3">
      <c r="A1096" t="s">
        <v>368</v>
      </c>
      <c r="B1096" t="s">
        <v>40</v>
      </c>
      <c r="C1096" t="s">
        <v>0</v>
      </c>
      <c r="D1096" t="s">
        <v>348</v>
      </c>
      <c r="E1096" t="s">
        <v>290</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3">
      <c r="A1097" t="s">
        <v>368</v>
      </c>
      <c r="B1097" t="s">
        <v>40</v>
      </c>
      <c r="C1097" t="s">
        <v>0</v>
      </c>
      <c r="D1097" t="s">
        <v>348</v>
      </c>
      <c r="E1097" t="s">
        <v>292</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3">
      <c r="A1098" t="s">
        <v>368</v>
      </c>
      <c r="B1098" t="s">
        <v>40</v>
      </c>
      <c r="C1098" t="s">
        <v>0</v>
      </c>
      <c r="D1098" t="s">
        <v>348</v>
      </c>
      <c r="E1098" t="s">
        <v>307</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3">
      <c r="A1099" t="s">
        <v>368</v>
      </c>
      <c r="B1099" t="s">
        <v>40</v>
      </c>
      <c r="C1099" t="s">
        <v>0</v>
      </c>
      <c r="D1099" t="s">
        <v>349</v>
      </c>
      <c r="E1099" t="s">
        <v>310</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3">
      <c r="A1100" t="s">
        <v>369</v>
      </c>
      <c r="B1100" t="s">
        <v>41</v>
      </c>
      <c r="C1100" t="s">
        <v>28</v>
      </c>
      <c r="D1100" t="s">
        <v>334</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3">
      <c r="A1101" t="s">
        <v>369</v>
      </c>
      <c r="B1101" t="s">
        <v>41</v>
      </c>
      <c r="C1101" t="s">
        <v>28</v>
      </c>
      <c r="D1101" t="s">
        <v>334</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3">
      <c r="A1102" t="s">
        <v>369</v>
      </c>
      <c r="B1102" t="s">
        <v>41</v>
      </c>
      <c r="C1102" t="s">
        <v>28</v>
      </c>
      <c r="D1102" t="s">
        <v>334</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3">
      <c r="A1103" t="s">
        <v>369</v>
      </c>
      <c r="B1103" t="s">
        <v>41</v>
      </c>
      <c r="C1103" t="s">
        <v>28</v>
      </c>
      <c r="D1103" t="s">
        <v>334</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3">
      <c r="A1104" t="s">
        <v>369</v>
      </c>
      <c r="B1104" t="s">
        <v>41</v>
      </c>
      <c r="C1104" t="s">
        <v>28</v>
      </c>
      <c r="D1104" t="s">
        <v>335</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3">
      <c r="A1105" t="s">
        <v>369</v>
      </c>
      <c r="B1105" t="s">
        <v>41</v>
      </c>
      <c r="C1105" t="s">
        <v>28</v>
      </c>
      <c r="D1105" t="s">
        <v>335</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3">
      <c r="A1106" t="s">
        <v>369</v>
      </c>
      <c r="B1106" t="s">
        <v>41</v>
      </c>
      <c r="C1106" t="s">
        <v>28</v>
      </c>
      <c r="D1106" t="s">
        <v>335</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3">
      <c r="A1107" t="s">
        <v>369</v>
      </c>
      <c r="B1107" t="s">
        <v>41</v>
      </c>
      <c r="C1107" t="s">
        <v>28</v>
      </c>
      <c r="D1107" t="s">
        <v>335</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3">
      <c r="A1108" t="s">
        <v>369</v>
      </c>
      <c r="B1108" t="s">
        <v>41</v>
      </c>
      <c r="C1108" t="s">
        <v>28</v>
      </c>
      <c r="D1108" t="s">
        <v>336</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3">
      <c r="A1109" t="s">
        <v>369</v>
      </c>
      <c r="B1109" t="s">
        <v>41</v>
      </c>
      <c r="C1109" t="s">
        <v>28</v>
      </c>
      <c r="D1109" t="s">
        <v>336</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3">
      <c r="A1110" t="s">
        <v>369</v>
      </c>
      <c r="B1110" t="s">
        <v>41</v>
      </c>
      <c r="C1110" t="s">
        <v>28</v>
      </c>
      <c r="D1110" t="s">
        <v>336</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3">
      <c r="A1111" t="s">
        <v>369</v>
      </c>
      <c r="B1111" t="s">
        <v>41</v>
      </c>
      <c r="C1111" t="s">
        <v>28</v>
      </c>
      <c r="D1111" t="s">
        <v>336</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3">
      <c r="A1112" t="s">
        <v>369</v>
      </c>
      <c r="B1112" t="s">
        <v>41</v>
      </c>
      <c r="C1112" t="s">
        <v>28</v>
      </c>
      <c r="D1112" t="s">
        <v>337</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3">
      <c r="A1113" t="s">
        <v>369</v>
      </c>
      <c r="B1113" t="s">
        <v>41</v>
      </c>
      <c r="C1113" t="s">
        <v>28</v>
      </c>
      <c r="D1113" t="s">
        <v>337</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3">
      <c r="A1114" t="s">
        <v>369</v>
      </c>
      <c r="B1114" t="s">
        <v>41</v>
      </c>
      <c r="C1114" t="s">
        <v>28</v>
      </c>
      <c r="D1114" t="s">
        <v>337</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3">
      <c r="A1115" t="s">
        <v>369</v>
      </c>
      <c r="B1115" t="s">
        <v>41</v>
      </c>
      <c r="C1115" t="s">
        <v>28</v>
      </c>
      <c r="D1115" t="s">
        <v>337</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3">
      <c r="A1116" t="s">
        <v>369</v>
      </c>
      <c r="B1116" t="s">
        <v>41</v>
      </c>
      <c r="C1116" t="s">
        <v>28</v>
      </c>
      <c r="D1116" t="s">
        <v>338</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3">
      <c r="A1117" t="s">
        <v>369</v>
      </c>
      <c r="B1117" t="s">
        <v>41</v>
      </c>
      <c r="C1117" t="s">
        <v>28</v>
      </c>
      <c r="D1117" t="s">
        <v>338</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3">
      <c r="A1118" t="s">
        <v>369</v>
      </c>
      <c r="B1118" t="s">
        <v>41</v>
      </c>
      <c r="C1118" t="s">
        <v>28</v>
      </c>
      <c r="D1118" t="s">
        <v>338</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3">
      <c r="A1119" t="s">
        <v>369</v>
      </c>
      <c r="B1119" t="s">
        <v>41</v>
      </c>
      <c r="C1119" t="s">
        <v>28</v>
      </c>
      <c r="D1119" t="s">
        <v>338</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3">
      <c r="A1120" t="s">
        <v>369</v>
      </c>
      <c r="B1120" t="s">
        <v>41</v>
      </c>
      <c r="C1120" t="s">
        <v>28</v>
      </c>
      <c r="D1120" t="s">
        <v>339</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3">
      <c r="A1121" t="s">
        <v>369</v>
      </c>
      <c r="B1121" t="s">
        <v>41</v>
      </c>
      <c r="C1121" t="s">
        <v>28</v>
      </c>
      <c r="D1121" t="s">
        <v>339</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3">
      <c r="A1122" t="s">
        <v>369</v>
      </c>
      <c r="B1122" t="s">
        <v>41</v>
      </c>
      <c r="C1122" t="s">
        <v>28</v>
      </c>
      <c r="D1122" t="s">
        <v>339</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3">
      <c r="A1123" t="s">
        <v>369</v>
      </c>
      <c r="B1123" t="s">
        <v>41</v>
      </c>
      <c r="C1123" t="s">
        <v>28</v>
      </c>
      <c r="D1123" t="s">
        <v>339</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3">
      <c r="A1124" t="s">
        <v>369</v>
      </c>
      <c r="B1124" t="s">
        <v>41</v>
      </c>
      <c r="C1124" t="s">
        <v>28</v>
      </c>
      <c r="D1124" t="s">
        <v>340</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3">
      <c r="A1125" t="s">
        <v>369</v>
      </c>
      <c r="B1125" t="s">
        <v>41</v>
      </c>
      <c r="C1125" t="s">
        <v>28</v>
      </c>
      <c r="D1125" t="s">
        <v>340</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3">
      <c r="A1126" t="s">
        <v>369</v>
      </c>
      <c r="B1126" t="s">
        <v>41</v>
      </c>
      <c r="C1126" t="s">
        <v>28</v>
      </c>
      <c r="D1126" t="s">
        <v>340</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3">
      <c r="A1127" t="s">
        <v>369</v>
      </c>
      <c r="B1127" t="s">
        <v>41</v>
      </c>
      <c r="C1127" t="s">
        <v>28</v>
      </c>
      <c r="D1127" t="s">
        <v>340</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3">
      <c r="A1128" t="s">
        <v>369</v>
      </c>
      <c r="B1128" t="s">
        <v>41</v>
      </c>
      <c r="C1128" t="s">
        <v>28</v>
      </c>
      <c r="D1128" t="s">
        <v>341</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3">
      <c r="A1129" t="s">
        <v>369</v>
      </c>
      <c r="B1129" t="s">
        <v>41</v>
      </c>
      <c r="C1129" t="s">
        <v>28</v>
      </c>
      <c r="D1129" t="s">
        <v>341</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3">
      <c r="A1130" t="s">
        <v>369</v>
      </c>
      <c r="B1130" t="s">
        <v>41</v>
      </c>
      <c r="C1130" t="s">
        <v>28</v>
      </c>
      <c r="D1130" t="s">
        <v>341</v>
      </c>
      <c r="E1130" t="s">
        <v>179</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3">
      <c r="A1131" t="s">
        <v>369</v>
      </c>
      <c r="B1131" t="s">
        <v>41</v>
      </c>
      <c r="C1131" t="s">
        <v>28</v>
      </c>
      <c r="D1131" t="s">
        <v>341</v>
      </c>
      <c r="E1131" t="s">
        <v>180</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3">
      <c r="A1132" t="s">
        <v>369</v>
      </c>
      <c r="B1132" t="s">
        <v>41</v>
      </c>
      <c r="C1132" t="s">
        <v>28</v>
      </c>
      <c r="D1132" t="s">
        <v>342</v>
      </c>
      <c r="E1132" t="s">
        <v>194</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3">
      <c r="A1133" t="s">
        <v>369</v>
      </c>
      <c r="B1133" t="s">
        <v>41</v>
      </c>
      <c r="C1133" t="s">
        <v>28</v>
      </c>
      <c r="D1133" t="s">
        <v>342</v>
      </c>
      <c r="E1133" t="s">
        <v>196</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3">
      <c r="A1134" t="s">
        <v>369</v>
      </c>
      <c r="B1134" t="s">
        <v>41</v>
      </c>
      <c r="C1134" t="s">
        <v>28</v>
      </c>
      <c r="D1134" t="s">
        <v>342</v>
      </c>
      <c r="E1134" t="s">
        <v>198</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3">
      <c r="A1135" t="s">
        <v>369</v>
      </c>
      <c r="B1135" t="s">
        <v>41</v>
      </c>
      <c r="C1135" t="s">
        <v>28</v>
      </c>
      <c r="D1135" t="s">
        <v>342</v>
      </c>
      <c r="E1135" t="s">
        <v>200</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3">
      <c r="A1136" t="s">
        <v>369</v>
      </c>
      <c r="B1136" t="s">
        <v>41</v>
      </c>
      <c r="C1136" t="s">
        <v>28</v>
      </c>
      <c r="D1136" t="s">
        <v>343</v>
      </c>
      <c r="E1136" t="s">
        <v>201</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3">
      <c r="A1137" t="s">
        <v>369</v>
      </c>
      <c r="B1137" t="s">
        <v>41</v>
      </c>
      <c r="C1137" t="s">
        <v>28</v>
      </c>
      <c r="D1137" t="s">
        <v>343</v>
      </c>
      <c r="E1137" t="s">
        <v>205</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3">
      <c r="A1138" t="s">
        <v>369</v>
      </c>
      <c r="B1138" t="s">
        <v>41</v>
      </c>
      <c r="C1138" t="s">
        <v>28</v>
      </c>
      <c r="D1138" t="s">
        <v>343</v>
      </c>
      <c r="E1138" t="s">
        <v>208</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3">
      <c r="A1139" t="s">
        <v>369</v>
      </c>
      <c r="B1139" t="s">
        <v>41</v>
      </c>
      <c r="C1139" t="s">
        <v>28</v>
      </c>
      <c r="D1139" t="s">
        <v>343</v>
      </c>
      <c r="E1139" t="s">
        <v>210</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3">
      <c r="A1140" t="s">
        <v>369</v>
      </c>
      <c r="B1140" t="s">
        <v>41</v>
      </c>
      <c r="C1140" t="s">
        <v>28</v>
      </c>
      <c r="D1140" t="s">
        <v>344</v>
      </c>
      <c r="E1140" t="s">
        <v>250</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3">
      <c r="A1141" t="s">
        <v>369</v>
      </c>
      <c r="B1141" t="s">
        <v>41</v>
      </c>
      <c r="C1141" t="s">
        <v>28</v>
      </c>
      <c r="D1141" t="s">
        <v>344</v>
      </c>
      <c r="E1141" t="s">
        <v>262</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3">
      <c r="A1142" t="s">
        <v>369</v>
      </c>
      <c r="B1142" t="s">
        <v>41</v>
      </c>
      <c r="C1142" t="s">
        <v>28</v>
      </c>
      <c r="D1142" t="s">
        <v>344</v>
      </c>
      <c r="E1142" t="s">
        <v>263</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3">
      <c r="A1143" t="s">
        <v>369</v>
      </c>
      <c r="B1143" t="s">
        <v>41</v>
      </c>
      <c r="C1143" t="s">
        <v>28</v>
      </c>
      <c r="D1143" t="s">
        <v>344</v>
      </c>
      <c r="E1143" t="s">
        <v>268</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3">
      <c r="A1144" t="s">
        <v>369</v>
      </c>
      <c r="B1144" t="s">
        <v>41</v>
      </c>
      <c r="C1144" t="s">
        <v>28</v>
      </c>
      <c r="D1144" t="s">
        <v>345</v>
      </c>
      <c r="E1144" t="s">
        <v>269</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3">
      <c r="A1145" t="s">
        <v>369</v>
      </c>
      <c r="B1145" t="s">
        <v>41</v>
      </c>
      <c r="C1145" t="s">
        <v>28</v>
      </c>
      <c r="D1145" t="s">
        <v>345</v>
      </c>
      <c r="E1145" t="s">
        <v>270</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3">
      <c r="A1146" t="s">
        <v>369</v>
      </c>
      <c r="B1146" t="s">
        <v>41</v>
      </c>
      <c r="C1146" t="s">
        <v>28</v>
      </c>
      <c r="D1146" t="s">
        <v>345</v>
      </c>
      <c r="E1146" t="s">
        <v>271</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3">
      <c r="A1147" t="s">
        <v>369</v>
      </c>
      <c r="B1147" t="s">
        <v>41</v>
      </c>
      <c r="C1147" t="s">
        <v>28</v>
      </c>
      <c r="D1147" t="s">
        <v>345</v>
      </c>
      <c r="E1147" t="s">
        <v>273</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3">
      <c r="A1148" t="s">
        <v>369</v>
      </c>
      <c r="B1148" t="s">
        <v>41</v>
      </c>
      <c r="C1148" t="s">
        <v>28</v>
      </c>
      <c r="D1148" t="s">
        <v>346</v>
      </c>
      <c r="E1148" t="s">
        <v>276</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3">
      <c r="A1149" t="s">
        <v>369</v>
      </c>
      <c r="B1149" t="s">
        <v>41</v>
      </c>
      <c r="C1149" t="s">
        <v>28</v>
      </c>
      <c r="D1149" t="s">
        <v>346</v>
      </c>
      <c r="E1149" t="s">
        <v>278</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3">
      <c r="A1150" t="s">
        <v>369</v>
      </c>
      <c r="B1150" t="s">
        <v>41</v>
      </c>
      <c r="C1150" t="s">
        <v>28</v>
      </c>
      <c r="D1150" t="s">
        <v>346</v>
      </c>
      <c r="E1150" t="s">
        <v>279</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3">
      <c r="A1151" t="s">
        <v>369</v>
      </c>
      <c r="B1151" t="s">
        <v>41</v>
      </c>
      <c r="C1151" t="s">
        <v>28</v>
      </c>
      <c r="D1151" t="s">
        <v>346</v>
      </c>
      <c r="E1151" t="s">
        <v>281</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3">
      <c r="A1152" t="s">
        <v>369</v>
      </c>
      <c r="B1152" t="s">
        <v>41</v>
      </c>
      <c r="C1152" t="s">
        <v>28</v>
      </c>
      <c r="D1152" t="s">
        <v>347</v>
      </c>
      <c r="E1152" t="s">
        <v>282</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3">
      <c r="A1153" t="s">
        <v>369</v>
      </c>
      <c r="B1153" t="s">
        <v>41</v>
      </c>
      <c r="C1153" t="s">
        <v>28</v>
      </c>
      <c r="D1153" t="s">
        <v>347</v>
      </c>
      <c r="E1153" t="s">
        <v>283</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3">
      <c r="A1154" t="s">
        <v>369</v>
      </c>
      <c r="B1154" t="s">
        <v>41</v>
      </c>
      <c r="C1154" t="s">
        <v>28</v>
      </c>
      <c r="D1154" t="s">
        <v>347</v>
      </c>
      <c r="E1154" t="s">
        <v>286</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3">
      <c r="A1155" t="s">
        <v>369</v>
      </c>
      <c r="B1155" t="s">
        <v>41</v>
      </c>
      <c r="C1155" t="s">
        <v>28</v>
      </c>
      <c r="D1155" t="s">
        <v>347</v>
      </c>
      <c r="E1155" t="s">
        <v>288</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3">
      <c r="A1156" t="s">
        <v>369</v>
      </c>
      <c r="B1156" t="s">
        <v>41</v>
      </c>
      <c r="C1156" t="s">
        <v>28</v>
      </c>
      <c r="D1156" t="s">
        <v>348</v>
      </c>
      <c r="E1156" t="s">
        <v>289</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3">
      <c r="A1157" t="s">
        <v>369</v>
      </c>
      <c r="B1157" t="s">
        <v>41</v>
      </c>
      <c r="C1157" t="s">
        <v>28</v>
      </c>
      <c r="D1157" t="s">
        <v>348</v>
      </c>
      <c r="E1157" t="s">
        <v>290</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3">
      <c r="A1158" t="s">
        <v>369</v>
      </c>
      <c r="B1158" t="s">
        <v>41</v>
      </c>
      <c r="C1158" t="s">
        <v>28</v>
      </c>
      <c r="D1158" t="s">
        <v>348</v>
      </c>
      <c r="E1158" t="s">
        <v>292</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3">
      <c r="A1159" t="s">
        <v>369</v>
      </c>
      <c r="B1159" t="s">
        <v>41</v>
      </c>
      <c r="C1159" t="s">
        <v>28</v>
      </c>
      <c r="D1159" t="s">
        <v>348</v>
      </c>
      <c r="E1159" t="s">
        <v>307</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3">
      <c r="A1160" t="s">
        <v>369</v>
      </c>
      <c r="B1160" t="s">
        <v>41</v>
      </c>
      <c r="C1160" t="s">
        <v>28</v>
      </c>
      <c r="D1160" t="s">
        <v>349</v>
      </c>
      <c r="E1160" t="s">
        <v>310</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3">
      <c r="A1161" t="s">
        <v>370</v>
      </c>
      <c r="B1161" t="s">
        <v>9</v>
      </c>
      <c r="C1161" t="s">
        <v>24</v>
      </c>
      <c r="D1161" t="s">
        <v>334</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3">
      <c r="A1162" t="s">
        <v>370</v>
      </c>
      <c r="B1162" t="s">
        <v>9</v>
      </c>
      <c r="C1162" t="s">
        <v>24</v>
      </c>
      <c r="D1162" t="s">
        <v>334</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3">
      <c r="A1163" t="s">
        <v>370</v>
      </c>
      <c r="B1163" t="s">
        <v>9</v>
      </c>
      <c r="C1163" t="s">
        <v>24</v>
      </c>
      <c r="D1163" t="s">
        <v>334</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3">
      <c r="A1164" t="s">
        <v>370</v>
      </c>
      <c r="B1164" t="s">
        <v>9</v>
      </c>
      <c r="C1164" t="s">
        <v>24</v>
      </c>
      <c r="D1164" t="s">
        <v>334</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3">
      <c r="A1165" t="s">
        <v>370</v>
      </c>
      <c r="B1165" t="s">
        <v>9</v>
      </c>
      <c r="C1165" t="s">
        <v>24</v>
      </c>
      <c r="D1165" t="s">
        <v>335</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3">
      <c r="A1166" t="s">
        <v>370</v>
      </c>
      <c r="B1166" t="s">
        <v>9</v>
      </c>
      <c r="C1166" t="s">
        <v>24</v>
      </c>
      <c r="D1166" t="s">
        <v>335</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3">
      <c r="A1167" t="s">
        <v>370</v>
      </c>
      <c r="B1167" t="s">
        <v>9</v>
      </c>
      <c r="C1167" t="s">
        <v>24</v>
      </c>
      <c r="D1167" t="s">
        <v>335</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3">
      <c r="A1168" t="s">
        <v>370</v>
      </c>
      <c r="B1168" t="s">
        <v>9</v>
      </c>
      <c r="C1168" t="s">
        <v>24</v>
      </c>
      <c r="D1168" t="s">
        <v>335</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3">
      <c r="A1169" t="s">
        <v>370</v>
      </c>
      <c r="B1169" t="s">
        <v>9</v>
      </c>
      <c r="C1169" t="s">
        <v>24</v>
      </c>
      <c r="D1169" t="s">
        <v>336</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3">
      <c r="A1170" t="s">
        <v>370</v>
      </c>
      <c r="B1170" t="s">
        <v>9</v>
      </c>
      <c r="C1170" t="s">
        <v>24</v>
      </c>
      <c r="D1170" t="s">
        <v>336</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3">
      <c r="A1171" t="s">
        <v>370</v>
      </c>
      <c r="B1171" t="s">
        <v>9</v>
      </c>
      <c r="C1171" t="s">
        <v>24</v>
      </c>
      <c r="D1171" t="s">
        <v>336</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3">
      <c r="A1172" t="s">
        <v>370</v>
      </c>
      <c r="B1172" t="s">
        <v>9</v>
      </c>
      <c r="C1172" t="s">
        <v>24</v>
      </c>
      <c r="D1172" t="s">
        <v>336</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3">
      <c r="A1173" t="s">
        <v>370</v>
      </c>
      <c r="B1173" t="s">
        <v>9</v>
      </c>
      <c r="C1173" t="s">
        <v>24</v>
      </c>
      <c r="D1173" t="s">
        <v>337</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3">
      <c r="A1174" t="s">
        <v>370</v>
      </c>
      <c r="B1174" t="s">
        <v>9</v>
      </c>
      <c r="C1174" t="s">
        <v>24</v>
      </c>
      <c r="D1174" t="s">
        <v>337</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3">
      <c r="A1175" t="s">
        <v>370</v>
      </c>
      <c r="B1175" t="s">
        <v>9</v>
      </c>
      <c r="C1175" t="s">
        <v>24</v>
      </c>
      <c r="D1175" t="s">
        <v>337</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3">
      <c r="A1176" t="s">
        <v>370</v>
      </c>
      <c r="B1176" t="s">
        <v>9</v>
      </c>
      <c r="C1176" t="s">
        <v>24</v>
      </c>
      <c r="D1176" t="s">
        <v>337</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3">
      <c r="A1177" t="s">
        <v>370</v>
      </c>
      <c r="B1177" t="s">
        <v>9</v>
      </c>
      <c r="C1177" t="s">
        <v>24</v>
      </c>
      <c r="D1177" t="s">
        <v>338</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3">
      <c r="A1178" t="s">
        <v>370</v>
      </c>
      <c r="B1178" t="s">
        <v>9</v>
      </c>
      <c r="C1178" t="s">
        <v>24</v>
      </c>
      <c r="D1178" t="s">
        <v>338</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3">
      <c r="A1179" t="s">
        <v>370</v>
      </c>
      <c r="B1179" t="s">
        <v>9</v>
      </c>
      <c r="C1179" t="s">
        <v>24</v>
      </c>
      <c r="D1179" t="s">
        <v>338</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3">
      <c r="A1180" t="s">
        <v>370</v>
      </c>
      <c r="B1180" t="s">
        <v>9</v>
      </c>
      <c r="C1180" t="s">
        <v>24</v>
      </c>
      <c r="D1180" t="s">
        <v>338</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3">
      <c r="A1181" t="s">
        <v>370</v>
      </c>
      <c r="B1181" t="s">
        <v>9</v>
      </c>
      <c r="C1181" t="s">
        <v>24</v>
      </c>
      <c r="D1181" t="s">
        <v>339</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3">
      <c r="A1182" t="s">
        <v>370</v>
      </c>
      <c r="B1182" t="s">
        <v>9</v>
      </c>
      <c r="C1182" t="s">
        <v>24</v>
      </c>
      <c r="D1182" t="s">
        <v>339</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3">
      <c r="A1183" t="s">
        <v>370</v>
      </c>
      <c r="B1183" t="s">
        <v>9</v>
      </c>
      <c r="C1183" t="s">
        <v>24</v>
      </c>
      <c r="D1183" t="s">
        <v>339</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3">
      <c r="A1184" t="s">
        <v>370</v>
      </c>
      <c r="B1184" t="s">
        <v>9</v>
      </c>
      <c r="C1184" t="s">
        <v>24</v>
      </c>
      <c r="D1184" t="s">
        <v>339</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3">
      <c r="A1185" t="s">
        <v>370</v>
      </c>
      <c r="B1185" t="s">
        <v>9</v>
      </c>
      <c r="C1185" t="s">
        <v>24</v>
      </c>
      <c r="D1185" t="s">
        <v>340</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3">
      <c r="A1186" t="s">
        <v>370</v>
      </c>
      <c r="B1186" t="s">
        <v>9</v>
      </c>
      <c r="C1186" t="s">
        <v>24</v>
      </c>
      <c r="D1186" t="s">
        <v>340</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3">
      <c r="A1187" t="s">
        <v>370</v>
      </c>
      <c r="B1187" t="s">
        <v>9</v>
      </c>
      <c r="C1187" t="s">
        <v>24</v>
      </c>
      <c r="D1187" t="s">
        <v>340</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3">
      <c r="A1188" t="s">
        <v>370</v>
      </c>
      <c r="B1188" t="s">
        <v>9</v>
      </c>
      <c r="C1188" t="s">
        <v>24</v>
      </c>
      <c r="D1188" t="s">
        <v>340</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3">
      <c r="A1189" t="s">
        <v>370</v>
      </c>
      <c r="B1189" t="s">
        <v>9</v>
      </c>
      <c r="C1189" t="s">
        <v>24</v>
      </c>
      <c r="D1189" t="s">
        <v>341</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3">
      <c r="A1190" t="s">
        <v>370</v>
      </c>
      <c r="B1190" t="s">
        <v>9</v>
      </c>
      <c r="C1190" t="s">
        <v>24</v>
      </c>
      <c r="D1190" t="s">
        <v>341</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3">
      <c r="A1191" t="s">
        <v>370</v>
      </c>
      <c r="B1191" t="s">
        <v>9</v>
      </c>
      <c r="C1191" t="s">
        <v>24</v>
      </c>
      <c r="D1191" t="s">
        <v>341</v>
      </c>
      <c r="E1191" t="s">
        <v>179</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3">
      <c r="A1192" t="s">
        <v>370</v>
      </c>
      <c r="B1192" t="s">
        <v>9</v>
      </c>
      <c r="C1192" t="s">
        <v>24</v>
      </c>
      <c r="D1192" t="s">
        <v>341</v>
      </c>
      <c r="E1192" t="s">
        <v>180</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3">
      <c r="A1193" t="s">
        <v>370</v>
      </c>
      <c r="B1193" t="s">
        <v>9</v>
      </c>
      <c r="C1193" t="s">
        <v>24</v>
      </c>
      <c r="D1193" t="s">
        <v>342</v>
      </c>
      <c r="E1193" t="s">
        <v>194</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3">
      <c r="A1194" t="s">
        <v>370</v>
      </c>
      <c r="B1194" t="s">
        <v>9</v>
      </c>
      <c r="C1194" t="s">
        <v>24</v>
      </c>
      <c r="D1194" t="s">
        <v>342</v>
      </c>
      <c r="E1194" t="s">
        <v>196</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3">
      <c r="A1195" t="s">
        <v>370</v>
      </c>
      <c r="B1195" t="s">
        <v>9</v>
      </c>
      <c r="C1195" t="s">
        <v>24</v>
      </c>
      <c r="D1195" t="s">
        <v>342</v>
      </c>
      <c r="E1195" t="s">
        <v>198</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3">
      <c r="A1196" t="s">
        <v>370</v>
      </c>
      <c r="B1196" t="s">
        <v>9</v>
      </c>
      <c r="C1196" t="s">
        <v>24</v>
      </c>
      <c r="D1196" t="s">
        <v>342</v>
      </c>
      <c r="E1196" t="s">
        <v>200</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3">
      <c r="A1197" t="s">
        <v>370</v>
      </c>
      <c r="B1197" t="s">
        <v>9</v>
      </c>
      <c r="C1197" t="s">
        <v>24</v>
      </c>
      <c r="D1197" t="s">
        <v>343</v>
      </c>
      <c r="E1197" t="s">
        <v>201</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3">
      <c r="A1198" t="s">
        <v>370</v>
      </c>
      <c r="B1198" t="s">
        <v>9</v>
      </c>
      <c r="C1198" t="s">
        <v>24</v>
      </c>
      <c r="D1198" t="s">
        <v>343</v>
      </c>
      <c r="E1198" t="s">
        <v>205</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3">
      <c r="A1199" t="s">
        <v>370</v>
      </c>
      <c r="B1199" t="s">
        <v>9</v>
      </c>
      <c r="C1199" t="s">
        <v>24</v>
      </c>
      <c r="D1199" t="s">
        <v>343</v>
      </c>
      <c r="E1199" t="s">
        <v>208</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3">
      <c r="A1200" t="s">
        <v>370</v>
      </c>
      <c r="B1200" t="s">
        <v>9</v>
      </c>
      <c r="C1200" t="s">
        <v>24</v>
      </c>
      <c r="D1200" t="s">
        <v>343</v>
      </c>
      <c r="E1200" t="s">
        <v>210</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3">
      <c r="A1201" t="s">
        <v>370</v>
      </c>
      <c r="B1201" t="s">
        <v>9</v>
      </c>
      <c r="C1201" t="s">
        <v>24</v>
      </c>
      <c r="D1201" t="s">
        <v>344</v>
      </c>
      <c r="E1201" t="s">
        <v>250</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3">
      <c r="A1202" t="s">
        <v>370</v>
      </c>
      <c r="B1202" t="s">
        <v>9</v>
      </c>
      <c r="C1202" t="s">
        <v>24</v>
      </c>
      <c r="D1202" t="s">
        <v>344</v>
      </c>
      <c r="E1202" t="s">
        <v>262</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3">
      <c r="A1203" t="s">
        <v>370</v>
      </c>
      <c r="B1203" t="s">
        <v>9</v>
      </c>
      <c r="C1203" t="s">
        <v>24</v>
      </c>
      <c r="D1203" t="s">
        <v>344</v>
      </c>
      <c r="E1203" t="s">
        <v>263</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3">
      <c r="A1204" t="s">
        <v>370</v>
      </c>
      <c r="B1204" t="s">
        <v>9</v>
      </c>
      <c r="C1204" t="s">
        <v>24</v>
      </c>
      <c r="D1204" t="s">
        <v>344</v>
      </c>
      <c r="E1204" t="s">
        <v>268</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3">
      <c r="A1205" t="s">
        <v>370</v>
      </c>
      <c r="B1205" t="s">
        <v>9</v>
      </c>
      <c r="C1205" t="s">
        <v>24</v>
      </c>
      <c r="D1205" t="s">
        <v>345</v>
      </c>
      <c r="E1205" t="s">
        <v>269</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3">
      <c r="A1206" t="s">
        <v>370</v>
      </c>
      <c r="B1206" t="s">
        <v>9</v>
      </c>
      <c r="C1206" t="s">
        <v>24</v>
      </c>
      <c r="D1206" t="s">
        <v>345</v>
      </c>
      <c r="E1206" t="s">
        <v>270</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3">
      <c r="A1207" t="s">
        <v>370</v>
      </c>
      <c r="B1207" t="s">
        <v>9</v>
      </c>
      <c r="C1207" t="s">
        <v>24</v>
      </c>
      <c r="D1207" t="s">
        <v>345</v>
      </c>
      <c r="E1207" t="s">
        <v>271</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3">
      <c r="A1208" t="s">
        <v>370</v>
      </c>
      <c r="B1208" t="s">
        <v>9</v>
      </c>
      <c r="C1208" t="s">
        <v>24</v>
      </c>
      <c r="D1208" t="s">
        <v>345</v>
      </c>
      <c r="E1208" t="s">
        <v>273</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3">
      <c r="A1209" t="s">
        <v>370</v>
      </c>
      <c r="B1209" t="s">
        <v>9</v>
      </c>
      <c r="C1209" t="s">
        <v>24</v>
      </c>
      <c r="D1209" t="s">
        <v>346</v>
      </c>
      <c r="E1209" t="s">
        <v>276</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3">
      <c r="A1210" t="s">
        <v>370</v>
      </c>
      <c r="B1210" t="s">
        <v>9</v>
      </c>
      <c r="C1210" t="s">
        <v>24</v>
      </c>
      <c r="D1210" t="s">
        <v>346</v>
      </c>
      <c r="E1210" t="s">
        <v>278</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3">
      <c r="A1211" t="s">
        <v>370</v>
      </c>
      <c r="B1211" t="s">
        <v>9</v>
      </c>
      <c r="C1211" t="s">
        <v>24</v>
      </c>
      <c r="D1211" t="s">
        <v>346</v>
      </c>
      <c r="E1211" t="s">
        <v>279</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3">
      <c r="A1212" t="s">
        <v>370</v>
      </c>
      <c r="B1212" t="s">
        <v>9</v>
      </c>
      <c r="C1212" t="s">
        <v>24</v>
      </c>
      <c r="D1212" t="s">
        <v>346</v>
      </c>
      <c r="E1212" t="s">
        <v>281</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3">
      <c r="A1213" t="s">
        <v>370</v>
      </c>
      <c r="B1213" t="s">
        <v>9</v>
      </c>
      <c r="C1213" t="s">
        <v>24</v>
      </c>
      <c r="D1213" t="s">
        <v>347</v>
      </c>
      <c r="E1213" t="s">
        <v>282</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3">
      <c r="A1214" t="s">
        <v>370</v>
      </c>
      <c r="B1214" t="s">
        <v>9</v>
      </c>
      <c r="C1214" t="s">
        <v>24</v>
      </c>
      <c r="D1214" t="s">
        <v>347</v>
      </c>
      <c r="E1214" t="s">
        <v>283</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3">
      <c r="A1215" t="s">
        <v>370</v>
      </c>
      <c r="B1215" t="s">
        <v>9</v>
      </c>
      <c r="C1215" t="s">
        <v>24</v>
      </c>
      <c r="D1215" t="s">
        <v>347</v>
      </c>
      <c r="E1215" t="s">
        <v>286</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3">
      <c r="A1216" t="s">
        <v>370</v>
      </c>
      <c r="B1216" t="s">
        <v>9</v>
      </c>
      <c r="C1216" t="s">
        <v>24</v>
      </c>
      <c r="D1216" t="s">
        <v>347</v>
      </c>
      <c r="E1216" t="s">
        <v>288</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3">
      <c r="A1217" t="s">
        <v>370</v>
      </c>
      <c r="B1217" t="s">
        <v>9</v>
      </c>
      <c r="C1217" t="s">
        <v>24</v>
      </c>
      <c r="D1217" t="s">
        <v>348</v>
      </c>
      <c r="E1217" t="s">
        <v>289</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3">
      <c r="A1218" t="s">
        <v>370</v>
      </c>
      <c r="B1218" t="s">
        <v>9</v>
      </c>
      <c r="C1218" t="s">
        <v>24</v>
      </c>
      <c r="D1218" t="s">
        <v>348</v>
      </c>
      <c r="E1218" t="s">
        <v>290</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3">
      <c r="A1219" t="s">
        <v>370</v>
      </c>
      <c r="B1219" t="s">
        <v>9</v>
      </c>
      <c r="C1219" t="s">
        <v>24</v>
      </c>
      <c r="D1219" t="s">
        <v>348</v>
      </c>
      <c r="E1219" t="s">
        <v>292</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3">
      <c r="A1220" t="s">
        <v>370</v>
      </c>
      <c r="B1220" t="s">
        <v>9</v>
      </c>
      <c r="C1220" t="s">
        <v>24</v>
      </c>
      <c r="D1220" t="s">
        <v>348</v>
      </c>
      <c r="E1220" t="s">
        <v>307</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3">
      <c r="A1221" t="s">
        <v>370</v>
      </c>
      <c r="B1221" t="s">
        <v>9</v>
      </c>
      <c r="C1221" t="s">
        <v>24</v>
      </c>
      <c r="D1221" t="s">
        <v>349</v>
      </c>
      <c r="E1221" t="s">
        <v>310</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3">
      <c r="A1222" t="s">
        <v>371</v>
      </c>
      <c r="B1222" t="s">
        <v>10</v>
      </c>
      <c r="C1222" t="s">
        <v>29</v>
      </c>
      <c r="D1222" t="s">
        <v>334</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3">
      <c r="A1223" t="s">
        <v>371</v>
      </c>
      <c r="B1223" t="s">
        <v>10</v>
      </c>
      <c r="C1223" t="s">
        <v>29</v>
      </c>
      <c r="D1223" t="s">
        <v>334</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3">
      <c r="A1224" t="s">
        <v>371</v>
      </c>
      <c r="B1224" t="s">
        <v>10</v>
      </c>
      <c r="C1224" t="s">
        <v>29</v>
      </c>
      <c r="D1224" t="s">
        <v>334</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3">
      <c r="A1225" t="s">
        <v>371</v>
      </c>
      <c r="B1225" t="s">
        <v>10</v>
      </c>
      <c r="C1225" t="s">
        <v>29</v>
      </c>
      <c r="D1225" t="s">
        <v>334</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3">
      <c r="A1226" t="s">
        <v>371</v>
      </c>
      <c r="B1226" t="s">
        <v>10</v>
      </c>
      <c r="C1226" t="s">
        <v>29</v>
      </c>
      <c r="D1226" t="s">
        <v>335</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3">
      <c r="A1227" t="s">
        <v>371</v>
      </c>
      <c r="B1227" t="s">
        <v>10</v>
      </c>
      <c r="C1227" t="s">
        <v>29</v>
      </c>
      <c r="D1227" t="s">
        <v>335</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3">
      <c r="A1228" t="s">
        <v>371</v>
      </c>
      <c r="B1228" t="s">
        <v>10</v>
      </c>
      <c r="C1228" t="s">
        <v>29</v>
      </c>
      <c r="D1228" t="s">
        <v>335</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3">
      <c r="A1229" t="s">
        <v>371</v>
      </c>
      <c r="B1229" t="s">
        <v>10</v>
      </c>
      <c r="C1229" t="s">
        <v>29</v>
      </c>
      <c r="D1229" t="s">
        <v>335</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3">
      <c r="A1230" t="s">
        <v>371</v>
      </c>
      <c r="B1230" t="s">
        <v>10</v>
      </c>
      <c r="C1230" t="s">
        <v>29</v>
      </c>
      <c r="D1230" t="s">
        <v>336</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3">
      <c r="A1231" t="s">
        <v>371</v>
      </c>
      <c r="B1231" t="s">
        <v>10</v>
      </c>
      <c r="C1231" t="s">
        <v>29</v>
      </c>
      <c r="D1231" t="s">
        <v>336</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3">
      <c r="A1232" t="s">
        <v>371</v>
      </c>
      <c r="B1232" t="s">
        <v>10</v>
      </c>
      <c r="C1232" t="s">
        <v>29</v>
      </c>
      <c r="D1232" t="s">
        <v>336</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3">
      <c r="A1233" t="s">
        <v>371</v>
      </c>
      <c r="B1233" t="s">
        <v>10</v>
      </c>
      <c r="C1233" t="s">
        <v>29</v>
      </c>
      <c r="D1233" t="s">
        <v>336</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3">
      <c r="A1234" t="s">
        <v>371</v>
      </c>
      <c r="B1234" t="s">
        <v>10</v>
      </c>
      <c r="C1234" t="s">
        <v>29</v>
      </c>
      <c r="D1234" t="s">
        <v>337</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3">
      <c r="A1235" t="s">
        <v>371</v>
      </c>
      <c r="B1235" t="s">
        <v>10</v>
      </c>
      <c r="C1235" t="s">
        <v>29</v>
      </c>
      <c r="D1235" t="s">
        <v>337</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3">
      <c r="A1236" t="s">
        <v>371</v>
      </c>
      <c r="B1236" t="s">
        <v>10</v>
      </c>
      <c r="C1236" t="s">
        <v>29</v>
      </c>
      <c r="D1236" t="s">
        <v>337</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3">
      <c r="A1237" t="s">
        <v>371</v>
      </c>
      <c r="B1237" t="s">
        <v>10</v>
      </c>
      <c r="C1237" t="s">
        <v>29</v>
      </c>
      <c r="D1237" t="s">
        <v>337</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3">
      <c r="A1238" t="s">
        <v>371</v>
      </c>
      <c r="B1238" t="s">
        <v>10</v>
      </c>
      <c r="C1238" t="s">
        <v>29</v>
      </c>
      <c r="D1238" t="s">
        <v>338</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3">
      <c r="A1239" t="s">
        <v>371</v>
      </c>
      <c r="B1239" t="s">
        <v>10</v>
      </c>
      <c r="C1239" t="s">
        <v>29</v>
      </c>
      <c r="D1239" t="s">
        <v>338</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3">
      <c r="A1240" t="s">
        <v>371</v>
      </c>
      <c r="B1240" t="s">
        <v>10</v>
      </c>
      <c r="C1240" t="s">
        <v>29</v>
      </c>
      <c r="D1240" t="s">
        <v>338</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3">
      <c r="A1241" t="s">
        <v>371</v>
      </c>
      <c r="B1241" t="s">
        <v>10</v>
      </c>
      <c r="C1241" t="s">
        <v>29</v>
      </c>
      <c r="D1241" t="s">
        <v>338</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3">
      <c r="A1242" t="s">
        <v>371</v>
      </c>
      <c r="B1242" t="s">
        <v>10</v>
      </c>
      <c r="C1242" t="s">
        <v>29</v>
      </c>
      <c r="D1242" t="s">
        <v>339</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3">
      <c r="A1243" t="s">
        <v>371</v>
      </c>
      <c r="B1243" t="s">
        <v>10</v>
      </c>
      <c r="C1243" t="s">
        <v>29</v>
      </c>
      <c r="D1243" t="s">
        <v>339</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3">
      <c r="A1244" t="s">
        <v>371</v>
      </c>
      <c r="B1244" t="s">
        <v>10</v>
      </c>
      <c r="C1244" t="s">
        <v>29</v>
      </c>
      <c r="D1244" t="s">
        <v>339</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3">
      <c r="A1245" t="s">
        <v>371</v>
      </c>
      <c r="B1245" t="s">
        <v>10</v>
      </c>
      <c r="C1245" t="s">
        <v>29</v>
      </c>
      <c r="D1245" t="s">
        <v>339</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3">
      <c r="A1246" t="s">
        <v>371</v>
      </c>
      <c r="B1246" t="s">
        <v>10</v>
      </c>
      <c r="C1246" t="s">
        <v>29</v>
      </c>
      <c r="D1246" t="s">
        <v>340</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3">
      <c r="A1247" t="s">
        <v>371</v>
      </c>
      <c r="B1247" t="s">
        <v>10</v>
      </c>
      <c r="C1247" t="s">
        <v>29</v>
      </c>
      <c r="D1247" t="s">
        <v>340</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3">
      <c r="A1248" t="s">
        <v>371</v>
      </c>
      <c r="B1248" t="s">
        <v>10</v>
      </c>
      <c r="C1248" t="s">
        <v>29</v>
      </c>
      <c r="D1248" t="s">
        <v>340</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3">
      <c r="A1249" t="s">
        <v>371</v>
      </c>
      <c r="B1249" t="s">
        <v>10</v>
      </c>
      <c r="C1249" t="s">
        <v>29</v>
      </c>
      <c r="D1249" t="s">
        <v>340</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3">
      <c r="A1250" t="s">
        <v>371</v>
      </c>
      <c r="B1250" t="s">
        <v>10</v>
      </c>
      <c r="C1250" t="s">
        <v>29</v>
      </c>
      <c r="D1250" t="s">
        <v>341</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3">
      <c r="A1251" t="s">
        <v>371</v>
      </c>
      <c r="B1251" t="s">
        <v>10</v>
      </c>
      <c r="C1251" t="s">
        <v>29</v>
      </c>
      <c r="D1251" t="s">
        <v>341</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3">
      <c r="A1252" t="s">
        <v>371</v>
      </c>
      <c r="B1252" t="s">
        <v>10</v>
      </c>
      <c r="C1252" t="s">
        <v>29</v>
      </c>
      <c r="D1252" t="s">
        <v>341</v>
      </c>
      <c r="E1252" t="s">
        <v>179</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3">
      <c r="A1253" t="s">
        <v>371</v>
      </c>
      <c r="B1253" t="s">
        <v>10</v>
      </c>
      <c r="C1253" t="s">
        <v>29</v>
      </c>
      <c r="D1253" t="s">
        <v>341</v>
      </c>
      <c r="E1253" t="s">
        <v>180</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3">
      <c r="A1254" t="s">
        <v>371</v>
      </c>
      <c r="B1254" t="s">
        <v>10</v>
      </c>
      <c r="C1254" t="s">
        <v>29</v>
      </c>
      <c r="D1254" t="s">
        <v>342</v>
      </c>
      <c r="E1254" t="s">
        <v>194</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3">
      <c r="A1255" t="s">
        <v>371</v>
      </c>
      <c r="B1255" t="s">
        <v>10</v>
      </c>
      <c r="C1255" t="s">
        <v>29</v>
      </c>
      <c r="D1255" t="s">
        <v>342</v>
      </c>
      <c r="E1255" t="s">
        <v>196</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3">
      <c r="A1256" t="s">
        <v>371</v>
      </c>
      <c r="B1256" t="s">
        <v>10</v>
      </c>
      <c r="C1256" t="s">
        <v>29</v>
      </c>
      <c r="D1256" t="s">
        <v>342</v>
      </c>
      <c r="E1256" t="s">
        <v>198</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3">
      <c r="A1257" t="s">
        <v>371</v>
      </c>
      <c r="B1257" t="s">
        <v>10</v>
      </c>
      <c r="C1257" t="s">
        <v>29</v>
      </c>
      <c r="D1257" t="s">
        <v>342</v>
      </c>
      <c r="E1257" t="s">
        <v>200</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3">
      <c r="A1258" t="s">
        <v>371</v>
      </c>
      <c r="B1258" t="s">
        <v>10</v>
      </c>
      <c r="C1258" t="s">
        <v>29</v>
      </c>
      <c r="D1258" t="s">
        <v>343</v>
      </c>
      <c r="E1258" t="s">
        <v>201</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3">
      <c r="A1259" t="s">
        <v>371</v>
      </c>
      <c r="B1259" t="s">
        <v>10</v>
      </c>
      <c r="C1259" t="s">
        <v>29</v>
      </c>
      <c r="D1259" t="s">
        <v>343</v>
      </c>
      <c r="E1259" t="s">
        <v>205</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3">
      <c r="A1260" t="s">
        <v>371</v>
      </c>
      <c r="B1260" t="s">
        <v>10</v>
      </c>
      <c r="C1260" t="s">
        <v>29</v>
      </c>
      <c r="D1260" t="s">
        <v>343</v>
      </c>
      <c r="E1260" t="s">
        <v>208</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3">
      <c r="A1261" t="s">
        <v>371</v>
      </c>
      <c r="B1261" t="s">
        <v>10</v>
      </c>
      <c r="C1261" t="s">
        <v>29</v>
      </c>
      <c r="D1261" t="s">
        <v>343</v>
      </c>
      <c r="E1261" t="s">
        <v>210</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3">
      <c r="A1262" t="s">
        <v>371</v>
      </c>
      <c r="B1262" t="s">
        <v>10</v>
      </c>
      <c r="C1262" t="s">
        <v>29</v>
      </c>
      <c r="D1262" t="s">
        <v>344</v>
      </c>
      <c r="E1262" t="s">
        <v>250</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3">
      <c r="A1263" t="s">
        <v>371</v>
      </c>
      <c r="B1263" t="s">
        <v>10</v>
      </c>
      <c r="C1263" t="s">
        <v>29</v>
      </c>
      <c r="D1263" t="s">
        <v>344</v>
      </c>
      <c r="E1263" t="s">
        <v>262</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3">
      <c r="A1264" t="s">
        <v>371</v>
      </c>
      <c r="B1264" t="s">
        <v>10</v>
      </c>
      <c r="C1264" t="s">
        <v>29</v>
      </c>
      <c r="D1264" t="s">
        <v>344</v>
      </c>
      <c r="E1264" t="s">
        <v>263</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3">
      <c r="A1265" t="s">
        <v>371</v>
      </c>
      <c r="B1265" t="s">
        <v>10</v>
      </c>
      <c r="C1265" t="s">
        <v>29</v>
      </c>
      <c r="D1265" t="s">
        <v>344</v>
      </c>
      <c r="E1265" t="s">
        <v>268</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3">
      <c r="A1266" t="s">
        <v>371</v>
      </c>
      <c r="B1266" t="s">
        <v>10</v>
      </c>
      <c r="C1266" t="s">
        <v>29</v>
      </c>
      <c r="D1266" t="s">
        <v>345</v>
      </c>
      <c r="E1266" t="s">
        <v>269</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3">
      <c r="A1267" t="s">
        <v>371</v>
      </c>
      <c r="B1267" t="s">
        <v>10</v>
      </c>
      <c r="C1267" t="s">
        <v>29</v>
      </c>
      <c r="D1267" t="s">
        <v>345</v>
      </c>
      <c r="E1267" t="s">
        <v>270</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3">
      <c r="A1268" t="s">
        <v>371</v>
      </c>
      <c r="B1268" t="s">
        <v>10</v>
      </c>
      <c r="C1268" t="s">
        <v>29</v>
      </c>
      <c r="D1268" t="s">
        <v>345</v>
      </c>
      <c r="E1268" t="s">
        <v>271</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3">
      <c r="A1269" t="s">
        <v>371</v>
      </c>
      <c r="B1269" t="s">
        <v>10</v>
      </c>
      <c r="C1269" t="s">
        <v>29</v>
      </c>
      <c r="D1269" t="s">
        <v>345</v>
      </c>
      <c r="E1269" t="s">
        <v>273</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3">
      <c r="A1270" t="s">
        <v>371</v>
      </c>
      <c r="B1270" t="s">
        <v>10</v>
      </c>
      <c r="C1270" t="s">
        <v>29</v>
      </c>
      <c r="D1270" t="s">
        <v>346</v>
      </c>
      <c r="E1270" t="s">
        <v>276</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3">
      <c r="A1271" t="s">
        <v>371</v>
      </c>
      <c r="B1271" t="s">
        <v>10</v>
      </c>
      <c r="C1271" t="s">
        <v>29</v>
      </c>
      <c r="D1271" t="s">
        <v>346</v>
      </c>
      <c r="E1271" t="s">
        <v>278</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3">
      <c r="A1272" t="s">
        <v>371</v>
      </c>
      <c r="B1272" t="s">
        <v>10</v>
      </c>
      <c r="C1272" t="s">
        <v>29</v>
      </c>
      <c r="D1272" t="s">
        <v>346</v>
      </c>
      <c r="E1272" t="s">
        <v>279</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3">
      <c r="A1273" t="s">
        <v>371</v>
      </c>
      <c r="B1273" t="s">
        <v>10</v>
      </c>
      <c r="C1273" t="s">
        <v>29</v>
      </c>
      <c r="D1273" t="s">
        <v>346</v>
      </c>
      <c r="E1273" t="s">
        <v>281</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3">
      <c r="A1274" t="s">
        <v>371</v>
      </c>
      <c r="B1274" t="s">
        <v>10</v>
      </c>
      <c r="C1274" t="s">
        <v>29</v>
      </c>
      <c r="D1274" t="s">
        <v>347</v>
      </c>
      <c r="E1274" t="s">
        <v>282</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3">
      <c r="A1275" t="s">
        <v>371</v>
      </c>
      <c r="B1275" t="s">
        <v>10</v>
      </c>
      <c r="C1275" t="s">
        <v>29</v>
      </c>
      <c r="D1275" t="s">
        <v>347</v>
      </c>
      <c r="E1275" t="s">
        <v>283</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3">
      <c r="A1276" t="s">
        <v>371</v>
      </c>
      <c r="B1276" t="s">
        <v>10</v>
      </c>
      <c r="C1276" t="s">
        <v>29</v>
      </c>
      <c r="D1276" t="s">
        <v>347</v>
      </c>
      <c r="E1276" t="s">
        <v>286</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3">
      <c r="A1277" t="s">
        <v>371</v>
      </c>
      <c r="B1277" t="s">
        <v>10</v>
      </c>
      <c r="C1277" t="s">
        <v>29</v>
      </c>
      <c r="D1277" t="s">
        <v>347</v>
      </c>
      <c r="E1277" t="s">
        <v>288</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3">
      <c r="A1278" t="s">
        <v>371</v>
      </c>
      <c r="B1278" t="s">
        <v>10</v>
      </c>
      <c r="C1278" t="s">
        <v>29</v>
      </c>
      <c r="D1278" t="s">
        <v>348</v>
      </c>
      <c r="E1278" t="s">
        <v>289</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3">
      <c r="A1279" t="s">
        <v>371</v>
      </c>
      <c r="B1279" t="s">
        <v>10</v>
      </c>
      <c r="C1279" t="s">
        <v>29</v>
      </c>
      <c r="D1279" t="s">
        <v>348</v>
      </c>
      <c r="E1279" t="s">
        <v>290</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3">
      <c r="A1280" t="s">
        <v>371</v>
      </c>
      <c r="B1280" t="s">
        <v>10</v>
      </c>
      <c r="C1280" t="s">
        <v>29</v>
      </c>
      <c r="D1280" t="s">
        <v>348</v>
      </c>
      <c r="E1280" t="s">
        <v>292</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3">
      <c r="A1281" t="s">
        <v>371</v>
      </c>
      <c r="B1281" t="s">
        <v>10</v>
      </c>
      <c r="C1281" t="s">
        <v>29</v>
      </c>
      <c r="D1281" t="s">
        <v>348</v>
      </c>
      <c r="E1281" t="s">
        <v>307</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3">
      <c r="A1282" t="s">
        <v>371</v>
      </c>
      <c r="B1282" t="s">
        <v>10</v>
      </c>
      <c r="C1282" t="s">
        <v>29</v>
      </c>
      <c r="D1282" t="s">
        <v>349</v>
      </c>
      <c r="E1282" t="s">
        <v>310</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3">
      <c r="A1283" t="s">
        <v>372</v>
      </c>
      <c r="B1283" t="s">
        <v>42</v>
      </c>
      <c r="C1283" t="s">
        <v>373</v>
      </c>
      <c r="D1283" t="s">
        <v>334</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3">
      <c r="A1284" t="s">
        <v>372</v>
      </c>
      <c r="B1284" t="s">
        <v>42</v>
      </c>
      <c r="C1284" t="s">
        <v>373</v>
      </c>
      <c r="D1284" t="s">
        <v>334</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3">
      <c r="A1285" t="s">
        <v>372</v>
      </c>
      <c r="B1285" t="s">
        <v>42</v>
      </c>
      <c r="C1285" t="s">
        <v>373</v>
      </c>
      <c r="D1285" t="s">
        <v>334</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3">
      <c r="A1286" t="s">
        <v>372</v>
      </c>
      <c r="B1286" t="s">
        <v>42</v>
      </c>
      <c r="C1286" t="s">
        <v>373</v>
      </c>
      <c r="D1286" t="s">
        <v>334</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3">
      <c r="A1287" t="s">
        <v>372</v>
      </c>
      <c r="B1287" t="s">
        <v>42</v>
      </c>
      <c r="C1287" t="s">
        <v>373</v>
      </c>
      <c r="D1287" t="s">
        <v>335</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3">
      <c r="A1288" t="s">
        <v>372</v>
      </c>
      <c r="B1288" t="s">
        <v>42</v>
      </c>
      <c r="C1288" t="s">
        <v>373</v>
      </c>
      <c r="D1288" t="s">
        <v>335</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3">
      <c r="A1289" t="s">
        <v>372</v>
      </c>
      <c r="B1289" t="s">
        <v>42</v>
      </c>
      <c r="C1289" t="s">
        <v>373</v>
      </c>
      <c r="D1289" t="s">
        <v>335</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3">
      <c r="A1290" t="s">
        <v>372</v>
      </c>
      <c r="B1290" t="s">
        <v>42</v>
      </c>
      <c r="C1290" t="s">
        <v>373</v>
      </c>
      <c r="D1290" t="s">
        <v>335</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3">
      <c r="A1291" t="s">
        <v>372</v>
      </c>
      <c r="B1291" t="s">
        <v>42</v>
      </c>
      <c r="C1291" t="s">
        <v>373</v>
      </c>
      <c r="D1291" t="s">
        <v>336</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3">
      <c r="A1292" t="s">
        <v>372</v>
      </c>
      <c r="B1292" t="s">
        <v>42</v>
      </c>
      <c r="C1292" t="s">
        <v>373</v>
      </c>
      <c r="D1292" t="s">
        <v>336</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3">
      <c r="A1293" t="s">
        <v>372</v>
      </c>
      <c r="B1293" t="s">
        <v>42</v>
      </c>
      <c r="C1293" t="s">
        <v>373</v>
      </c>
      <c r="D1293" t="s">
        <v>336</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3">
      <c r="A1294" t="s">
        <v>372</v>
      </c>
      <c r="B1294" t="s">
        <v>42</v>
      </c>
      <c r="C1294" t="s">
        <v>373</v>
      </c>
      <c r="D1294" t="s">
        <v>336</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3">
      <c r="A1295" t="s">
        <v>372</v>
      </c>
      <c r="B1295" t="s">
        <v>42</v>
      </c>
      <c r="C1295" t="s">
        <v>373</v>
      </c>
      <c r="D1295" t="s">
        <v>337</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3">
      <c r="A1296" t="s">
        <v>372</v>
      </c>
      <c r="B1296" t="s">
        <v>42</v>
      </c>
      <c r="C1296" t="s">
        <v>373</v>
      </c>
      <c r="D1296" t="s">
        <v>337</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3">
      <c r="A1297" t="s">
        <v>372</v>
      </c>
      <c r="B1297" t="s">
        <v>42</v>
      </c>
      <c r="C1297" t="s">
        <v>373</v>
      </c>
      <c r="D1297" t="s">
        <v>337</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3">
      <c r="A1298" t="s">
        <v>372</v>
      </c>
      <c r="B1298" t="s">
        <v>42</v>
      </c>
      <c r="C1298" t="s">
        <v>373</v>
      </c>
      <c r="D1298" t="s">
        <v>337</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3">
      <c r="A1299" t="s">
        <v>372</v>
      </c>
      <c r="B1299" t="s">
        <v>42</v>
      </c>
      <c r="C1299" t="s">
        <v>373</v>
      </c>
      <c r="D1299" t="s">
        <v>338</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3">
      <c r="A1300" t="s">
        <v>372</v>
      </c>
      <c r="B1300" t="s">
        <v>42</v>
      </c>
      <c r="C1300" t="s">
        <v>373</v>
      </c>
      <c r="D1300" t="s">
        <v>338</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3">
      <c r="A1301" t="s">
        <v>372</v>
      </c>
      <c r="B1301" t="s">
        <v>42</v>
      </c>
      <c r="C1301" t="s">
        <v>373</v>
      </c>
      <c r="D1301" t="s">
        <v>338</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3">
      <c r="A1302" t="s">
        <v>372</v>
      </c>
      <c r="B1302" t="s">
        <v>42</v>
      </c>
      <c r="C1302" t="s">
        <v>373</v>
      </c>
      <c r="D1302" t="s">
        <v>338</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3">
      <c r="A1303" t="s">
        <v>372</v>
      </c>
      <c r="B1303" t="s">
        <v>42</v>
      </c>
      <c r="C1303" t="s">
        <v>373</v>
      </c>
      <c r="D1303" t="s">
        <v>339</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3">
      <c r="A1304" t="s">
        <v>372</v>
      </c>
      <c r="B1304" t="s">
        <v>42</v>
      </c>
      <c r="C1304" t="s">
        <v>373</v>
      </c>
      <c r="D1304" t="s">
        <v>339</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3">
      <c r="A1305" t="s">
        <v>372</v>
      </c>
      <c r="B1305" t="s">
        <v>42</v>
      </c>
      <c r="C1305" t="s">
        <v>373</v>
      </c>
      <c r="D1305" t="s">
        <v>339</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3">
      <c r="A1306" t="s">
        <v>372</v>
      </c>
      <c r="B1306" t="s">
        <v>42</v>
      </c>
      <c r="C1306" t="s">
        <v>373</v>
      </c>
      <c r="D1306" t="s">
        <v>339</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3">
      <c r="A1307" t="s">
        <v>372</v>
      </c>
      <c r="B1307" t="s">
        <v>42</v>
      </c>
      <c r="C1307" t="s">
        <v>373</v>
      </c>
      <c r="D1307" t="s">
        <v>340</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3">
      <c r="A1308" t="s">
        <v>372</v>
      </c>
      <c r="B1308" t="s">
        <v>42</v>
      </c>
      <c r="C1308" t="s">
        <v>373</v>
      </c>
      <c r="D1308" t="s">
        <v>340</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3">
      <c r="A1309" t="s">
        <v>372</v>
      </c>
      <c r="B1309" t="s">
        <v>42</v>
      </c>
      <c r="C1309" t="s">
        <v>373</v>
      </c>
      <c r="D1309" t="s">
        <v>340</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3">
      <c r="A1310" t="s">
        <v>372</v>
      </c>
      <c r="B1310" t="s">
        <v>42</v>
      </c>
      <c r="C1310" t="s">
        <v>373</v>
      </c>
      <c r="D1310" t="s">
        <v>340</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3">
      <c r="A1311" t="s">
        <v>372</v>
      </c>
      <c r="B1311" t="s">
        <v>42</v>
      </c>
      <c r="C1311" t="s">
        <v>373</v>
      </c>
      <c r="D1311" t="s">
        <v>341</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3">
      <c r="A1312" t="s">
        <v>372</v>
      </c>
      <c r="B1312" t="s">
        <v>42</v>
      </c>
      <c r="C1312" t="s">
        <v>373</v>
      </c>
      <c r="D1312" t="s">
        <v>341</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3">
      <c r="A1313" t="s">
        <v>372</v>
      </c>
      <c r="B1313" t="s">
        <v>42</v>
      </c>
      <c r="C1313" t="s">
        <v>373</v>
      </c>
      <c r="D1313" t="s">
        <v>341</v>
      </c>
      <c r="E1313" t="s">
        <v>179</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3">
      <c r="A1314" t="s">
        <v>372</v>
      </c>
      <c r="B1314" t="s">
        <v>42</v>
      </c>
      <c r="C1314" t="s">
        <v>373</v>
      </c>
      <c r="D1314" t="s">
        <v>341</v>
      </c>
      <c r="E1314" t="s">
        <v>180</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3">
      <c r="A1315" t="s">
        <v>372</v>
      </c>
      <c r="B1315" t="s">
        <v>42</v>
      </c>
      <c r="C1315" t="s">
        <v>373</v>
      </c>
      <c r="D1315" t="s">
        <v>342</v>
      </c>
      <c r="E1315" t="s">
        <v>194</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3">
      <c r="A1316" t="s">
        <v>372</v>
      </c>
      <c r="B1316" t="s">
        <v>42</v>
      </c>
      <c r="C1316" t="s">
        <v>373</v>
      </c>
      <c r="D1316" t="s">
        <v>342</v>
      </c>
      <c r="E1316" t="s">
        <v>196</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3">
      <c r="A1317" t="s">
        <v>372</v>
      </c>
      <c r="B1317" t="s">
        <v>42</v>
      </c>
      <c r="C1317" t="s">
        <v>373</v>
      </c>
      <c r="D1317" t="s">
        <v>342</v>
      </c>
      <c r="E1317" t="s">
        <v>198</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3">
      <c r="A1318" t="s">
        <v>372</v>
      </c>
      <c r="B1318" t="s">
        <v>42</v>
      </c>
      <c r="C1318" t="s">
        <v>373</v>
      </c>
      <c r="D1318" t="s">
        <v>342</v>
      </c>
      <c r="E1318" t="s">
        <v>200</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3">
      <c r="A1319" t="s">
        <v>372</v>
      </c>
      <c r="B1319" t="s">
        <v>42</v>
      </c>
      <c r="C1319" t="s">
        <v>373</v>
      </c>
      <c r="D1319" t="s">
        <v>343</v>
      </c>
      <c r="E1319" t="s">
        <v>201</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3">
      <c r="A1320" t="s">
        <v>372</v>
      </c>
      <c r="B1320" t="s">
        <v>42</v>
      </c>
      <c r="C1320" t="s">
        <v>373</v>
      </c>
      <c r="D1320" t="s">
        <v>343</v>
      </c>
      <c r="E1320" t="s">
        <v>205</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3">
      <c r="A1321" t="s">
        <v>372</v>
      </c>
      <c r="B1321" t="s">
        <v>42</v>
      </c>
      <c r="C1321" t="s">
        <v>373</v>
      </c>
      <c r="D1321" t="s">
        <v>343</v>
      </c>
      <c r="E1321" t="s">
        <v>208</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3">
      <c r="A1322" t="s">
        <v>372</v>
      </c>
      <c r="B1322" t="s">
        <v>42</v>
      </c>
      <c r="C1322" t="s">
        <v>373</v>
      </c>
      <c r="D1322" t="s">
        <v>343</v>
      </c>
      <c r="E1322" t="s">
        <v>210</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3">
      <c r="A1323" t="s">
        <v>372</v>
      </c>
      <c r="B1323" t="s">
        <v>42</v>
      </c>
      <c r="C1323" t="s">
        <v>373</v>
      </c>
      <c r="D1323" t="s">
        <v>344</v>
      </c>
      <c r="E1323" t="s">
        <v>250</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3">
      <c r="A1324" t="s">
        <v>372</v>
      </c>
      <c r="B1324" t="s">
        <v>42</v>
      </c>
      <c r="C1324" t="s">
        <v>373</v>
      </c>
      <c r="D1324" t="s">
        <v>344</v>
      </c>
      <c r="E1324" t="s">
        <v>262</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3">
      <c r="A1325" t="s">
        <v>372</v>
      </c>
      <c r="B1325" t="s">
        <v>42</v>
      </c>
      <c r="C1325" t="s">
        <v>373</v>
      </c>
      <c r="D1325" t="s">
        <v>344</v>
      </c>
      <c r="E1325" t="s">
        <v>263</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3">
      <c r="A1326" t="s">
        <v>372</v>
      </c>
      <c r="B1326" t="s">
        <v>42</v>
      </c>
      <c r="C1326" t="s">
        <v>373</v>
      </c>
      <c r="D1326" t="s">
        <v>344</v>
      </c>
      <c r="E1326" t="s">
        <v>268</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3">
      <c r="A1327" t="s">
        <v>372</v>
      </c>
      <c r="B1327" t="s">
        <v>42</v>
      </c>
      <c r="C1327" t="s">
        <v>373</v>
      </c>
      <c r="D1327" t="s">
        <v>345</v>
      </c>
      <c r="E1327" t="s">
        <v>269</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3">
      <c r="A1328" t="s">
        <v>372</v>
      </c>
      <c r="B1328" t="s">
        <v>42</v>
      </c>
      <c r="C1328" t="s">
        <v>373</v>
      </c>
      <c r="D1328" t="s">
        <v>345</v>
      </c>
      <c r="E1328" t="s">
        <v>270</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3">
      <c r="A1329" t="s">
        <v>372</v>
      </c>
      <c r="B1329" t="s">
        <v>42</v>
      </c>
      <c r="C1329" t="s">
        <v>373</v>
      </c>
      <c r="D1329" t="s">
        <v>345</v>
      </c>
      <c r="E1329" t="s">
        <v>271</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3">
      <c r="A1330" t="s">
        <v>372</v>
      </c>
      <c r="B1330" t="s">
        <v>42</v>
      </c>
      <c r="C1330" t="s">
        <v>373</v>
      </c>
      <c r="D1330" t="s">
        <v>345</v>
      </c>
      <c r="E1330" t="s">
        <v>273</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3">
      <c r="A1331" t="s">
        <v>372</v>
      </c>
      <c r="B1331" t="s">
        <v>42</v>
      </c>
      <c r="C1331" t="s">
        <v>373</v>
      </c>
      <c r="D1331" t="s">
        <v>346</v>
      </c>
      <c r="E1331" t="s">
        <v>276</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3">
      <c r="A1332" t="s">
        <v>372</v>
      </c>
      <c r="B1332" t="s">
        <v>42</v>
      </c>
      <c r="C1332" t="s">
        <v>373</v>
      </c>
      <c r="D1332" t="s">
        <v>346</v>
      </c>
      <c r="E1332" t="s">
        <v>278</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3">
      <c r="A1333" t="s">
        <v>372</v>
      </c>
      <c r="B1333" t="s">
        <v>42</v>
      </c>
      <c r="C1333" t="s">
        <v>373</v>
      </c>
      <c r="D1333" t="s">
        <v>346</v>
      </c>
      <c r="E1333" t="s">
        <v>279</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3">
      <c r="A1334" t="s">
        <v>372</v>
      </c>
      <c r="B1334" t="s">
        <v>42</v>
      </c>
      <c r="C1334" t="s">
        <v>373</v>
      </c>
      <c r="D1334" t="s">
        <v>346</v>
      </c>
      <c r="E1334" t="s">
        <v>281</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3">
      <c r="A1335" t="s">
        <v>372</v>
      </c>
      <c r="B1335" t="s">
        <v>42</v>
      </c>
      <c r="C1335" t="s">
        <v>373</v>
      </c>
      <c r="D1335" t="s">
        <v>347</v>
      </c>
      <c r="E1335" t="s">
        <v>282</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3">
      <c r="A1336" t="s">
        <v>372</v>
      </c>
      <c r="B1336" t="s">
        <v>42</v>
      </c>
      <c r="C1336" t="s">
        <v>373</v>
      </c>
      <c r="D1336" t="s">
        <v>347</v>
      </c>
      <c r="E1336" t="s">
        <v>283</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3">
      <c r="A1337" t="s">
        <v>372</v>
      </c>
      <c r="B1337" t="s">
        <v>42</v>
      </c>
      <c r="C1337" t="s">
        <v>373</v>
      </c>
      <c r="D1337" t="s">
        <v>347</v>
      </c>
      <c r="E1337" t="s">
        <v>286</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3">
      <c r="A1338" t="s">
        <v>372</v>
      </c>
      <c r="B1338" t="s">
        <v>42</v>
      </c>
      <c r="C1338" t="s">
        <v>373</v>
      </c>
      <c r="D1338" t="s">
        <v>347</v>
      </c>
      <c r="E1338" t="s">
        <v>288</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3">
      <c r="A1339" t="s">
        <v>372</v>
      </c>
      <c r="B1339" t="s">
        <v>42</v>
      </c>
      <c r="C1339" t="s">
        <v>373</v>
      </c>
      <c r="D1339" t="s">
        <v>348</v>
      </c>
      <c r="E1339" t="s">
        <v>289</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3">
      <c r="A1340" t="s">
        <v>372</v>
      </c>
      <c r="B1340" t="s">
        <v>42</v>
      </c>
      <c r="C1340" t="s">
        <v>373</v>
      </c>
      <c r="D1340" t="s">
        <v>348</v>
      </c>
      <c r="E1340" t="s">
        <v>290</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3">
      <c r="A1341" t="s">
        <v>372</v>
      </c>
      <c r="B1341" t="s">
        <v>42</v>
      </c>
      <c r="C1341" t="s">
        <v>373</v>
      </c>
      <c r="D1341" t="s">
        <v>348</v>
      </c>
      <c r="E1341" t="s">
        <v>292</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3">
      <c r="A1342" t="s">
        <v>372</v>
      </c>
      <c r="B1342" t="s">
        <v>42</v>
      </c>
      <c r="C1342" t="s">
        <v>373</v>
      </c>
      <c r="D1342" t="s">
        <v>348</v>
      </c>
      <c r="E1342" t="s">
        <v>307</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3">
      <c r="A1343" t="s">
        <v>372</v>
      </c>
      <c r="B1343" t="s">
        <v>42</v>
      </c>
      <c r="C1343" t="s">
        <v>373</v>
      </c>
      <c r="D1343" t="s">
        <v>349</v>
      </c>
      <c r="E1343" t="s">
        <v>310</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3">
      <c r="A1344" t="s">
        <v>374</v>
      </c>
      <c r="B1344" t="s">
        <v>11</v>
      </c>
      <c r="C1344" t="s">
        <v>29</v>
      </c>
      <c r="D1344" t="s">
        <v>334</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3">
      <c r="A1345" t="s">
        <v>374</v>
      </c>
      <c r="B1345" t="s">
        <v>11</v>
      </c>
      <c r="C1345" t="s">
        <v>29</v>
      </c>
      <c r="D1345" t="s">
        <v>334</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3">
      <c r="A1346" t="s">
        <v>374</v>
      </c>
      <c r="B1346" t="s">
        <v>11</v>
      </c>
      <c r="C1346" t="s">
        <v>29</v>
      </c>
      <c r="D1346" t="s">
        <v>334</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3">
      <c r="A1347" t="s">
        <v>374</v>
      </c>
      <c r="B1347" t="s">
        <v>11</v>
      </c>
      <c r="C1347" t="s">
        <v>29</v>
      </c>
      <c r="D1347" t="s">
        <v>334</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3">
      <c r="A1348" t="s">
        <v>374</v>
      </c>
      <c r="B1348" t="s">
        <v>11</v>
      </c>
      <c r="C1348" t="s">
        <v>29</v>
      </c>
      <c r="D1348" t="s">
        <v>335</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3">
      <c r="A1349" t="s">
        <v>374</v>
      </c>
      <c r="B1349" t="s">
        <v>11</v>
      </c>
      <c r="C1349" t="s">
        <v>29</v>
      </c>
      <c r="D1349" t="s">
        <v>335</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3">
      <c r="A1350" t="s">
        <v>374</v>
      </c>
      <c r="B1350" t="s">
        <v>11</v>
      </c>
      <c r="C1350" t="s">
        <v>29</v>
      </c>
      <c r="D1350" t="s">
        <v>335</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3">
      <c r="A1351" t="s">
        <v>374</v>
      </c>
      <c r="B1351" t="s">
        <v>11</v>
      </c>
      <c r="C1351" t="s">
        <v>29</v>
      </c>
      <c r="D1351" t="s">
        <v>335</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3">
      <c r="A1352" t="s">
        <v>374</v>
      </c>
      <c r="B1352" t="s">
        <v>11</v>
      </c>
      <c r="C1352" t="s">
        <v>29</v>
      </c>
      <c r="D1352" t="s">
        <v>336</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3">
      <c r="A1353" t="s">
        <v>374</v>
      </c>
      <c r="B1353" t="s">
        <v>11</v>
      </c>
      <c r="C1353" t="s">
        <v>29</v>
      </c>
      <c r="D1353" t="s">
        <v>336</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3">
      <c r="A1354" t="s">
        <v>374</v>
      </c>
      <c r="B1354" t="s">
        <v>11</v>
      </c>
      <c r="C1354" t="s">
        <v>29</v>
      </c>
      <c r="D1354" t="s">
        <v>336</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3">
      <c r="A1355" t="s">
        <v>374</v>
      </c>
      <c r="B1355" t="s">
        <v>11</v>
      </c>
      <c r="C1355" t="s">
        <v>29</v>
      </c>
      <c r="D1355" t="s">
        <v>336</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3">
      <c r="A1356" t="s">
        <v>374</v>
      </c>
      <c r="B1356" t="s">
        <v>11</v>
      </c>
      <c r="C1356" t="s">
        <v>29</v>
      </c>
      <c r="D1356" t="s">
        <v>337</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3">
      <c r="A1357" t="s">
        <v>374</v>
      </c>
      <c r="B1357" t="s">
        <v>11</v>
      </c>
      <c r="C1357" t="s">
        <v>29</v>
      </c>
      <c r="D1357" t="s">
        <v>337</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3">
      <c r="A1358" t="s">
        <v>374</v>
      </c>
      <c r="B1358" t="s">
        <v>11</v>
      </c>
      <c r="C1358" t="s">
        <v>29</v>
      </c>
      <c r="D1358" t="s">
        <v>337</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3">
      <c r="A1359" t="s">
        <v>374</v>
      </c>
      <c r="B1359" t="s">
        <v>11</v>
      </c>
      <c r="C1359" t="s">
        <v>29</v>
      </c>
      <c r="D1359" t="s">
        <v>337</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3">
      <c r="A1360" t="s">
        <v>374</v>
      </c>
      <c r="B1360" t="s">
        <v>11</v>
      </c>
      <c r="C1360" t="s">
        <v>29</v>
      </c>
      <c r="D1360" t="s">
        <v>338</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3">
      <c r="A1361" t="s">
        <v>374</v>
      </c>
      <c r="B1361" t="s">
        <v>11</v>
      </c>
      <c r="C1361" t="s">
        <v>29</v>
      </c>
      <c r="D1361" t="s">
        <v>338</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3">
      <c r="A1362" t="s">
        <v>374</v>
      </c>
      <c r="B1362" t="s">
        <v>11</v>
      </c>
      <c r="C1362" t="s">
        <v>29</v>
      </c>
      <c r="D1362" t="s">
        <v>338</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3">
      <c r="A1363" t="s">
        <v>374</v>
      </c>
      <c r="B1363" t="s">
        <v>11</v>
      </c>
      <c r="C1363" t="s">
        <v>29</v>
      </c>
      <c r="D1363" t="s">
        <v>338</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3">
      <c r="A1364" t="s">
        <v>374</v>
      </c>
      <c r="B1364" t="s">
        <v>11</v>
      </c>
      <c r="C1364" t="s">
        <v>29</v>
      </c>
      <c r="D1364" t="s">
        <v>339</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3">
      <c r="A1365" t="s">
        <v>374</v>
      </c>
      <c r="B1365" t="s">
        <v>11</v>
      </c>
      <c r="C1365" t="s">
        <v>29</v>
      </c>
      <c r="D1365" t="s">
        <v>339</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3">
      <c r="A1366" t="s">
        <v>374</v>
      </c>
      <c r="B1366" t="s">
        <v>11</v>
      </c>
      <c r="C1366" t="s">
        <v>29</v>
      </c>
      <c r="D1366" t="s">
        <v>339</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3">
      <c r="A1367" t="s">
        <v>374</v>
      </c>
      <c r="B1367" t="s">
        <v>11</v>
      </c>
      <c r="C1367" t="s">
        <v>29</v>
      </c>
      <c r="D1367" t="s">
        <v>339</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3">
      <c r="A1368" t="s">
        <v>374</v>
      </c>
      <c r="B1368" t="s">
        <v>11</v>
      </c>
      <c r="C1368" t="s">
        <v>29</v>
      </c>
      <c r="D1368" t="s">
        <v>340</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3">
      <c r="A1369" t="s">
        <v>374</v>
      </c>
      <c r="B1369" t="s">
        <v>11</v>
      </c>
      <c r="C1369" t="s">
        <v>29</v>
      </c>
      <c r="D1369" t="s">
        <v>340</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3">
      <c r="A1370" t="s">
        <v>374</v>
      </c>
      <c r="B1370" t="s">
        <v>11</v>
      </c>
      <c r="C1370" t="s">
        <v>29</v>
      </c>
      <c r="D1370" t="s">
        <v>340</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3">
      <c r="A1371" t="s">
        <v>374</v>
      </c>
      <c r="B1371" t="s">
        <v>11</v>
      </c>
      <c r="C1371" t="s">
        <v>29</v>
      </c>
      <c r="D1371" t="s">
        <v>340</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3">
      <c r="A1372" t="s">
        <v>374</v>
      </c>
      <c r="B1372" t="s">
        <v>11</v>
      </c>
      <c r="C1372" t="s">
        <v>29</v>
      </c>
      <c r="D1372" t="s">
        <v>341</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3">
      <c r="A1373" t="s">
        <v>374</v>
      </c>
      <c r="B1373" t="s">
        <v>11</v>
      </c>
      <c r="C1373" t="s">
        <v>29</v>
      </c>
      <c r="D1373" t="s">
        <v>341</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3">
      <c r="A1374" t="s">
        <v>374</v>
      </c>
      <c r="B1374" t="s">
        <v>11</v>
      </c>
      <c r="C1374" t="s">
        <v>29</v>
      </c>
      <c r="D1374" t="s">
        <v>341</v>
      </c>
      <c r="E1374" t="s">
        <v>179</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3">
      <c r="A1375" t="s">
        <v>374</v>
      </c>
      <c r="B1375" t="s">
        <v>11</v>
      </c>
      <c r="C1375" t="s">
        <v>29</v>
      </c>
      <c r="D1375" t="s">
        <v>341</v>
      </c>
      <c r="E1375" t="s">
        <v>180</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3">
      <c r="A1376" t="s">
        <v>374</v>
      </c>
      <c r="B1376" t="s">
        <v>11</v>
      </c>
      <c r="C1376" t="s">
        <v>29</v>
      </c>
      <c r="D1376" t="s">
        <v>342</v>
      </c>
      <c r="E1376" t="s">
        <v>194</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3">
      <c r="A1377" t="s">
        <v>374</v>
      </c>
      <c r="B1377" t="s">
        <v>11</v>
      </c>
      <c r="C1377" t="s">
        <v>29</v>
      </c>
      <c r="D1377" t="s">
        <v>342</v>
      </c>
      <c r="E1377" t="s">
        <v>196</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3">
      <c r="A1378" t="s">
        <v>374</v>
      </c>
      <c r="B1378" t="s">
        <v>11</v>
      </c>
      <c r="C1378" t="s">
        <v>29</v>
      </c>
      <c r="D1378" t="s">
        <v>342</v>
      </c>
      <c r="E1378" t="s">
        <v>198</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3">
      <c r="A1379" t="s">
        <v>374</v>
      </c>
      <c r="B1379" t="s">
        <v>11</v>
      </c>
      <c r="C1379" t="s">
        <v>29</v>
      </c>
      <c r="D1379" t="s">
        <v>342</v>
      </c>
      <c r="E1379" t="s">
        <v>200</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3">
      <c r="A1380" t="s">
        <v>374</v>
      </c>
      <c r="B1380" t="s">
        <v>11</v>
      </c>
      <c r="C1380" t="s">
        <v>29</v>
      </c>
      <c r="D1380" t="s">
        <v>343</v>
      </c>
      <c r="E1380" t="s">
        <v>201</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3">
      <c r="A1381" t="s">
        <v>374</v>
      </c>
      <c r="B1381" t="s">
        <v>11</v>
      </c>
      <c r="C1381" t="s">
        <v>29</v>
      </c>
      <c r="D1381" t="s">
        <v>343</v>
      </c>
      <c r="E1381" t="s">
        <v>205</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3">
      <c r="A1382" t="s">
        <v>374</v>
      </c>
      <c r="B1382" t="s">
        <v>11</v>
      </c>
      <c r="C1382" t="s">
        <v>29</v>
      </c>
      <c r="D1382" t="s">
        <v>343</v>
      </c>
      <c r="E1382" t="s">
        <v>208</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3">
      <c r="A1383" t="s">
        <v>374</v>
      </c>
      <c r="B1383" t="s">
        <v>11</v>
      </c>
      <c r="C1383" t="s">
        <v>29</v>
      </c>
      <c r="D1383" t="s">
        <v>343</v>
      </c>
      <c r="E1383" t="s">
        <v>210</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3">
      <c r="A1384" t="s">
        <v>374</v>
      </c>
      <c r="B1384" t="s">
        <v>11</v>
      </c>
      <c r="C1384" t="s">
        <v>29</v>
      </c>
      <c r="D1384" t="s">
        <v>344</v>
      </c>
      <c r="E1384" t="s">
        <v>250</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3">
      <c r="A1385" t="s">
        <v>374</v>
      </c>
      <c r="B1385" t="s">
        <v>11</v>
      </c>
      <c r="C1385" t="s">
        <v>29</v>
      </c>
      <c r="D1385" t="s">
        <v>344</v>
      </c>
      <c r="E1385" t="s">
        <v>262</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3">
      <c r="A1386" t="s">
        <v>374</v>
      </c>
      <c r="B1386" t="s">
        <v>11</v>
      </c>
      <c r="C1386" t="s">
        <v>29</v>
      </c>
      <c r="D1386" t="s">
        <v>344</v>
      </c>
      <c r="E1386" t="s">
        <v>263</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3">
      <c r="A1387" t="s">
        <v>374</v>
      </c>
      <c r="B1387" t="s">
        <v>11</v>
      </c>
      <c r="C1387" t="s">
        <v>29</v>
      </c>
      <c r="D1387" t="s">
        <v>344</v>
      </c>
      <c r="E1387" t="s">
        <v>268</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3">
      <c r="A1388" t="s">
        <v>374</v>
      </c>
      <c r="B1388" t="s">
        <v>11</v>
      </c>
      <c r="C1388" t="s">
        <v>29</v>
      </c>
      <c r="D1388" t="s">
        <v>345</v>
      </c>
      <c r="E1388" t="s">
        <v>269</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3">
      <c r="A1389" t="s">
        <v>374</v>
      </c>
      <c r="B1389" t="s">
        <v>11</v>
      </c>
      <c r="C1389" t="s">
        <v>29</v>
      </c>
      <c r="D1389" t="s">
        <v>345</v>
      </c>
      <c r="E1389" t="s">
        <v>270</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3">
      <c r="A1390" t="s">
        <v>374</v>
      </c>
      <c r="B1390" t="s">
        <v>11</v>
      </c>
      <c r="C1390" t="s">
        <v>29</v>
      </c>
      <c r="D1390" t="s">
        <v>345</v>
      </c>
      <c r="E1390" t="s">
        <v>271</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3">
      <c r="A1391" t="s">
        <v>374</v>
      </c>
      <c r="B1391" t="s">
        <v>11</v>
      </c>
      <c r="C1391" t="s">
        <v>29</v>
      </c>
      <c r="D1391" t="s">
        <v>345</v>
      </c>
      <c r="E1391" t="s">
        <v>273</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3">
      <c r="A1392" t="s">
        <v>374</v>
      </c>
      <c r="B1392" t="s">
        <v>11</v>
      </c>
      <c r="C1392" t="s">
        <v>29</v>
      </c>
      <c r="D1392" t="s">
        <v>346</v>
      </c>
      <c r="E1392" t="s">
        <v>276</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3">
      <c r="A1393" t="s">
        <v>374</v>
      </c>
      <c r="B1393" t="s">
        <v>11</v>
      </c>
      <c r="C1393" t="s">
        <v>29</v>
      </c>
      <c r="D1393" t="s">
        <v>346</v>
      </c>
      <c r="E1393" t="s">
        <v>278</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3">
      <c r="A1394" t="s">
        <v>374</v>
      </c>
      <c r="B1394" t="s">
        <v>11</v>
      </c>
      <c r="C1394" t="s">
        <v>29</v>
      </c>
      <c r="D1394" t="s">
        <v>346</v>
      </c>
      <c r="E1394" t="s">
        <v>279</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3">
      <c r="A1395" t="s">
        <v>374</v>
      </c>
      <c r="B1395" t="s">
        <v>11</v>
      </c>
      <c r="C1395" t="s">
        <v>29</v>
      </c>
      <c r="D1395" t="s">
        <v>346</v>
      </c>
      <c r="E1395" t="s">
        <v>281</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3">
      <c r="A1396" t="s">
        <v>374</v>
      </c>
      <c r="B1396" t="s">
        <v>11</v>
      </c>
      <c r="C1396" t="s">
        <v>29</v>
      </c>
      <c r="D1396" t="s">
        <v>347</v>
      </c>
      <c r="E1396" t="s">
        <v>282</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3">
      <c r="A1397" t="s">
        <v>374</v>
      </c>
      <c r="B1397" t="s">
        <v>11</v>
      </c>
      <c r="C1397" t="s">
        <v>29</v>
      </c>
      <c r="D1397" t="s">
        <v>347</v>
      </c>
      <c r="E1397" t="s">
        <v>283</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3">
      <c r="A1398" t="s">
        <v>374</v>
      </c>
      <c r="B1398" t="s">
        <v>11</v>
      </c>
      <c r="C1398" t="s">
        <v>29</v>
      </c>
      <c r="D1398" t="s">
        <v>347</v>
      </c>
      <c r="E1398" t="s">
        <v>286</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3">
      <c r="A1399" t="s">
        <v>374</v>
      </c>
      <c r="B1399" t="s">
        <v>11</v>
      </c>
      <c r="C1399" t="s">
        <v>29</v>
      </c>
      <c r="D1399" t="s">
        <v>347</v>
      </c>
      <c r="E1399" t="s">
        <v>288</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3">
      <c r="A1400" t="s">
        <v>374</v>
      </c>
      <c r="B1400" t="s">
        <v>11</v>
      </c>
      <c r="C1400" t="s">
        <v>29</v>
      </c>
      <c r="D1400" t="s">
        <v>348</v>
      </c>
      <c r="E1400" t="s">
        <v>289</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3">
      <c r="A1401" t="s">
        <v>374</v>
      </c>
      <c r="B1401" t="s">
        <v>11</v>
      </c>
      <c r="C1401" t="s">
        <v>29</v>
      </c>
      <c r="D1401" t="s">
        <v>348</v>
      </c>
      <c r="E1401" t="s">
        <v>290</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3">
      <c r="A1402" t="s">
        <v>374</v>
      </c>
      <c r="B1402" t="s">
        <v>11</v>
      </c>
      <c r="C1402" t="s">
        <v>29</v>
      </c>
      <c r="D1402" t="s">
        <v>348</v>
      </c>
      <c r="E1402" t="s">
        <v>292</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3">
      <c r="A1403" t="s">
        <v>374</v>
      </c>
      <c r="B1403" t="s">
        <v>11</v>
      </c>
      <c r="C1403" t="s">
        <v>29</v>
      </c>
      <c r="D1403" t="s">
        <v>348</v>
      </c>
      <c r="E1403" t="s">
        <v>307</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3">
      <c r="A1404" t="s">
        <v>374</v>
      </c>
      <c r="B1404" t="s">
        <v>11</v>
      </c>
      <c r="C1404" t="s">
        <v>29</v>
      </c>
      <c r="D1404" t="s">
        <v>349</v>
      </c>
      <c r="E1404" t="s">
        <v>310</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3">
      <c r="A1405" t="s">
        <v>375</v>
      </c>
      <c r="B1405" t="s">
        <v>43</v>
      </c>
      <c r="C1405" t="s">
        <v>29</v>
      </c>
      <c r="D1405" t="s">
        <v>334</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3">
      <c r="A1406" t="s">
        <v>375</v>
      </c>
      <c r="B1406" t="s">
        <v>43</v>
      </c>
      <c r="C1406" t="s">
        <v>29</v>
      </c>
      <c r="D1406" t="s">
        <v>334</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3">
      <c r="A1407" t="s">
        <v>375</v>
      </c>
      <c r="B1407" t="s">
        <v>43</v>
      </c>
      <c r="C1407" t="s">
        <v>29</v>
      </c>
      <c r="D1407" t="s">
        <v>334</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3">
      <c r="A1408" t="s">
        <v>375</v>
      </c>
      <c r="B1408" t="s">
        <v>43</v>
      </c>
      <c r="C1408" t="s">
        <v>29</v>
      </c>
      <c r="D1408" t="s">
        <v>334</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3">
      <c r="A1409" t="s">
        <v>375</v>
      </c>
      <c r="B1409" t="s">
        <v>43</v>
      </c>
      <c r="C1409" t="s">
        <v>29</v>
      </c>
      <c r="D1409" t="s">
        <v>335</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3">
      <c r="A1410" t="s">
        <v>375</v>
      </c>
      <c r="B1410" t="s">
        <v>43</v>
      </c>
      <c r="C1410" t="s">
        <v>29</v>
      </c>
      <c r="D1410" t="s">
        <v>335</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3">
      <c r="A1411" t="s">
        <v>375</v>
      </c>
      <c r="B1411" t="s">
        <v>43</v>
      </c>
      <c r="C1411" t="s">
        <v>29</v>
      </c>
      <c r="D1411" t="s">
        <v>335</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3">
      <c r="A1412" t="s">
        <v>375</v>
      </c>
      <c r="B1412" t="s">
        <v>43</v>
      </c>
      <c r="C1412" t="s">
        <v>29</v>
      </c>
      <c r="D1412" t="s">
        <v>335</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3">
      <c r="A1413" t="s">
        <v>375</v>
      </c>
      <c r="B1413" t="s">
        <v>43</v>
      </c>
      <c r="C1413" t="s">
        <v>29</v>
      </c>
      <c r="D1413" t="s">
        <v>336</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3">
      <c r="A1414" t="s">
        <v>375</v>
      </c>
      <c r="B1414" t="s">
        <v>43</v>
      </c>
      <c r="C1414" t="s">
        <v>29</v>
      </c>
      <c r="D1414" t="s">
        <v>336</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3">
      <c r="A1415" t="s">
        <v>375</v>
      </c>
      <c r="B1415" t="s">
        <v>43</v>
      </c>
      <c r="C1415" t="s">
        <v>29</v>
      </c>
      <c r="D1415" t="s">
        <v>336</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3">
      <c r="A1416" t="s">
        <v>375</v>
      </c>
      <c r="B1416" t="s">
        <v>43</v>
      </c>
      <c r="C1416" t="s">
        <v>29</v>
      </c>
      <c r="D1416" t="s">
        <v>336</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3">
      <c r="A1417" t="s">
        <v>375</v>
      </c>
      <c r="B1417" t="s">
        <v>43</v>
      </c>
      <c r="C1417" t="s">
        <v>29</v>
      </c>
      <c r="D1417" t="s">
        <v>337</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3">
      <c r="A1418" t="s">
        <v>375</v>
      </c>
      <c r="B1418" t="s">
        <v>43</v>
      </c>
      <c r="C1418" t="s">
        <v>29</v>
      </c>
      <c r="D1418" t="s">
        <v>337</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3">
      <c r="A1419" t="s">
        <v>375</v>
      </c>
      <c r="B1419" t="s">
        <v>43</v>
      </c>
      <c r="C1419" t="s">
        <v>29</v>
      </c>
      <c r="D1419" t="s">
        <v>337</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3">
      <c r="A1420" t="s">
        <v>375</v>
      </c>
      <c r="B1420" t="s">
        <v>43</v>
      </c>
      <c r="C1420" t="s">
        <v>29</v>
      </c>
      <c r="D1420" t="s">
        <v>337</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3">
      <c r="A1421" t="s">
        <v>375</v>
      </c>
      <c r="B1421" t="s">
        <v>43</v>
      </c>
      <c r="C1421" t="s">
        <v>29</v>
      </c>
      <c r="D1421" t="s">
        <v>338</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3">
      <c r="A1422" t="s">
        <v>375</v>
      </c>
      <c r="B1422" t="s">
        <v>43</v>
      </c>
      <c r="C1422" t="s">
        <v>29</v>
      </c>
      <c r="D1422" t="s">
        <v>338</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3">
      <c r="A1423" t="s">
        <v>375</v>
      </c>
      <c r="B1423" t="s">
        <v>43</v>
      </c>
      <c r="C1423" t="s">
        <v>29</v>
      </c>
      <c r="D1423" t="s">
        <v>338</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3">
      <c r="A1424" t="s">
        <v>375</v>
      </c>
      <c r="B1424" t="s">
        <v>43</v>
      </c>
      <c r="C1424" t="s">
        <v>29</v>
      </c>
      <c r="D1424" t="s">
        <v>338</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3">
      <c r="A1425" t="s">
        <v>375</v>
      </c>
      <c r="B1425" t="s">
        <v>43</v>
      </c>
      <c r="C1425" t="s">
        <v>29</v>
      </c>
      <c r="D1425" t="s">
        <v>339</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3">
      <c r="A1426" t="s">
        <v>375</v>
      </c>
      <c r="B1426" t="s">
        <v>43</v>
      </c>
      <c r="C1426" t="s">
        <v>29</v>
      </c>
      <c r="D1426" t="s">
        <v>339</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3">
      <c r="A1427" t="s">
        <v>375</v>
      </c>
      <c r="B1427" t="s">
        <v>43</v>
      </c>
      <c r="C1427" t="s">
        <v>29</v>
      </c>
      <c r="D1427" t="s">
        <v>339</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3">
      <c r="A1428" t="s">
        <v>375</v>
      </c>
      <c r="B1428" t="s">
        <v>43</v>
      </c>
      <c r="C1428" t="s">
        <v>29</v>
      </c>
      <c r="D1428" t="s">
        <v>339</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3">
      <c r="A1429" t="s">
        <v>375</v>
      </c>
      <c r="B1429" t="s">
        <v>43</v>
      </c>
      <c r="C1429" t="s">
        <v>29</v>
      </c>
      <c r="D1429" t="s">
        <v>340</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3">
      <c r="A1430" t="s">
        <v>375</v>
      </c>
      <c r="B1430" t="s">
        <v>43</v>
      </c>
      <c r="C1430" t="s">
        <v>29</v>
      </c>
      <c r="D1430" t="s">
        <v>340</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3">
      <c r="A1431" t="s">
        <v>375</v>
      </c>
      <c r="B1431" t="s">
        <v>43</v>
      </c>
      <c r="C1431" t="s">
        <v>29</v>
      </c>
      <c r="D1431" t="s">
        <v>340</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3">
      <c r="A1432" t="s">
        <v>375</v>
      </c>
      <c r="B1432" t="s">
        <v>43</v>
      </c>
      <c r="C1432" t="s">
        <v>29</v>
      </c>
      <c r="D1432" t="s">
        <v>340</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3">
      <c r="A1433" t="s">
        <v>375</v>
      </c>
      <c r="B1433" t="s">
        <v>43</v>
      </c>
      <c r="C1433" t="s">
        <v>29</v>
      </c>
      <c r="D1433" t="s">
        <v>341</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3">
      <c r="A1434" t="s">
        <v>375</v>
      </c>
      <c r="B1434" t="s">
        <v>43</v>
      </c>
      <c r="C1434" t="s">
        <v>29</v>
      </c>
      <c r="D1434" t="s">
        <v>341</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3">
      <c r="A1435" t="s">
        <v>375</v>
      </c>
      <c r="B1435" t="s">
        <v>43</v>
      </c>
      <c r="C1435" t="s">
        <v>29</v>
      </c>
      <c r="D1435" t="s">
        <v>341</v>
      </c>
      <c r="E1435" t="s">
        <v>179</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3">
      <c r="A1436" t="s">
        <v>375</v>
      </c>
      <c r="B1436" t="s">
        <v>43</v>
      </c>
      <c r="C1436" t="s">
        <v>29</v>
      </c>
      <c r="D1436" t="s">
        <v>341</v>
      </c>
      <c r="E1436" t="s">
        <v>180</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3">
      <c r="A1437" t="s">
        <v>375</v>
      </c>
      <c r="B1437" t="s">
        <v>43</v>
      </c>
      <c r="C1437" t="s">
        <v>29</v>
      </c>
      <c r="D1437" t="s">
        <v>342</v>
      </c>
      <c r="E1437" t="s">
        <v>194</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3">
      <c r="A1438" t="s">
        <v>375</v>
      </c>
      <c r="B1438" t="s">
        <v>43</v>
      </c>
      <c r="C1438" t="s">
        <v>29</v>
      </c>
      <c r="D1438" t="s">
        <v>342</v>
      </c>
      <c r="E1438" t="s">
        <v>196</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3">
      <c r="A1439" t="s">
        <v>375</v>
      </c>
      <c r="B1439" t="s">
        <v>43</v>
      </c>
      <c r="C1439" t="s">
        <v>29</v>
      </c>
      <c r="D1439" t="s">
        <v>342</v>
      </c>
      <c r="E1439" t="s">
        <v>198</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3">
      <c r="A1440" t="s">
        <v>375</v>
      </c>
      <c r="B1440" t="s">
        <v>43</v>
      </c>
      <c r="C1440" t="s">
        <v>29</v>
      </c>
      <c r="D1440" t="s">
        <v>342</v>
      </c>
      <c r="E1440" t="s">
        <v>200</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3">
      <c r="A1441" t="s">
        <v>375</v>
      </c>
      <c r="B1441" t="s">
        <v>43</v>
      </c>
      <c r="C1441" t="s">
        <v>29</v>
      </c>
      <c r="D1441" t="s">
        <v>343</v>
      </c>
      <c r="E1441" t="s">
        <v>201</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3">
      <c r="A1442" t="s">
        <v>375</v>
      </c>
      <c r="B1442" t="s">
        <v>43</v>
      </c>
      <c r="C1442" t="s">
        <v>29</v>
      </c>
      <c r="D1442" t="s">
        <v>343</v>
      </c>
      <c r="E1442" t="s">
        <v>205</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3">
      <c r="A1443" t="s">
        <v>375</v>
      </c>
      <c r="B1443" t="s">
        <v>43</v>
      </c>
      <c r="C1443" t="s">
        <v>29</v>
      </c>
      <c r="D1443" t="s">
        <v>343</v>
      </c>
      <c r="E1443" t="s">
        <v>208</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3">
      <c r="A1444" t="s">
        <v>375</v>
      </c>
      <c r="B1444" t="s">
        <v>43</v>
      </c>
      <c r="C1444" t="s">
        <v>29</v>
      </c>
      <c r="D1444" t="s">
        <v>343</v>
      </c>
      <c r="E1444" t="s">
        <v>210</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3">
      <c r="A1445" t="s">
        <v>375</v>
      </c>
      <c r="B1445" t="s">
        <v>43</v>
      </c>
      <c r="C1445" t="s">
        <v>29</v>
      </c>
      <c r="D1445" t="s">
        <v>344</v>
      </c>
      <c r="E1445" t="s">
        <v>250</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3">
      <c r="A1446" t="s">
        <v>375</v>
      </c>
      <c r="B1446" t="s">
        <v>43</v>
      </c>
      <c r="C1446" t="s">
        <v>29</v>
      </c>
      <c r="D1446" t="s">
        <v>344</v>
      </c>
      <c r="E1446" t="s">
        <v>262</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3">
      <c r="A1447" t="s">
        <v>375</v>
      </c>
      <c r="B1447" t="s">
        <v>43</v>
      </c>
      <c r="C1447" t="s">
        <v>29</v>
      </c>
      <c r="D1447" t="s">
        <v>344</v>
      </c>
      <c r="E1447" t="s">
        <v>263</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3">
      <c r="A1448" t="s">
        <v>375</v>
      </c>
      <c r="B1448" t="s">
        <v>43</v>
      </c>
      <c r="C1448" t="s">
        <v>29</v>
      </c>
      <c r="D1448" t="s">
        <v>344</v>
      </c>
      <c r="E1448" t="s">
        <v>268</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3">
      <c r="A1449" t="s">
        <v>375</v>
      </c>
      <c r="B1449" t="s">
        <v>43</v>
      </c>
      <c r="C1449" t="s">
        <v>29</v>
      </c>
      <c r="D1449" t="s">
        <v>345</v>
      </c>
      <c r="E1449" t="s">
        <v>269</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3">
      <c r="A1450" t="s">
        <v>375</v>
      </c>
      <c r="B1450" t="s">
        <v>43</v>
      </c>
      <c r="C1450" t="s">
        <v>29</v>
      </c>
      <c r="D1450" t="s">
        <v>345</v>
      </c>
      <c r="E1450" t="s">
        <v>270</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3">
      <c r="A1451" t="s">
        <v>375</v>
      </c>
      <c r="B1451" t="s">
        <v>43</v>
      </c>
      <c r="C1451" t="s">
        <v>29</v>
      </c>
      <c r="D1451" t="s">
        <v>345</v>
      </c>
      <c r="E1451" t="s">
        <v>271</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3">
      <c r="A1452" t="s">
        <v>375</v>
      </c>
      <c r="B1452" t="s">
        <v>43</v>
      </c>
      <c r="C1452" t="s">
        <v>29</v>
      </c>
      <c r="D1452" t="s">
        <v>345</v>
      </c>
      <c r="E1452" t="s">
        <v>273</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3">
      <c r="A1453" t="s">
        <v>375</v>
      </c>
      <c r="B1453" t="s">
        <v>43</v>
      </c>
      <c r="C1453" t="s">
        <v>29</v>
      </c>
      <c r="D1453" t="s">
        <v>346</v>
      </c>
      <c r="E1453" t="s">
        <v>276</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3">
      <c r="A1454" t="s">
        <v>375</v>
      </c>
      <c r="B1454" t="s">
        <v>43</v>
      </c>
      <c r="C1454" t="s">
        <v>29</v>
      </c>
      <c r="D1454" t="s">
        <v>346</v>
      </c>
      <c r="E1454" t="s">
        <v>278</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3">
      <c r="A1455" t="s">
        <v>375</v>
      </c>
      <c r="B1455" t="s">
        <v>43</v>
      </c>
      <c r="C1455" t="s">
        <v>29</v>
      </c>
      <c r="D1455" t="s">
        <v>346</v>
      </c>
      <c r="E1455" t="s">
        <v>279</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3">
      <c r="A1456" t="s">
        <v>375</v>
      </c>
      <c r="B1456" t="s">
        <v>43</v>
      </c>
      <c r="C1456" t="s">
        <v>29</v>
      </c>
      <c r="D1456" t="s">
        <v>346</v>
      </c>
      <c r="E1456" t="s">
        <v>281</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3">
      <c r="A1457" t="s">
        <v>375</v>
      </c>
      <c r="B1457" t="s">
        <v>43</v>
      </c>
      <c r="C1457" t="s">
        <v>29</v>
      </c>
      <c r="D1457" t="s">
        <v>347</v>
      </c>
      <c r="E1457" t="s">
        <v>282</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3">
      <c r="A1458" t="s">
        <v>375</v>
      </c>
      <c r="B1458" t="s">
        <v>43</v>
      </c>
      <c r="C1458" t="s">
        <v>29</v>
      </c>
      <c r="D1458" t="s">
        <v>347</v>
      </c>
      <c r="E1458" t="s">
        <v>283</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3">
      <c r="A1459" t="s">
        <v>375</v>
      </c>
      <c r="B1459" t="s">
        <v>43</v>
      </c>
      <c r="C1459" t="s">
        <v>29</v>
      </c>
      <c r="D1459" t="s">
        <v>347</v>
      </c>
      <c r="E1459" t="s">
        <v>286</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3">
      <c r="A1460" t="s">
        <v>375</v>
      </c>
      <c r="B1460" t="s">
        <v>43</v>
      </c>
      <c r="C1460" t="s">
        <v>29</v>
      </c>
      <c r="D1460" t="s">
        <v>347</v>
      </c>
      <c r="E1460" t="s">
        <v>288</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3">
      <c r="A1461" t="s">
        <v>375</v>
      </c>
      <c r="B1461" t="s">
        <v>43</v>
      </c>
      <c r="C1461" t="s">
        <v>29</v>
      </c>
      <c r="D1461" t="s">
        <v>348</v>
      </c>
      <c r="E1461" t="s">
        <v>289</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3">
      <c r="A1462" t="s">
        <v>375</v>
      </c>
      <c r="B1462" t="s">
        <v>43</v>
      </c>
      <c r="C1462" t="s">
        <v>29</v>
      </c>
      <c r="D1462" t="s">
        <v>348</v>
      </c>
      <c r="E1462" t="s">
        <v>290</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3">
      <c r="A1463" t="s">
        <v>375</v>
      </c>
      <c r="B1463" t="s">
        <v>43</v>
      </c>
      <c r="C1463" t="s">
        <v>29</v>
      </c>
      <c r="D1463" t="s">
        <v>348</v>
      </c>
      <c r="E1463" t="s">
        <v>292</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3">
      <c r="A1464" t="s">
        <v>375</v>
      </c>
      <c r="B1464" t="s">
        <v>43</v>
      </c>
      <c r="C1464" t="s">
        <v>29</v>
      </c>
      <c r="D1464" t="s">
        <v>348</v>
      </c>
      <c r="E1464" t="s">
        <v>307</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3">
      <c r="A1465" t="s">
        <v>375</v>
      </c>
      <c r="B1465" t="s">
        <v>43</v>
      </c>
      <c r="C1465" t="s">
        <v>29</v>
      </c>
      <c r="D1465" t="s">
        <v>349</v>
      </c>
      <c r="E1465" t="s">
        <v>310</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3">
      <c r="A1466" t="s">
        <v>376</v>
      </c>
      <c r="B1466" t="s">
        <v>12</v>
      </c>
      <c r="C1466" t="s">
        <v>29</v>
      </c>
      <c r="D1466" t="s">
        <v>334</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3">
      <c r="A1467" t="s">
        <v>376</v>
      </c>
      <c r="B1467" t="s">
        <v>12</v>
      </c>
      <c r="C1467" t="s">
        <v>29</v>
      </c>
      <c r="D1467" t="s">
        <v>334</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3">
      <c r="A1468" t="s">
        <v>376</v>
      </c>
      <c r="B1468" t="s">
        <v>12</v>
      </c>
      <c r="C1468" t="s">
        <v>29</v>
      </c>
      <c r="D1468" t="s">
        <v>334</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3">
      <c r="A1469" t="s">
        <v>376</v>
      </c>
      <c r="B1469" t="s">
        <v>12</v>
      </c>
      <c r="C1469" t="s">
        <v>29</v>
      </c>
      <c r="D1469" t="s">
        <v>334</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3">
      <c r="A1470" t="s">
        <v>376</v>
      </c>
      <c r="B1470" t="s">
        <v>12</v>
      </c>
      <c r="C1470" t="s">
        <v>29</v>
      </c>
      <c r="D1470" t="s">
        <v>335</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3">
      <c r="A1471" t="s">
        <v>376</v>
      </c>
      <c r="B1471" t="s">
        <v>12</v>
      </c>
      <c r="C1471" t="s">
        <v>29</v>
      </c>
      <c r="D1471" t="s">
        <v>335</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3">
      <c r="A1472" t="s">
        <v>376</v>
      </c>
      <c r="B1472" t="s">
        <v>12</v>
      </c>
      <c r="C1472" t="s">
        <v>29</v>
      </c>
      <c r="D1472" t="s">
        <v>335</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3">
      <c r="A1473" t="s">
        <v>376</v>
      </c>
      <c r="B1473" t="s">
        <v>12</v>
      </c>
      <c r="C1473" t="s">
        <v>29</v>
      </c>
      <c r="D1473" t="s">
        <v>335</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3">
      <c r="A1474" t="s">
        <v>376</v>
      </c>
      <c r="B1474" t="s">
        <v>12</v>
      </c>
      <c r="C1474" t="s">
        <v>29</v>
      </c>
      <c r="D1474" t="s">
        <v>336</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3">
      <c r="A1475" t="s">
        <v>376</v>
      </c>
      <c r="B1475" t="s">
        <v>12</v>
      </c>
      <c r="C1475" t="s">
        <v>29</v>
      </c>
      <c r="D1475" t="s">
        <v>336</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3">
      <c r="A1476" t="s">
        <v>376</v>
      </c>
      <c r="B1476" t="s">
        <v>12</v>
      </c>
      <c r="C1476" t="s">
        <v>29</v>
      </c>
      <c r="D1476" t="s">
        <v>336</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3">
      <c r="A1477" t="s">
        <v>376</v>
      </c>
      <c r="B1477" t="s">
        <v>12</v>
      </c>
      <c r="C1477" t="s">
        <v>29</v>
      </c>
      <c r="D1477" t="s">
        <v>336</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3">
      <c r="A1478" t="s">
        <v>376</v>
      </c>
      <c r="B1478" t="s">
        <v>12</v>
      </c>
      <c r="C1478" t="s">
        <v>29</v>
      </c>
      <c r="D1478" t="s">
        <v>337</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3">
      <c r="A1479" t="s">
        <v>376</v>
      </c>
      <c r="B1479" t="s">
        <v>12</v>
      </c>
      <c r="C1479" t="s">
        <v>29</v>
      </c>
      <c r="D1479" t="s">
        <v>337</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3">
      <c r="A1480" t="s">
        <v>376</v>
      </c>
      <c r="B1480" t="s">
        <v>12</v>
      </c>
      <c r="C1480" t="s">
        <v>29</v>
      </c>
      <c r="D1480" t="s">
        <v>337</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3">
      <c r="A1481" t="s">
        <v>376</v>
      </c>
      <c r="B1481" t="s">
        <v>12</v>
      </c>
      <c r="C1481" t="s">
        <v>29</v>
      </c>
      <c r="D1481" t="s">
        <v>337</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3">
      <c r="A1482" t="s">
        <v>376</v>
      </c>
      <c r="B1482" t="s">
        <v>12</v>
      </c>
      <c r="C1482" t="s">
        <v>29</v>
      </c>
      <c r="D1482" t="s">
        <v>338</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3">
      <c r="A1483" t="s">
        <v>376</v>
      </c>
      <c r="B1483" t="s">
        <v>12</v>
      </c>
      <c r="C1483" t="s">
        <v>29</v>
      </c>
      <c r="D1483" t="s">
        <v>338</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3">
      <c r="A1484" t="s">
        <v>376</v>
      </c>
      <c r="B1484" t="s">
        <v>12</v>
      </c>
      <c r="C1484" t="s">
        <v>29</v>
      </c>
      <c r="D1484" t="s">
        <v>338</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3">
      <c r="A1485" t="s">
        <v>376</v>
      </c>
      <c r="B1485" t="s">
        <v>12</v>
      </c>
      <c r="C1485" t="s">
        <v>29</v>
      </c>
      <c r="D1485" t="s">
        <v>338</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3">
      <c r="A1486" t="s">
        <v>376</v>
      </c>
      <c r="B1486" t="s">
        <v>12</v>
      </c>
      <c r="C1486" t="s">
        <v>29</v>
      </c>
      <c r="D1486" t="s">
        <v>339</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3">
      <c r="A1487" t="s">
        <v>376</v>
      </c>
      <c r="B1487" t="s">
        <v>12</v>
      </c>
      <c r="C1487" t="s">
        <v>29</v>
      </c>
      <c r="D1487" t="s">
        <v>339</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3">
      <c r="A1488" t="s">
        <v>376</v>
      </c>
      <c r="B1488" t="s">
        <v>12</v>
      </c>
      <c r="C1488" t="s">
        <v>29</v>
      </c>
      <c r="D1488" t="s">
        <v>339</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3">
      <c r="A1489" t="s">
        <v>376</v>
      </c>
      <c r="B1489" t="s">
        <v>12</v>
      </c>
      <c r="C1489" t="s">
        <v>29</v>
      </c>
      <c r="D1489" t="s">
        <v>339</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3">
      <c r="A1490" t="s">
        <v>376</v>
      </c>
      <c r="B1490" t="s">
        <v>12</v>
      </c>
      <c r="C1490" t="s">
        <v>29</v>
      </c>
      <c r="D1490" t="s">
        <v>340</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3">
      <c r="A1491" t="s">
        <v>376</v>
      </c>
      <c r="B1491" t="s">
        <v>12</v>
      </c>
      <c r="C1491" t="s">
        <v>29</v>
      </c>
      <c r="D1491" t="s">
        <v>340</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3">
      <c r="A1492" t="s">
        <v>376</v>
      </c>
      <c r="B1492" t="s">
        <v>12</v>
      </c>
      <c r="C1492" t="s">
        <v>29</v>
      </c>
      <c r="D1492" t="s">
        <v>340</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3">
      <c r="A1493" t="s">
        <v>376</v>
      </c>
      <c r="B1493" t="s">
        <v>12</v>
      </c>
      <c r="C1493" t="s">
        <v>29</v>
      </c>
      <c r="D1493" t="s">
        <v>340</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3">
      <c r="A1494" t="s">
        <v>376</v>
      </c>
      <c r="B1494" t="s">
        <v>12</v>
      </c>
      <c r="C1494" t="s">
        <v>29</v>
      </c>
      <c r="D1494" t="s">
        <v>341</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3">
      <c r="A1495" t="s">
        <v>376</v>
      </c>
      <c r="B1495" t="s">
        <v>12</v>
      </c>
      <c r="C1495" t="s">
        <v>29</v>
      </c>
      <c r="D1495" t="s">
        <v>341</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3">
      <c r="A1496" t="s">
        <v>376</v>
      </c>
      <c r="B1496" t="s">
        <v>12</v>
      </c>
      <c r="C1496" t="s">
        <v>29</v>
      </c>
      <c r="D1496" t="s">
        <v>341</v>
      </c>
      <c r="E1496" t="s">
        <v>179</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3">
      <c r="A1497" t="s">
        <v>376</v>
      </c>
      <c r="B1497" t="s">
        <v>12</v>
      </c>
      <c r="C1497" t="s">
        <v>29</v>
      </c>
      <c r="D1497" t="s">
        <v>341</v>
      </c>
      <c r="E1497" t="s">
        <v>180</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3">
      <c r="A1498" t="s">
        <v>376</v>
      </c>
      <c r="B1498" t="s">
        <v>12</v>
      </c>
      <c r="C1498" t="s">
        <v>29</v>
      </c>
      <c r="D1498" t="s">
        <v>342</v>
      </c>
      <c r="E1498" t="s">
        <v>194</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3">
      <c r="A1499" t="s">
        <v>376</v>
      </c>
      <c r="B1499" t="s">
        <v>12</v>
      </c>
      <c r="C1499" t="s">
        <v>29</v>
      </c>
      <c r="D1499" t="s">
        <v>342</v>
      </c>
      <c r="E1499" t="s">
        <v>196</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3">
      <c r="A1500" t="s">
        <v>376</v>
      </c>
      <c r="B1500" t="s">
        <v>12</v>
      </c>
      <c r="C1500" t="s">
        <v>29</v>
      </c>
      <c r="D1500" t="s">
        <v>342</v>
      </c>
      <c r="E1500" t="s">
        <v>198</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3">
      <c r="A1501" t="s">
        <v>376</v>
      </c>
      <c r="B1501" t="s">
        <v>12</v>
      </c>
      <c r="C1501" t="s">
        <v>29</v>
      </c>
      <c r="D1501" t="s">
        <v>342</v>
      </c>
      <c r="E1501" t="s">
        <v>200</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3">
      <c r="A1502" t="s">
        <v>376</v>
      </c>
      <c r="B1502" t="s">
        <v>12</v>
      </c>
      <c r="C1502" t="s">
        <v>29</v>
      </c>
      <c r="D1502" t="s">
        <v>343</v>
      </c>
      <c r="E1502" t="s">
        <v>201</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3">
      <c r="A1503" t="s">
        <v>376</v>
      </c>
      <c r="B1503" t="s">
        <v>12</v>
      </c>
      <c r="C1503" t="s">
        <v>29</v>
      </c>
      <c r="D1503" t="s">
        <v>343</v>
      </c>
      <c r="E1503" t="s">
        <v>205</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3">
      <c r="A1504" t="s">
        <v>376</v>
      </c>
      <c r="B1504" t="s">
        <v>12</v>
      </c>
      <c r="C1504" t="s">
        <v>29</v>
      </c>
      <c r="D1504" t="s">
        <v>343</v>
      </c>
      <c r="E1504" t="s">
        <v>208</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3">
      <c r="A1505" t="s">
        <v>376</v>
      </c>
      <c r="B1505" t="s">
        <v>12</v>
      </c>
      <c r="C1505" t="s">
        <v>29</v>
      </c>
      <c r="D1505" t="s">
        <v>343</v>
      </c>
      <c r="E1505" t="s">
        <v>210</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3">
      <c r="A1506" t="s">
        <v>376</v>
      </c>
      <c r="B1506" t="s">
        <v>12</v>
      </c>
      <c r="C1506" t="s">
        <v>29</v>
      </c>
      <c r="D1506" t="s">
        <v>344</v>
      </c>
      <c r="E1506" t="s">
        <v>250</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3">
      <c r="A1507" t="s">
        <v>376</v>
      </c>
      <c r="B1507" t="s">
        <v>12</v>
      </c>
      <c r="C1507" t="s">
        <v>29</v>
      </c>
      <c r="D1507" t="s">
        <v>344</v>
      </c>
      <c r="E1507" t="s">
        <v>262</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3">
      <c r="A1508" t="s">
        <v>376</v>
      </c>
      <c r="B1508" t="s">
        <v>12</v>
      </c>
      <c r="C1508" t="s">
        <v>29</v>
      </c>
      <c r="D1508" t="s">
        <v>344</v>
      </c>
      <c r="E1508" t="s">
        <v>263</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3">
      <c r="A1509" t="s">
        <v>376</v>
      </c>
      <c r="B1509" t="s">
        <v>12</v>
      </c>
      <c r="C1509" t="s">
        <v>29</v>
      </c>
      <c r="D1509" t="s">
        <v>344</v>
      </c>
      <c r="E1509" t="s">
        <v>268</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3">
      <c r="A1510" t="s">
        <v>376</v>
      </c>
      <c r="B1510" t="s">
        <v>12</v>
      </c>
      <c r="C1510" t="s">
        <v>29</v>
      </c>
      <c r="D1510" t="s">
        <v>345</v>
      </c>
      <c r="E1510" t="s">
        <v>269</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3">
      <c r="A1511" t="s">
        <v>376</v>
      </c>
      <c r="B1511" t="s">
        <v>12</v>
      </c>
      <c r="C1511" t="s">
        <v>29</v>
      </c>
      <c r="D1511" t="s">
        <v>345</v>
      </c>
      <c r="E1511" t="s">
        <v>270</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3">
      <c r="A1512" t="s">
        <v>376</v>
      </c>
      <c r="B1512" t="s">
        <v>12</v>
      </c>
      <c r="C1512" t="s">
        <v>29</v>
      </c>
      <c r="D1512" t="s">
        <v>345</v>
      </c>
      <c r="E1512" t="s">
        <v>271</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3">
      <c r="A1513" t="s">
        <v>376</v>
      </c>
      <c r="B1513" t="s">
        <v>12</v>
      </c>
      <c r="C1513" t="s">
        <v>29</v>
      </c>
      <c r="D1513" t="s">
        <v>345</v>
      </c>
      <c r="E1513" t="s">
        <v>273</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3">
      <c r="A1514" t="s">
        <v>376</v>
      </c>
      <c r="B1514" t="s">
        <v>12</v>
      </c>
      <c r="C1514" t="s">
        <v>29</v>
      </c>
      <c r="D1514" t="s">
        <v>346</v>
      </c>
      <c r="E1514" t="s">
        <v>276</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3">
      <c r="A1515" t="s">
        <v>376</v>
      </c>
      <c r="B1515" t="s">
        <v>12</v>
      </c>
      <c r="C1515" t="s">
        <v>29</v>
      </c>
      <c r="D1515" t="s">
        <v>346</v>
      </c>
      <c r="E1515" t="s">
        <v>278</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3">
      <c r="A1516" t="s">
        <v>376</v>
      </c>
      <c r="B1516" t="s">
        <v>12</v>
      </c>
      <c r="C1516" t="s">
        <v>29</v>
      </c>
      <c r="D1516" t="s">
        <v>346</v>
      </c>
      <c r="E1516" t="s">
        <v>279</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3">
      <c r="A1517" t="s">
        <v>376</v>
      </c>
      <c r="B1517" t="s">
        <v>12</v>
      </c>
      <c r="C1517" t="s">
        <v>29</v>
      </c>
      <c r="D1517" t="s">
        <v>346</v>
      </c>
      <c r="E1517" t="s">
        <v>281</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3">
      <c r="A1518" t="s">
        <v>376</v>
      </c>
      <c r="B1518" t="s">
        <v>12</v>
      </c>
      <c r="C1518" t="s">
        <v>29</v>
      </c>
      <c r="D1518" t="s">
        <v>347</v>
      </c>
      <c r="E1518" t="s">
        <v>282</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3">
      <c r="A1519" t="s">
        <v>376</v>
      </c>
      <c r="B1519" t="s">
        <v>12</v>
      </c>
      <c r="C1519" t="s">
        <v>29</v>
      </c>
      <c r="D1519" t="s">
        <v>347</v>
      </c>
      <c r="E1519" t="s">
        <v>283</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3">
      <c r="A1520" t="s">
        <v>376</v>
      </c>
      <c r="B1520" t="s">
        <v>12</v>
      </c>
      <c r="C1520" t="s">
        <v>29</v>
      </c>
      <c r="D1520" t="s">
        <v>347</v>
      </c>
      <c r="E1520" t="s">
        <v>286</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3">
      <c r="A1521" t="s">
        <v>376</v>
      </c>
      <c r="B1521" t="s">
        <v>12</v>
      </c>
      <c r="C1521" t="s">
        <v>29</v>
      </c>
      <c r="D1521" t="s">
        <v>347</v>
      </c>
      <c r="E1521" t="s">
        <v>288</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3">
      <c r="A1522" t="s">
        <v>376</v>
      </c>
      <c r="B1522" t="s">
        <v>12</v>
      </c>
      <c r="C1522" t="s">
        <v>29</v>
      </c>
      <c r="D1522" t="s">
        <v>348</v>
      </c>
      <c r="E1522" t="s">
        <v>289</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3">
      <c r="A1523" t="s">
        <v>376</v>
      </c>
      <c r="B1523" t="s">
        <v>12</v>
      </c>
      <c r="C1523" t="s">
        <v>29</v>
      </c>
      <c r="D1523" t="s">
        <v>348</v>
      </c>
      <c r="E1523" t="s">
        <v>290</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3">
      <c r="A1524" t="s">
        <v>376</v>
      </c>
      <c r="B1524" t="s">
        <v>12</v>
      </c>
      <c r="C1524" t="s">
        <v>29</v>
      </c>
      <c r="D1524" t="s">
        <v>348</v>
      </c>
      <c r="E1524" t="s">
        <v>292</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3">
      <c r="A1525" t="s">
        <v>376</v>
      </c>
      <c r="B1525" t="s">
        <v>12</v>
      </c>
      <c r="C1525" t="s">
        <v>29</v>
      </c>
      <c r="D1525" t="s">
        <v>348</v>
      </c>
      <c r="E1525" t="s">
        <v>307</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3">
      <c r="A1526" t="s">
        <v>376</v>
      </c>
      <c r="B1526" t="s">
        <v>12</v>
      </c>
      <c r="C1526" t="s">
        <v>29</v>
      </c>
      <c r="D1526" t="s">
        <v>349</v>
      </c>
      <c r="E1526" t="s">
        <v>310</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3">
      <c r="A1527" t="s">
        <v>377</v>
      </c>
      <c r="B1527" t="s">
        <v>13</v>
      </c>
      <c r="C1527" t="s">
        <v>29</v>
      </c>
      <c r="D1527" t="s">
        <v>334</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3">
      <c r="A1528" t="s">
        <v>377</v>
      </c>
      <c r="B1528" t="s">
        <v>13</v>
      </c>
      <c r="C1528" t="s">
        <v>29</v>
      </c>
      <c r="D1528" t="s">
        <v>334</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3">
      <c r="A1529" t="s">
        <v>377</v>
      </c>
      <c r="B1529" t="s">
        <v>13</v>
      </c>
      <c r="C1529" t="s">
        <v>29</v>
      </c>
      <c r="D1529" t="s">
        <v>334</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3">
      <c r="A1530" t="s">
        <v>377</v>
      </c>
      <c r="B1530" t="s">
        <v>13</v>
      </c>
      <c r="C1530" t="s">
        <v>29</v>
      </c>
      <c r="D1530" t="s">
        <v>334</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3">
      <c r="A1531" t="s">
        <v>377</v>
      </c>
      <c r="B1531" t="s">
        <v>13</v>
      </c>
      <c r="C1531" t="s">
        <v>29</v>
      </c>
      <c r="D1531" t="s">
        <v>335</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3">
      <c r="A1532" t="s">
        <v>377</v>
      </c>
      <c r="B1532" t="s">
        <v>13</v>
      </c>
      <c r="C1532" t="s">
        <v>29</v>
      </c>
      <c r="D1532" t="s">
        <v>335</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3">
      <c r="A1533" t="s">
        <v>377</v>
      </c>
      <c r="B1533" t="s">
        <v>13</v>
      </c>
      <c r="C1533" t="s">
        <v>29</v>
      </c>
      <c r="D1533" t="s">
        <v>335</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3">
      <c r="A1534" t="s">
        <v>377</v>
      </c>
      <c r="B1534" t="s">
        <v>13</v>
      </c>
      <c r="C1534" t="s">
        <v>29</v>
      </c>
      <c r="D1534" t="s">
        <v>335</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3">
      <c r="A1535" t="s">
        <v>377</v>
      </c>
      <c r="B1535" t="s">
        <v>13</v>
      </c>
      <c r="C1535" t="s">
        <v>29</v>
      </c>
      <c r="D1535" t="s">
        <v>336</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3">
      <c r="A1536" t="s">
        <v>377</v>
      </c>
      <c r="B1536" t="s">
        <v>13</v>
      </c>
      <c r="C1536" t="s">
        <v>29</v>
      </c>
      <c r="D1536" t="s">
        <v>336</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3">
      <c r="A1537" t="s">
        <v>377</v>
      </c>
      <c r="B1537" t="s">
        <v>13</v>
      </c>
      <c r="C1537" t="s">
        <v>29</v>
      </c>
      <c r="D1537" t="s">
        <v>336</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3">
      <c r="A1538" t="s">
        <v>377</v>
      </c>
      <c r="B1538" t="s">
        <v>13</v>
      </c>
      <c r="C1538" t="s">
        <v>29</v>
      </c>
      <c r="D1538" t="s">
        <v>336</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3">
      <c r="A1539" t="s">
        <v>377</v>
      </c>
      <c r="B1539" t="s">
        <v>13</v>
      </c>
      <c r="C1539" t="s">
        <v>29</v>
      </c>
      <c r="D1539" t="s">
        <v>337</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3">
      <c r="A1540" t="s">
        <v>377</v>
      </c>
      <c r="B1540" t="s">
        <v>13</v>
      </c>
      <c r="C1540" t="s">
        <v>29</v>
      </c>
      <c r="D1540" t="s">
        <v>337</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3">
      <c r="A1541" t="s">
        <v>377</v>
      </c>
      <c r="B1541" t="s">
        <v>13</v>
      </c>
      <c r="C1541" t="s">
        <v>29</v>
      </c>
      <c r="D1541" t="s">
        <v>337</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3">
      <c r="A1542" t="s">
        <v>377</v>
      </c>
      <c r="B1542" t="s">
        <v>13</v>
      </c>
      <c r="C1542" t="s">
        <v>29</v>
      </c>
      <c r="D1542" t="s">
        <v>337</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3">
      <c r="A1543" t="s">
        <v>377</v>
      </c>
      <c r="B1543" t="s">
        <v>13</v>
      </c>
      <c r="C1543" t="s">
        <v>29</v>
      </c>
      <c r="D1543" t="s">
        <v>338</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3">
      <c r="A1544" t="s">
        <v>377</v>
      </c>
      <c r="B1544" t="s">
        <v>13</v>
      </c>
      <c r="C1544" t="s">
        <v>29</v>
      </c>
      <c r="D1544" t="s">
        <v>338</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3">
      <c r="A1545" t="s">
        <v>377</v>
      </c>
      <c r="B1545" t="s">
        <v>13</v>
      </c>
      <c r="C1545" t="s">
        <v>29</v>
      </c>
      <c r="D1545" t="s">
        <v>338</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3">
      <c r="A1546" t="s">
        <v>377</v>
      </c>
      <c r="B1546" t="s">
        <v>13</v>
      </c>
      <c r="C1546" t="s">
        <v>29</v>
      </c>
      <c r="D1546" t="s">
        <v>338</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3">
      <c r="A1547" t="s">
        <v>377</v>
      </c>
      <c r="B1547" t="s">
        <v>13</v>
      </c>
      <c r="C1547" t="s">
        <v>29</v>
      </c>
      <c r="D1547" t="s">
        <v>339</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3">
      <c r="A1548" t="s">
        <v>377</v>
      </c>
      <c r="B1548" t="s">
        <v>13</v>
      </c>
      <c r="C1548" t="s">
        <v>29</v>
      </c>
      <c r="D1548" t="s">
        <v>339</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3">
      <c r="A1549" t="s">
        <v>377</v>
      </c>
      <c r="B1549" t="s">
        <v>13</v>
      </c>
      <c r="C1549" t="s">
        <v>29</v>
      </c>
      <c r="D1549" t="s">
        <v>339</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3">
      <c r="A1550" t="s">
        <v>377</v>
      </c>
      <c r="B1550" t="s">
        <v>13</v>
      </c>
      <c r="C1550" t="s">
        <v>29</v>
      </c>
      <c r="D1550" t="s">
        <v>339</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3">
      <c r="A1551" t="s">
        <v>377</v>
      </c>
      <c r="B1551" t="s">
        <v>13</v>
      </c>
      <c r="C1551" t="s">
        <v>29</v>
      </c>
      <c r="D1551" t="s">
        <v>340</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3">
      <c r="A1552" t="s">
        <v>377</v>
      </c>
      <c r="B1552" t="s">
        <v>13</v>
      </c>
      <c r="C1552" t="s">
        <v>29</v>
      </c>
      <c r="D1552" t="s">
        <v>340</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3">
      <c r="A1553" t="s">
        <v>377</v>
      </c>
      <c r="B1553" t="s">
        <v>13</v>
      </c>
      <c r="C1553" t="s">
        <v>29</v>
      </c>
      <c r="D1553" t="s">
        <v>340</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3">
      <c r="A1554" t="s">
        <v>377</v>
      </c>
      <c r="B1554" t="s">
        <v>13</v>
      </c>
      <c r="C1554" t="s">
        <v>29</v>
      </c>
      <c r="D1554" t="s">
        <v>340</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3">
      <c r="A1555" t="s">
        <v>377</v>
      </c>
      <c r="B1555" t="s">
        <v>13</v>
      </c>
      <c r="C1555" t="s">
        <v>29</v>
      </c>
      <c r="D1555" t="s">
        <v>341</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3">
      <c r="A1556" t="s">
        <v>377</v>
      </c>
      <c r="B1556" t="s">
        <v>13</v>
      </c>
      <c r="C1556" t="s">
        <v>29</v>
      </c>
      <c r="D1556" t="s">
        <v>341</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3">
      <c r="A1557" t="s">
        <v>377</v>
      </c>
      <c r="B1557" t="s">
        <v>13</v>
      </c>
      <c r="C1557" t="s">
        <v>29</v>
      </c>
      <c r="D1557" t="s">
        <v>341</v>
      </c>
      <c r="E1557" t="s">
        <v>179</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3">
      <c r="A1558" t="s">
        <v>377</v>
      </c>
      <c r="B1558" t="s">
        <v>13</v>
      </c>
      <c r="C1558" t="s">
        <v>29</v>
      </c>
      <c r="D1558" t="s">
        <v>341</v>
      </c>
      <c r="E1558" t="s">
        <v>180</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3">
      <c r="A1559" t="s">
        <v>377</v>
      </c>
      <c r="B1559" t="s">
        <v>13</v>
      </c>
      <c r="C1559" t="s">
        <v>29</v>
      </c>
      <c r="D1559" t="s">
        <v>342</v>
      </c>
      <c r="E1559" t="s">
        <v>194</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3">
      <c r="A1560" t="s">
        <v>377</v>
      </c>
      <c r="B1560" t="s">
        <v>13</v>
      </c>
      <c r="C1560" t="s">
        <v>29</v>
      </c>
      <c r="D1560" t="s">
        <v>342</v>
      </c>
      <c r="E1560" t="s">
        <v>196</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3">
      <c r="A1561" t="s">
        <v>377</v>
      </c>
      <c r="B1561" t="s">
        <v>13</v>
      </c>
      <c r="C1561" t="s">
        <v>29</v>
      </c>
      <c r="D1561" t="s">
        <v>342</v>
      </c>
      <c r="E1561" t="s">
        <v>198</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3">
      <c r="A1562" t="s">
        <v>377</v>
      </c>
      <c r="B1562" t="s">
        <v>13</v>
      </c>
      <c r="C1562" t="s">
        <v>29</v>
      </c>
      <c r="D1562" t="s">
        <v>342</v>
      </c>
      <c r="E1562" t="s">
        <v>200</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3">
      <c r="A1563" t="s">
        <v>377</v>
      </c>
      <c r="B1563" t="s">
        <v>13</v>
      </c>
      <c r="C1563" t="s">
        <v>29</v>
      </c>
      <c r="D1563" t="s">
        <v>343</v>
      </c>
      <c r="E1563" t="s">
        <v>201</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3">
      <c r="A1564" t="s">
        <v>377</v>
      </c>
      <c r="B1564" t="s">
        <v>13</v>
      </c>
      <c r="C1564" t="s">
        <v>29</v>
      </c>
      <c r="D1564" t="s">
        <v>343</v>
      </c>
      <c r="E1564" t="s">
        <v>205</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3">
      <c r="A1565" t="s">
        <v>377</v>
      </c>
      <c r="B1565" t="s">
        <v>13</v>
      </c>
      <c r="C1565" t="s">
        <v>29</v>
      </c>
      <c r="D1565" t="s">
        <v>343</v>
      </c>
      <c r="E1565" t="s">
        <v>208</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3">
      <c r="A1566" t="s">
        <v>377</v>
      </c>
      <c r="B1566" t="s">
        <v>13</v>
      </c>
      <c r="C1566" t="s">
        <v>29</v>
      </c>
      <c r="D1566" t="s">
        <v>343</v>
      </c>
      <c r="E1566" t="s">
        <v>210</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3">
      <c r="A1567" t="s">
        <v>377</v>
      </c>
      <c r="B1567" t="s">
        <v>13</v>
      </c>
      <c r="C1567" t="s">
        <v>29</v>
      </c>
      <c r="D1567" t="s">
        <v>344</v>
      </c>
      <c r="E1567" t="s">
        <v>250</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3">
      <c r="A1568" t="s">
        <v>377</v>
      </c>
      <c r="B1568" t="s">
        <v>13</v>
      </c>
      <c r="C1568" t="s">
        <v>29</v>
      </c>
      <c r="D1568" t="s">
        <v>344</v>
      </c>
      <c r="E1568" t="s">
        <v>262</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3">
      <c r="A1569" t="s">
        <v>377</v>
      </c>
      <c r="B1569" t="s">
        <v>13</v>
      </c>
      <c r="C1569" t="s">
        <v>29</v>
      </c>
      <c r="D1569" t="s">
        <v>344</v>
      </c>
      <c r="E1569" t="s">
        <v>263</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3">
      <c r="A1570" t="s">
        <v>377</v>
      </c>
      <c r="B1570" t="s">
        <v>13</v>
      </c>
      <c r="C1570" t="s">
        <v>29</v>
      </c>
      <c r="D1570" t="s">
        <v>344</v>
      </c>
      <c r="E1570" t="s">
        <v>268</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3">
      <c r="A1571" t="s">
        <v>377</v>
      </c>
      <c r="B1571" t="s">
        <v>13</v>
      </c>
      <c r="C1571" t="s">
        <v>29</v>
      </c>
      <c r="D1571" t="s">
        <v>345</v>
      </c>
      <c r="E1571" t="s">
        <v>269</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3">
      <c r="A1572" t="s">
        <v>377</v>
      </c>
      <c r="B1572" t="s">
        <v>13</v>
      </c>
      <c r="C1572" t="s">
        <v>29</v>
      </c>
      <c r="D1572" t="s">
        <v>345</v>
      </c>
      <c r="E1572" t="s">
        <v>270</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3">
      <c r="A1573" t="s">
        <v>377</v>
      </c>
      <c r="B1573" t="s">
        <v>13</v>
      </c>
      <c r="C1573" t="s">
        <v>29</v>
      </c>
      <c r="D1573" t="s">
        <v>345</v>
      </c>
      <c r="E1573" t="s">
        <v>271</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3">
      <c r="A1574" t="s">
        <v>377</v>
      </c>
      <c r="B1574" t="s">
        <v>13</v>
      </c>
      <c r="C1574" t="s">
        <v>29</v>
      </c>
      <c r="D1574" t="s">
        <v>345</v>
      </c>
      <c r="E1574" t="s">
        <v>273</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3">
      <c r="A1575" t="s">
        <v>377</v>
      </c>
      <c r="B1575" t="s">
        <v>13</v>
      </c>
      <c r="C1575" t="s">
        <v>29</v>
      </c>
      <c r="D1575" t="s">
        <v>346</v>
      </c>
      <c r="E1575" t="s">
        <v>276</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3">
      <c r="A1576" t="s">
        <v>377</v>
      </c>
      <c r="B1576" t="s">
        <v>13</v>
      </c>
      <c r="C1576" t="s">
        <v>29</v>
      </c>
      <c r="D1576" t="s">
        <v>346</v>
      </c>
      <c r="E1576" t="s">
        <v>278</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3">
      <c r="A1577" t="s">
        <v>377</v>
      </c>
      <c r="B1577" t="s">
        <v>13</v>
      </c>
      <c r="C1577" t="s">
        <v>29</v>
      </c>
      <c r="D1577" t="s">
        <v>346</v>
      </c>
      <c r="E1577" t="s">
        <v>279</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3">
      <c r="A1578" t="s">
        <v>377</v>
      </c>
      <c r="B1578" t="s">
        <v>13</v>
      </c>
      <c r="C1578" t="s">
        <v>29</v>
      </c>
      <c r="D1578" t="s">
        <v>346</v>
      </c>
      <c r="E1578" t="s">
        <v>281</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3">
      <c r="A1579" t="s">
        <v>377</v>
      </c>
      <c r="B1579" t="s">
        <v>13</v>
      </c>
      <c r="C1579" t="s">
        <v>29</v>
      </c>
      <c r="D1579" t="s">
        <v>347</v>
      </c>
      <c r="E1579" t="s">
        <v>282</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3">
      <c r="A1580" t="s">
        <v>377</v>
      </c>
      <c r="B1580" t="s">
        <v>13</v>
      </c>
      <c r="C1580" t="s">
        <v>29</v>
      </c>
      <c r="D1580" t="s">
        <v>347</v>
      </c>
      <c r="E1580" t="s">
        <v>283</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3">
      <c r="A1581" t="s">
        <v>377</v>
      </c>
      <c r="B1581" t="s">
        <v>13</v>
      </c>
      <c r="C1581" t="s">
        <v>29</v>
      </c>
      <c r="D1581" t="s">
        <v>347</v>
      </c>
      <c r="E1581" t="s">
        <v>286</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3">
      <c r="A1582" t="s">
        <v>377</v>
      </c>
      <c r="B1582" t="s">
        <v>13</v>
      </c>
      <c r="C1582" t="s">
        <v>29</v>
      </c>
      <c r="D1582" t="s">
        <v>347</v>
      </c>
      <c r="E1582" t="s">
        <v>288</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3">
      <c r="A1583" t="s">
        <v>377</v>
      </c>
      <c r="B1583" t="s">
        <v>13</v>
      </c>
      <c r="C1583" t="s">
        <v>29</v>
      </c>
      <c r="D1583" t="s">
        <v>348</v>
      </c>
      <c r="E1583" t="s">
        <v>289</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3">
      <c r="A1584" t="s">
        <v>377</v>
      </c>
      <c r="B1584" t="s">
        <v>13</v>
      </c>
      <c r="C1584" t="s">
        <v>29</v>
      </c>
      <c r="D1584" t="s">
        <v>348</v>
      </c>
      <c r="E1584" t="s">
        <v>290</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3">
      <c r="A1585" t="s">
        <v>377</v>
      </c>
      <c r="B1585" t="s">
        <v>13</v>
      </c>
      <c r="C1585" t="s">
        <v>29</v>
      </c>
      <c r="D1585" t="s">
        <v>348</v>
      </c>
      <c r="E1585" t="s">
        <v>292</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3">
      <c r="A1586" t="s">
        <v>377</v>
      </c>
      <c r="B1586" t="s">
        <v>13</v>
      </c>
      <c r="C1586" t="s">
        <v>29</v>
      </c>
      <c r="D1586" t="s">
        <v>348</v>
      </c>
      <c r="E1586" t="s">
        <v>307</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3">
      <c r="A1587" t="s">
        <v>377</v>
      </c>
      <c r="B1587" t="s">
        <v>13</v>
      </c>
      <c r="C1587" t="s">
        <v>29</v>
      </c>
      <c r="D1587" t="s">
        <v>349</v>
      </c>
      <c r="E1587" t="s">
        <v>310</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3">
      <c r="A1588" t="s">
        <v>378</v>
      </c>
      <c r="B1588" t="s">
        <v>44</v>
      </c>
      <c r="C1588" t="s">
        <v>29</v>
      </c>
      <c r="D1588" t="s">
        <v>334</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3">
      <c r="A1589" t="s">
        <v>378</v>
      </c>
      <c r="B1589" t="s">
        <v>44</v>
      </c>
      <c r="C1589" t="s">
        <v>29</v>
      </c>
      <c r="D1589" t="s">
        <v>334</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3">
      <c r="A1590" t="s">
        <v>378</v>
      </c>
      <c r="B1590" t="s">
        <v>44</v>
      </c>
      <c r="C1590" t="s">
        <v>29</v>
      </c>
      <c r="D1590" t="s">
        <v>334</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3">
      <c r="A1591" t="s">
        <v>378</v>
      </c>
      <c r="B1591" t="s">
        <v>44</v>
      </c>
      <c r="C1591" t="s">
        <v>29</v>
      </c>
      <c r="D1591" t="s">
        <v>334</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3">
      <c r="A1592" t="s">
        <v>378</v>
      </c>
      <c r="B1592" t="s">
        <v>44</v>
      </c>
      <c r="C1592" t="s">
        <v>29</v>
      </c>
      <c r="D1592" t="s">
        <v>335</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3">
      <c r="A1593" t="s">
        <v>378</v>
      </c>
      <c r="B1593" t="s">
        <v>44</v>
      </c>
      <c r="C1593" t="s">
        <v>29</v>
      </c>
      <c r="D1593" t="s">
        <v>335</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3">
      <c r="A1594" t="s">
        <v>378</v>
      </c>
      <c r="B1594" t="s">
        <v>44</v>
      </c>
      <c r="C1594" t="s">
        <v>29</v>
      </c>
      <c r="D1594" t="s">
        <v>335</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3">
      <c r="A1595" t="s">
        <v>378</v>
      </c>
      <c r="B1595" t="s">
        <v>44</v>
      </c>
      <c r="C1595" t="s">
        <v>29</v>
      </c>
      <c r="D1595" t="s">
        <v>335</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3">
      <c r="A1596" t="s">
        <v>378</v>
      </c>
      <c r="B1596" t="s">
        <v>44</v>
      </c>
      <c r="C1596" t="s">
        <v>29</v>
      </c>
      <c r="D1596" t="s">
        <v>336</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3">
      <c r="A1597" t="s">
        <v>378</v>
      </c>
      <c r="B1597" t="s">
        <v>44</v>
      </c>
      <c r="C1597" t="s">
        <v>29</v>
      </c>
      <c r="D1597" t="s">
        <v>336</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3">
      <c r="A1598" t="s">
        <v>378</v>
      </c>
      <c r="B1598" t="s">
        <v>44</v>
      </c>
      <c r="C1598" t="s">
        <v>29</v>
      </c>
      <c r="D1598" t="s">
        <v>336</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3">
      <c r="A1599" t="s">
        <v>378</v>
      </c>
      <c r="B1599" t="s">
        <v>44</v>
      </c>
      <c r="C1599" t="s">
        <v>29</v>
      </c>
      <c r="D1599" t="s">
        <v>336</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3">
      <c r="A1600" t="s">
        <v>378</v>
      </c>
      <c r="B1600" t="s">
        <v>44</v>
      </c>
      <c r="C1600" t="s">
        <v>29</v>
      </c>
      <c r="D1600" t="s">
        <v>337</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3">
      <c r="A1601" t="s">
        <v>378</v>
      </c>
      <c r="B1601" t="s">
        <v>44</v>
      </c>
      <c r="C1601" t="s">
        <v>29</v>
      </c>
      <c r="D1601" t="s">
        <v>337</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3">
      <c r="A1602" t="s">
        <v>378</v>
      </c>
      <c r="B1602" t="s">
        <v>44</v>
      </c>
      <c r="C1602" t="s">
        <v>29</v>
      </c>
      <c r="D1602" t="s">
        <v>337</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3">
      <c r="A1603" t="s">
        <v>378</v>
      </c>
      <c r="B1603" t="s">
        <v>44</v>
      </c>
      <c r="C1603" t="s">
        <v>29</v>
      </c>
      <c r="D1603" t="s">
        <v>337</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3">
      <c r="A1604" t="s">
        <v>378</v>
      </c>
      <c r="B1604" t="s">
        <v>44</v>
      </c>
      <c r="C1604" t="s">
        <v>29</v>
      </c>
      <c r="D1604" t="s">
        <v>338</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3">
      <c r="A1605" t="s">
        <v>378</v>
      </c>
      <c r="B1605" t="s">
        <v>44</v>
      </c>
      <c r="C1605" t="s">
        <v>29</v>
      </c>
      <c r="D1605" t="s">
        <v>338</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3">
      <c r="A1606" t="s">
        <v>378</v>
      </c>
      <c r="B1606" t="s">
        <v>44</v>
      </c>
      <c r="C1606" t="s">
        <v>29</v>
      </c>
      <c r="D1606" t="s">
        <v>338</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3">
      <c r="A1607" t="s">
        <v>378</v>
      </c>
      <c r="B1607" t="s">
        <v>44</v>
      </c>
      <c r="C1607" t="s">
        <v>29</v>
      </c>
      <c r="D1607" t="s">
        <v>338</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3">
      <c r="A1608" t="s">
        <v>378</v>
      </c>
      <c r="B1608" t="s">
        <v>44</v>
      </c>
      <c r="C1608" t="s">
        <v>29</v>
      </c>
      <c r="D1608" t="s">
        <v>339</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3">
      <c r="A1609" t="s">
        <v>378</v>
      </c>
      <c r="B1609" t="s">
        <v>44</v>
      </c>
      <c r="C1609" t="s">
        <v>29</v>
      </c>
      <c r="D1609" t="s">
        <v>339</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3">
      <c r="A1610" t="s">
        <v>378</v>
      </c>
      <c r="B1610" t="s">
        <v>44</v>
      </c>
      <c r="C1610" t="s">
        <v>29</v>
      </c>
      <c r="D1610" t="s">
        <v>339</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3">
      <c r="A1611" t="s">
        <v>378</v>
      </c>
      <c r="B1611" t="s">
        <v>44</v>
      </c>
      <c r="C1611" t="s">
        <v>29</v>
      </c>
      <c r="D1611" t="s">
        <v>339</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3">
      <c r="A1612" t="s">
        <v>378</v>
      </c>
      <c r="B1612" t="s">
        <v>44</v>
      </c>
      <c r="C1612" t="s">
        <v>29</v>
      </c>
      <c r="D1612" t="s">
        <v>340</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3">
      <c r="A1613" t="s">
        <v>378</v>
      </c>
      <c r="B1613" t="s">
        <v>44</v>
      </c>
      <c r="C1613" t="s">
        <v>29</v>
      </c>
      <c r="D1613" t="s">
        <v>340</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3">
      <c r="A1614" t="s">
        <v>378</v>
      </c>
      <c r="B1614" t="s">
        <v>44</v>
      </c>
      <c r="C1614" t="s">
        <v>29</v>
      </c>
      <c r="D1614" t="s">
        <v>340</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3">
      <c r="A1615" t="s">
        <v>378</v>
      </c>
      <c r="B1615" t="s">
        <v>44</v>
      </c>
      <c r="C1615" t="s">
        <v>29</v>
      </c>
      <c r="D1615" t="s">
        <v>340</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3">
      <c r="A1616" t="s">
        <v>378</v>
      </c>
      <c r="B1616" t="s">
        <v>44</v>
      </c>
      <c r="C1616" t="s">
        <v>29</v>
      </c>
      <c r="D1616" t="s">
        <v>341</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3">
      <c r="A1617" t="s">
        <v>378</v>
      </c>
      <c r="B1617" t="s">
        <v>44</v>
      </c>
      <c r="C1617" t="s">
        <v>29</v>
      </c>
      <c r="D1617" t="s">
        <v>341</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3">
      <c r="A1618" t="s">
        <v>378</v>
      </c>
      <c r="B1618" t="s">
        <v>44</v>
      </c>
      <c r="C1618" t="s">
        <v>29</v>
      </c>
      <c r="D1618" t="s">
        <v>341</v>
      </c>
      <c r="E1618" t="s">
        <v>179</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3">
      <c r="A1619" t="s">
        <v>378</v>
      </c>
      <c r="B1619" t="s">
        <v>44</v>
      </c>
      <c r="C1619" t="s">
        <v>29</v>
      </c>
      <c r="D1619" t="s">
        <v>341</v>
      </c>
      <c r="E1619" t="s">
        <v>180</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3">
      <c r="A1620" t="s">
        <v>378</v>
      </c>
      <c r="B1620" t="s">
        <v>44</v>
      </c>
      <c r="C1620" t="s">
        <v>29</v>
      </c>
      <c r="D1620" t="s">
        <v>342</v>
      </c>
      <c r="E1620" t="s">
        <v>194</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3">
      <c r="A1621" t="s">
        <v>378</v>
      </c>
      <c r="B1621" t="s">
        <v>44</v>
      </c>
      <c r="C1621" t="s">
        <v>29</v>
      </c>
      <c r="D1621" t="s">
        <v>342</v>
      </c>
      <c r="E1621" t="s">
        <v>196</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3">
      <c r="A1622" t="s">
        <v>378</v>
      </c>
      <c r="B1622" t="s">
        <v>44</v>
      </c>
      <c r="C1622" t="s">
        <v>29</v>
      </c>
      <c r="D1622" t="s">
        <v>342</v>
      </c>
      <c r="E1622" t="s">
        <v>198</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3">
      <c r="A1623" t="s">
        <v>378</v>
      </c>
      <c r="B1623" t="s">
        <v>44</v>
      </c>
      <c r="C1623" t="s">
        <v>29</v>
      </c>
      <c r="D1623" t="s">
        <v>342</v>
      </c>
      <c r="E1623" t="s">
        <v>200</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3">
      <c r="A1624" t="s">
        <v>378</v>
      </c>
      <c r="B1624" t="s">
        <v>44</v>
      </c>
      <c r="C1624" t="s">
        <v>29</v>
      </c>
      <c r="D1624" t="s">
        <v>343</v>
      </c>
      <c r="E1624" t="s">
        <v>201</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3">
      <c r="A1625" t="s">
        <v>378</v>
      </c>
      <c r="B1625" t="s">
        <v>44</v>
      </c>
      <c r="C1625" t="s">
        <v>29</v>
      </c>
      <c r="D1625" t="s">
        <v>343</v>
      </c>
      <c r="E1625" t="s">
        <v>205</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3">
      <c r="A1626" t="s">
        <v>378</v>
      </c>
      <c r="B1626" t="s">
        <v>44</v>
      </c>
      <c r="C1626" t="s">
        <v>29</v>
      </c>
      <c r="D1626" t="s">
        <v>343</v>
      </c>
      <c r="E1626" t="s">
        <v>208</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3">
      <c r="A1627" t="s">
        <v>378</v>
      </c>
      <c r="B1627" t="s">
        <v>44</v>
      </c>
      <c r="C1627" t="s">
        <v>29</v>
      </c>
      <c r="D1627" t="s">
        <v>343</v>
      </c>
      <c r="E1627" t="s">
        <v>210</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3">
      <c r="A1628" t="s">
        <v>378</v>
      </c>
      <c r="B1628" t="s">
        <v>44</v>
      </c>
      <c r="C1628" t="s">
        <v>29</v>
      </c>
      <c r="D1628" t="s">
        <v>344</v>
      </c>
      <c r="E1628" t="s">
        <v>250</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3">
      <c r="A1629" t="s">
        <v>378</v>
      </c>
      <c r="B1629" t="s">
        <v>44</v>
      </c>
      <c r="C1629" t="s">
        <v>29</v>
      </c>
      <c r="D1629" t="s">
        <v>344</v>
      </c>
      <c r="E1629" t="s">
        <v>262</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3">
      <c r="A1630" t="s">
        <v>378</v>
      </c>
      <c r="B1630" t="s">
        <v>44</v>
      </c>
      <c r="C1630" t="s">
        <v>29</v>
      </c>
      <c r="D1630" t="s">
        <v>344</v>
      </c>
      <c r="E1630" t="s">
        <v>263</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3">
      <c r="A1631" t="s">
        <v>378</v>
      </c>
      <c r="B1631" t="s">
        <v>44</v>
      </c>
      <c r="C1631" t="s">
        <v>29</v>
      </c>
      <c r="D1631" t="s">
        <v>344</v>
      </c>
      <c r="E1631" t="s">
        <v>268</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3">
      <c r="A1632" t="s">
        <v>378</v>
      </c>
      <c r="B1632" t="s">
        <v>44</v>
      </c>
      <c r="C1632" t="s">
        <v>29</v>
      </c>
      <c r="D1632" t="s">
        <v>345</v>
      </c>
      <c r="E1632" t="s">
        <v>269</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3">
      <c r="A1633" t="s">
        <v>378</v>
      </c>
      <c r="B1633" t="s">
        <v>44</v>
      </c>
      <c r="C1633" t="s">
        <v>29</v>
      </c>
      <c r="D1633" t="s">
        <v>345</v>
      </c>
      <c r="E1633" t="s">
        <v>270</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3">
      <c r="A1634" t="s">
        <v>378</v>
      </c>
      <c r="B1634" t="s">
        <v>44</v>
      </c>
      <c r="C1634" t="s">
        <v>29</v>
      </c>
      <c r="D1634" t="s">
        <v>345</v>
      </c>
      <c r="E1634" t="s">
        <v>271</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3">
      <c r="A1635" t="s">
        <v>378</v>
      </c>
      <c r="B1635" t="s">
        <v>44</v>
      </c>
      <c r="C1635" t="s">
        <v>29</v>
      </c>
      <c r="D1635" t="s">
        <v>345</v>
      </c>
      <c r="E1635" t="s">
        <v>273</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3">
      <c r="A1636" t="s">
        <v>378</v>
      </c>
      <c r="B1636" t="s">
        <v>44</v>
      </c>
      <c r="C1636" t="s">
        <v>29</v>
      </c>
      <c r="D1636" t="s">
        <v>346</v>
      </c>
      <c r="E1636" t="s">
        <v>276</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3">
      <c r="A1637" t="s">
        <v>378</v>
      </c>
      <c r="B1637" t="s">
        <v>44</v>
      </c>
      <c r="C1637" t="s">
        <v>29</v>
      </c>
      <c r="D1637" t="s">
        <v>346</v>
      </c>
      <c r="E1637" t="s">
        <v>278</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3">
      <c r="A1638" t="s">
        <v>378</v>
      </c>
      <c r="B1638" t="s">
        <v>44</v>
      </c>
      <c r="C1638" t="s">
        <v>29</v>
      </c>
      <c r="D1638" t="s">
        <v>346</v>
      </c>
      <c r="E1638" t="s">
        <v>279</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3">
      <c r="A1639" t="s">
        <v>378</v>
      </c>
      <c r="B1639" t="s">
        <v>44</v>
      </c>
      <c r="C1639" t="s">
        <v>29</v>
      </c>
      <c r="D1639" t="s">
        <v>346</v>
      </c>
      <c r="E1639" t="s">
        <v>281</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3">
      <c r="A1640" t="s">
        <v>378</v>
      </c>
      <c r="B1640" t="s">
        <v>44</v>
      </c>
      <c r="C1640" t="s">
        <v>29</v>
      </c>
      <c r="D1640" t="s">
        <v>347</v>
      </c>
      <c r="E1640" t="s">
        <v>282</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3">
      <c r="A1641" t="s">
        <v>378</v>
      </c>
      <c r="B1641" t="s">
        <v>44</v>
      </c>
      <c r="C1641" t="s">
        <v>29</v>
      </c>
      <c r="D1641" t="s">
        <v>347</v>
      </c>
      <c r="E1641" t="s">
        <v>283</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3">
      <c r="A1642" t="s">
        <v>378</v>
      </c>
      <c r="B1642" t="s">
        <v>44</v>
      </c>
      <c r="C1642" t="s">
        <v>29</v>
      </c>
      <c r="D1642" t="s">
        <v>347</v>
      </c>
      <c r="E1642" t="s">
        <v>286</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3">
      <c r="A1643" t="s">
        <v>378</v>
      </c>
      <c r="B1643" t="s">
        <v>44</v>
      </c>
      <c r="C1643" t="s">
        <v>29</v>
      </c>
      <c r="D1643" t="s">
        <v>347</v>
      </c>
      <c r="E1643" t="s">
        <v>288</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3">
      <c r="A1644" t="s">
        <v>378</v>
      </c>
      <c r="B1644" t="s">
        <v>44</v>
      </c>
      <c r="C1644" t="s">
        <v>29</v>
      </c>
      <c r="D1644" t="s">
        <v>348</v>
      </c>
      <c r="E1644" t="s">
        <v>289</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3">
      <c r="A1645" t="s">
        <v>378</v>
      </c>
      <c r="B1645" t="s">
        <v>44</v>
      </c>
      <c r="C1645" t="s">
        <v>29</v>
      </c>
      <c r="D1645" t="s">
        <v>348</v>
      </c>
      <c r="E1645" t="s">
        <v>290</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3">
      <c r="A1646" t="s">
        <v>378</v>
      </c>
      <c r="B1646" t="s">
        <v>44</v>
      </c>
      <c r="C1646" t="s">
        <v>29</v>
      </c>
      <c r="D1646" t="s">
        <v>348</v>
      </c>
      <c r="E1646" t="s">
        <v>292</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3">
      <c r="A1647" t="s">
        <v>378</v>
      </c>
      <c r="B1647" t="s">
        <v>44</v>
      </c>
      <c r="C1647" t="s">
        <v>29</v>
      </c>
      <c r="D1647" t="s">
        <v>348</v>
      </c>
      <c r="E1647" t="s">
        <v>307</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3">
      <c r="A1648" t="s">
        <v>378</v>
      </c>
      <c r="B1648" t="s">
        <v>44</v>
      </c>
      <c r="C1648" t="s">
        <v>29</v>
      </c>
      <c r="D1648" t="s">
        <v>349</v>
      </c>
      <c r="E1648" t="s">
        <v>310</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3">
      <c r="A1649" t="s">
        <v>379</v>
      </c>
      <c r="B1649" t="s">
        <v>14</v>
      </c>
      <c r="C1649" t="s">
        <v>29</v>
      </c>
      <c r="D1649" t="s">
        <v>334</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3">
      <c r="A1650" t="s">
        <v>379</v>
      </c>
      <c r="B1650" t="s">
        <v>14</v>
      </c>
      <c r="C1650" t="s">
        <v>29</v>
      </c>
      <c r="D1650" t="s">
        <v>334</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3">
      <c r="A1651" t="s">
        <v>379</v>
      </c>
      <c r="B1651" t="s">
        <v>14</v>
      </c>
      <c r="C1651" t="s">
        <v>29</v>
      </c>
      <c r="D1651" t="s">
        <v>334</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3">
      <c r="A1652" t="s">
        <v>379</v>
      </c>
      <c r="B1652" t="s">
        <v>14</v>
      </c>
      <c r="C1652" t="s">
        <v>29</v>
      </c>
      <c r="D1652" t="s">
        <v>334</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3">
      <c r="A1653" t="s">
        <v>379</v>
      </c>
      <c r="B1653" t="s">
        <v>14</v>
      </c>
      <c r="C1653" t="s">
        <v>29</v>
      </c>
      <c r="D1653" t="s">
        <v>335</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3">
      <c r="A1654" t="s">
        <v>379</v>
      </c>
      <c r="B1654" t="s">
        <v>14</v>
      </c>
      <c r="C1654" t="s">
        <v>29</v>
      </c>
      <c r="D1654" t="s">
        <v>335</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3">
      <c r="A1655" t="s">
        <v>379</v>
      </c>
      <c r="B1655" t="s">
        <v>14</v>
      </c>
      <c r="C1655" t="s">
        <v>29</v>
      </c>
      <c r="D1655" t="s">
        <v>335</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3">
      <c r="A1656" t="s">
        <v>379</v>
      </c>
      <c r="B1656" t="s">
        <v>14</v>
      </c>
      <c r="C1656" t="s">
        <v>29</v>
      </c>
      <c r="D1656" t="s">
        <v>335</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3">
      <c r="A1657" t="s">
        <v>379</v>
      </c>
      <c r="B1657" t="s">
        <v>14</v>
      </c>
      <c r="C1657" t="s">
        <v>29</v>
      </c>
      <c r="D1657" t="s">
        <v>336</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3">
      <c r="A1658" t="s">
        <v>379</v>
      </c>
      <c r="B1658" t="s">
        <v>14</v>
      </c>
      <c r="C1658" t="s">
        <v>29</v>
      </c>
      <c r="D1658" t="s">
        <v>336</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3">
      <c r="A1659" t="s">
        <v>379</v>
      </c>
      <c r="B1659" t="s">
        <v>14</v>
      </c>
      <c r="C1659" t="s">
        <v>29</v>
      </c>
      <c r="D1659" t="s">
        <v>336</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3">
      <c r="A1660" t="s">
        <v>379</v>
      </c>
      <c r="B1660" t="s">
        <v>14</v>
      </c>
      <c r="C1660" t="s">
        <v>29</v>
      </c>
      <c r="D1660" t="s">
        <v>336</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3">
      <c r="A1661" t="s">
        <v>379</v>
      </c>
      <c r="B1661" t="s">
        <v>14</v>
      </c>
      <c r="C1661" t="s">
        <v>29</v>
      </c>
      <c r="D1661" t="s">
        <v>337</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3">
      <c r="A1662" t="s">
        <v>379</v>
      </c>
      <c r="B1662" t="s">
        <v>14</v>
      </c>
      <c r="C1662" t="s">
        <v>29</v>
      </c>
      <c r="D1662" t="s">
        <v>337</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3">
      <c r="A1663" t="s">
        <v>379</v>
      </c>
      <c r="B1663" t="s">
        <v>14</v>
      </c>
      <c r="C1663" t="s">
        <v>29</v>
      </c>
      <c r="D1663" t="s">
        <v>337</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3">
      <c r="A1664" t="s">
        <v>379</v>
      </c>
      <c r="B1664" t="s">
        <v>14</v>
      </c>
      <c r="C1664" t="s">
        <v>29</v>
      </c>
      <c r="D1664" t="s">
        <v>337</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3">
      <c r="A1665" t="s">
        <v>379</v>
      </c>
      <c r="B1665" t="s">
        <v>14</v>
      </c>
      <c r="C1665" t="s">
        <v>29</v>
      </c>
      <c r="D1665" t="s">
        <v>338</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3">
      <c r="A1666" t="s">
        <v>379</v>
      </c>
      <c r="B1666" t="s">
        <v>14</v>
      </c>
      <c r="C1666" t="s">
        <v>29</v>
      </c>
      <c r="D1666" t="s">
        <v>338</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3">
      <c r="A1667" t="s">
        <v>379</v>
      </c>
      <c r="B1667" t="s">
        <v>14</v>
      </c>
      <c r="C1667" t="s">
        <v>29</v>
      </c>
      <c r="D1667" t="s">
        <v>338</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3">
      <c r="A1668" t="s">
        <v>379</v>
      </c>
      <c r="B1668" t="s">
        <v>14</v>
      </c>
      <c r="C1668" t="s">
        <v>29</v>
      </c>
      <c r="D1668" t="s">
        <v>338</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3">
      <c r="A1669" t="s">
        <v>379</v>
      </c>
      <c r="B1669" t="s">
        <v>14</v>
      </c>
      <c r="C1669" t="s">
        <v>29</v>
      </c>
      <c r="D1669" t="s">
        <v>339</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3">
      <c r="A1670" t="s">
        <v>379</v>
      </c>
      <c r="B1670" t="s">
        <v>14</v>
      </c>
      <c r="C1670" t="s">
        <v>29</v>
      </c>
      <c r="D1670" t="s">
        <v>339</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3">
      <c r="A1671" t="s">
        <v>379</v>
      </c>
      <c r="B1671" t="s">
        <v>14</v>
      </c>
      <c r="C1671" t="s">
        <v>29</v>
      </c>
      <c r="D1671" t="s">
        <v>339</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3">
      <c r="A1672" t="s">
        <v>379</v>
      </c>
      <c r="B1672" t="s">
        <v>14</v>
      </c>
      <c r="C1672" t="s">
        <v>29</v>
      </c>
      <c r="D1672" t="s">
        <v>339</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3">
      <c r="A1673" t="s">
        <v>379</v>
      </c>
      <c r="B1673" t="s">
        <v>14</v>
      </c>
      <c r="C1673" t="s">
        <v>29</v>
      </c>
      <c r="D1673" t="s">
        <v>340</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3">
      <c r="A1674" t="s">
        <v>379</v>
      </c>
      <c r="B1674" t="s">
        <v>14</v>
      </c>
      <c r="C1674" t="s">
        <v>29</v>
      </c>
      <c r="D1674" t="s">
        <v>340</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3">
      <c r="A1675" t="s">
        <v>379</v>
      </c>
      <c r="B1675" t="s">
        <v>14</v>
      </c>
      <c r="C1675" t="s">
        <v>29</v>
      </c>
      <c r="D1675" t="s">
        <v>340</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3">
      <c r="A1676" t="s">
        <v>379</v>
      </c>
      <c r="B1676" t="s">
        <v>14</v>
      </c>
      <c r="C1676" t="s">
        <v>29</v>
      </c>
      <c r="D1676" t="s">
        <v>340</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3">
      <c r="A1677" t="s">
        <v>379</v>
      </c>
      <c r="B1677" t="s">
        <v>14</v>
      </c>
      <c r="C1677" t="s">
        <v>29</v>
      </c>
      <c r="D1677" t="s">
        <v>341</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3">
      <c r="A1678" t="s">
        <v>379</v>
      </c>
      <c r="B1678" t="s">
        <v>14</v>
      </c>
      <c r="C1678" t="s">
        <v>29</v>
      </c>
      <c r="D1678" t="s">
        <v>341</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3">
      <c r="A1679" t="s">
        <v>379</v>
      </c>
      <c r="B1679" t="s">
        <v>14</v>
      </c>
      <c r="C1679" t="s">
        <v>29</v>
      </c>
      <c r="D1679" t="s">
        <v>341</v>
      </c>
      <c r="E1679" t="s">
        <v>179</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3">
      <c r="A1680" t="s">
        <v>379</v>
      </c>
      <c r="B1680" t="s">
        <v>14</v>
      </c>
      <c r="C1680" t="s">
        <v>29</v>
      </c>
      <c r="D1680" t="s">
        <v>341</v>
      </c>
      <c r="E1680" t="s">
        <v>180</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3">
      <c r="A1681" t="s">
        <v>379</v>
      </c>
      <c r="B1681" t="s">
        <v>14</v>
      </c>
      <c r="C1681" t="s">
        <v>29</v>
      </c>
      <c r="D1681" t="s">
        <v>342</v>
      </c>
      <c r="E1681" t="s">
        <v>194</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3">
      <c r="A1682" t="s">
        <v>379</v>
      </c>
      <c r="B1682" t="s">
        <v>14</v>
      </c>
      <c r="C1682" t="s">
        <v>29</v>
      </c>
      <c r="D1682" t="s">
        <v>342</v>
      </c>
      <c r="E1682" t="s">
        <v>196</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3">
      <c r="A1683" t="s">
        <v>379</v>
      </c>
      <c r="B1683" t="s">
        <v>14</v>
      </c>
      <c r="C1683" t="s">
        <v>29</v>
      </c>
      <c r="D1683" t="s">
        <v>342</v>
      </c>
      <c r="E1683" t="s">
        <v>198</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3">
      <c r="A1684" t="s">
        <v>379</v>
      </c>
      <c r="B1684" t="s">
        <v>14</v>
      </c>
      <c r="C1684" t="s">
        <v>29</v>
      </c>
      <c r="D1684" t="s">
        <v>342</v>
      </c>
      <c r="E1684" t="s">
        <v>200</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3">
      <c r="A1685" t="s">
        <v>379</v>
      </c>
      <c r="B1685" t="s">
        <v>14</v>
      </c>
      <c r="C1685" t="s">
        <v>29</v>
      </c>
      <c r="D1685" t="s">
        <v>343</v>
      </c>
      <c r="E1685" t="s">
        <v>201</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3">
      <c r="A1686" t="s">
        <v>379</v>
      </c>
      <c r="B1686" t="s">
        <v>14</v>
      </c>
      <c r="C1686" t="s">
        <v>29</v>
      </c>
      <c r="D1686" t="s">
        <v>343</v>
      </c>
      <c r="E1686" t="s">
        <v>205</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3">
      <c r="A1687" t="s">
        <v>379</v>
      </c>
      <c r="B1687" t="s">
        <v>14</v>
      </c>
      <c r="C1687" t="s">
        <v>29</v>
      </c>
      <c r="D1687" t="s">
        <v>343</v>
      </c>
      <c r="E1687" t="s">
        <v>208</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3">
      <c r="A1688" t="s">
        <v>379</v>
      </c>
      <c r="B1688" t="s">
        <v>14</v>
      </c>
      <c r="C1688" t="s">
        <v>29</v>
      </c>
      <c r="D1688" t="s">
        <v>343</v>
      </c>
      <c r="E1688" t="s">
        <v>210</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3">
      <c r="A1689" t="s">
        <v>379</v>
      </c>
      <c r="B1689" t="s">
        <v>14</v>
      </c>
      <c r="C1689" t="s">
        <v>29</v>
      </c>
      <c r="D1689" t="s">
        <v>344</v>
      </c>
      <c r="E1689" t="s">
        <v>250</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3">
      <c r="A1690" t="s">
        <v>379</v>
      </c>
      <c r="B1690" t="s">
        <v>14</v>
      </c>
      <c r="C1690" t="s">
        <v>29</v>
      </c>
      <c r="D1690" t="s">
        <v>344</v>
      </c>
      <c r="E1690" t="s">
        <v>262</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3">
      <c r="A1691" t="s">
        <v>379</v>
      </c>
      <c r="B1691" t="s">
        <v>14</v>
      </c>
      <c r="C1691" t="s">
        <v>29</v>
      </c>
      <c r="D1691" t="s">
        <v>344</v>
      </c>
      <c r="E1691" t="s">
        <v>263</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3">
      <c r="A1692" t="s">
        <v>379</v>
      </c>
      <c r="B1692" t="s">
        <v>14</v>
      </c>
      <c r="C1692" t="s">
        <v>29</v>
      </c>
      <c r="D1692" t="s">
        <v>344</v>
      </c>
      <c r="E1692" t="s">
        <v>268</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3">
      <c r="A1693" t="s">
        <v>379</v>
      </c>
      <c r="B1693" t="s">
        <v>14</v>
      </c>
      <c r="C1693" t="s">
        <v>29</v>
      </c>
      <c r="D1693" t="s">
        <v>345</v>
      </c>
      <c r="E1693" t="s">
        <v>269</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3">
      <c r="A1694" t="s">
        <v>379</v>
      </c>
      <c r="B1694" t="s">
        <v>14</v>
      </c>
      <c r="C1694" t="s">
        <v>29</v>
      </c>
      <c r="D1694" t="s">
        <v>345</v>
      </c>
      <c r="E1694" t="s">
        <v>270</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3">
      <c r="A1695" t="s">
        <v>379</v>
      </c>
      <c r="B1695" t="s">
        <v>14</v>
      </c>
      <c r="C1695" t="s">
        <v>29</v>
      </c>
      <c r="D1695" t="s">
        <v>345</v>
      </c>
      <c r="E1695" t="s">
        <v>271</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3">
      <c r="A1696" t="s">
        <v>379</v>
      </c>
      <c r="B1696" t="s">
        <v>14</v>
      </c>
      <c r="C1696" t="s">
        <v>29</v>
      </c>
      <c r="D1696" t="s">
        <v>345</v>
      </c>
      <c r="E1696" t="s">
        <v>273</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3">
      <c r="A1697" t="s">
        <v>379</v>
      </c>
      <c r="B1697" t="s">
        <v>14</v>
      </c>
      <c r="C1697" t="s">
        <v>29</v>
      </c>
      <c r="D1697" t="s">
        <v>346</v>
      </c>
      <c r="E1697" t="s">
        <v>276</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3">
      <c r="A1698" t="s">
        <v>379</v>
      </c>
      <c r="B1698" t="s">
        <v>14</v>
      </c>
      <c r="C1698" t="s">
        <v>29</v>
      </c>
      <c r="D1698" t="s">
        <v>346</v>
      </c>
      <c r="E1698" t="s">
        <v>278</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3">
      <c r="A1699" t="s">
        <v>379</v>
      </c>
      <c r="B1699" t="s">
        <v>14</v>
      </c>
      <c r="C1699" t="s">
        <v>29</v>
      </c>
      <c r="D1699" t="s">
        <v>346</v>
      </c>
      <c r="E1699" t="s">
        <v>279</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3">
      <c r="A1700" t="s">
        <v>379</v>
      </c>
      <c r="B1700" t="s">
        <v>14</v>
      </c>
      <c r="C1700" t="s">
        <v>29</v>
      </c>
      <c r="D1700" t="s">
        <v>346</v>
      </c>
      <c r="E1700" t="s">
        <v>281</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3">
      <c r="A1701" t="s">
        <v>379</v>
      </c>
      <c r="B1701" t="s">
        <v>14</v>
      </c>
      <c r="C1701" t="s">
        <v>29</v>
      </c>
      <c r="D1701" t="s">
        <v>347</v>
      </c>
      <c r="E1701" t="s">
        <v>282</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3">
      <c r="A1702" t="s">
        <v>379</v>
      </c>
      <c r="B1702" t="s">
        <v>14</v>
      </c>
      <c r="C1702" t="s">
        <v>29</v>
      </c>
      <c r="D1702" t="s">
        <v>347</v>
      </c>
      <c r="E1702" t="s">
        <v>283</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3">
      <c r="A1703" t="s">
        <v>379</v>
      </c>
      <c r="B1703" t="s">
        <v>14</v>
      </c>
      <c r="C1703" t="s">
        <v>29</v>
      </c>
      <c r="D1703" t="s">
        <v>347</v>
      </c>
      <c r="E1703" t="s">
        <v>286</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3">
      <c r="A1704" t="s">
        <v>379</v>
      </c>
      <c r="B1704" t="s">
        <v>14</v>
      </c>
      <c r="C1704" t="s">
        <v>29</v>
      </c>
      <c r="D1704" t="s">
        <v>347</v>
      </c>
      <c r="E1704" t="s">
        <v>288</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3">
      <c r="A1705" t="s">
        <v>379</v>
      </c>
      <c r="B1705" t="s">
        <v>14</v>
      </c>
      <c r="C1705" t="s">
        <v>29</v>
      </c>
      <c r="D1705" t="s">
        <v>348</v>
      </c>
      <c r="E1705" t="s">
        <v>289</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3">
      <c r="A1706" t="s">
        <v>379</v>
      </c>
      <c r="B1706" t="s">
        <v>14</v>
      </c>
      <c r="C1706" t="s">
        <v>29</v>
      </c>
      <c r="D1706" t="s">
        <v>348</v>
      </c>
      <c r="E1706" t="s">
        <v>290</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3">
      <c r="A1707" t="s">
        <v>379</v>
      </c>
      <c r="B1707" t="s">
        <v>14</v>
      </c>
      <c r="C1707" t="s">
        <v>29</v>
      </c>
      <c r="D1707" t="s">
        <v>348</v>
      </c>
      <c r="E1707" t="s">
        <v>292</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3">
      <c r="A1708" t="s">
        <v>379</v>
      </c>
      <c r="B1708" t="s">
        <v>14</v>
      </c>
      <c r="C1708" t="s">
        <v>29</v>
      </c>
      <c r="D1708" t="s">
        <v>348</v>
      </c>
      <c r="E1708" t="s">
        <v>307</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3">
      <c r="A1709" t="s">
        <v>379</v>
      </c>
      <c r="B1709" t="s">
        <v>14</v>
      </c>
      <c r="C1709" t="s">
        <v>29</v>
      </c>
      <c r="D1709" t="s">
        <v>349</v>
      </c>
      <c r="E1709" t="s">
        <v>310</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3">
      <c r="A1710" t="s">
        <v>380</v>
      </c>
      <c r="B1710" t="s">
        <v>45</v>
      </c>
      <c r="C1710" t="s">
        <v>29</v>
      </c>
      <c r="D1710" t="s">
        <v>334</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3">
      <c r="A1711" t="s">
        <v>380</v>
      </c>
      <c r="B1711" t="s">
        <v>45</v>
      </c>
      <c r="C1711" t="s">
        <v>29</v>
      </c>
      <c r="D1711" t="s">
        <v>334</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3">
      <c r="A1712" t="s">
        <v>380</v>
      </c>
      <c r="B1712" t="s">
        <v>45</v>
      </c>
      <c r="C1712" t="s">
        <v>29</v>
      </c>
      <c r="D1712" t="s">
        <v>334</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3">
      <c r="A1713" t="s">
        <v>380</v>
      </c>
      <c r="B1713" t="s">
        <v>45</v>
      </c>
      <c r="C1713" t="s">
        <v>29</v>
      </c>
      <c r="D1713" t="s">
        <v>334</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3">
      <c r="A1714" t="s">
        <v>380</v>
      </c>
      <c r="B1714" t="s">
        <v>45</v>
      </c>
      <c r="C1714" t="s">
        <v>29</v>
      </c>
      <c r="D1714" t="s">
        <v>335</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3">
      <c r="A1715" t="s">
        <v>380</v>
      </c>
      <c r="B1715" t="s">
        <v>45</v>
      </c>
      <c r="C1715" t="s">
        <v>29</v>
      </c>
      <c r="D1715" t="s">
        <v>335</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3">
      <c r="A1716" t="s">
        <v>380</v>
      </c>
      <c r="B1716" t="s">
        <v>45</v>
      </c>
      <c r="C1716" t="s">
        <v>29</v>
      </c>
      <c r="D1716" t="s">
        <v>335</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3">
      <c r="A1717" t="s">
        <v>380</v>
      </c>
      <c r="B1717" t="s">
        <v>45</v>
      </c>
      <c r="C1717" t="s">
        <v>29</v>
      </c>
      <c r="D1717" t="s">
        <v>335</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3">
      <c r="A1718" t="s">
        <v>380</v>
      </c>
      <c r="B1718" t="s">
        <v>45</v>
      </c>
      <c r="C1718" t="s">
        <v>29</v>
      </c>
      <c r="D1718" t="s">
        <v>336</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3">
      <c r="A1719" t="s">
        <v>380</v>
      </c>
      <c r="B1719" t="s">
        <v>45</v>
      </c>
      <c r="C1719" t="s">
        <v>29</v>
      </c>
      <c r="D1719" t="s">
        <v>336</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3">
      <c r="A1720" t="s">
        <v>380</v>
      </c>
      <c r="B1720" t="s">
        <v>45</v>
      </c>
      <c r="C1720" t="s">
        <v>29</v>
      </c>
      <c r="D1720" t="s">
        <v>336</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3">
      <c r="A1721" t="s">
        <v>380</v>
      </c>
      <c r="B1721" t="s">
        <v>45</v>
      </c>
      <c r="C1721" t="s">
        <v>29</v>
      </c>
      <c r="D1721" t="s">
        <v>336</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3">
      <c r="A1722" t="s">
        <v>380</v>
      </c>
      <c r="B1722" t="s">
        <v>45</v>
      </c>
      <c r="C1722" t="s">
        <v>29</v>
      </c>
      <c r="D1722" t="s">
        <v>337</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3">
      <c r="A1723" t="s">
        <v>380</v>
      </c>
      <c r="B1723" t="s">
        <v>45</v>
      </c>
      <c r="C1723" t="s">
        <v>29</v>
      </c>
      <c r="D1723" t="s">
        <v>337</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3">
      <c r="A1724" t="s">
        <v>380</v>
      </c>
      <c r="B1724" t="s">
        <v>45</v>
      </c>
      <c r="C1724" t="s">
        <v>29</v>
      </c>
      <c r="D1724" t="s">
        <v>337</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3">
      <c r="A1725" t="s">
        <v>380</v>
      </c>
      <c r="B1725" t="s">
        <v>45</v>
      </c>
      <c r="C1725" t="s">
        <v>29</v>
      </c>
      <c r="D1725" t="s">
        <v>337</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3">
      <c r="A1726" t="s">
        <v>380</v>
      </c>
      <c r="B1726" t="s">
        <v>45</v>
      </c>
      <c r="C1726" t="s">
        <v>29</v>
      </c>
      <c r="D1726" t="s">
        <v>338</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3">
      <c r="A1727" t="s">
        <v>380</v>
      </c>
      <c r="B1727" t="s">
        <v>45</v>
      </c>
      <c r="C1727" t="s">
        <v>29</v>
      </c>
      <c r="D1727" t="s">
        <v>338</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3">
      <c r="A1728" t="s">
        <v>380</v>
      </c>
      <c r="B1728" t="s">
        <v>45</v>
      </c>
      <c r="C1728" t="s">
        <v>29</v>
      </c>
      <c r="D1728" t="s">
        <v>338</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3">
      <c r="A1729" t="s">
        <v>380</v>
      </c>
      <c r="B1729" t="s">
        <v>45</v>
      </c>
      <c r="C1729" t="s">
        <v>29</v>
      </c>
      <c r="D1729" t="s">
        <v>338</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3">
      <c r="A1730" t="s">
        <v>380</v>
      </c>
      <c r="B1730" t="s">
        <v>45</v>
      </c>
      <c r="C1730" t="s">
        <v>29</v>
      </c>
      <c r="D1730" t="s">
        <v>339</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3">
      <c r="A1731" t="s">
        <v>380</v>
      </c>
      <c r="B1731" t="s">
        <v>45</v>
      </c>
      <c r="C1731" t="s">
        <v>29</v>
      </c>
      <c r="D1731" t="s">
        <v>339</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3">
      <c r="A1732" t="s">
        <v>380</v>
      </c>
      <c r="B1732" t="s">
        <v>45</v>
      </c>
      <c r="C1732" t="s">
        <v>29</v>
      </c>
      <c r="D1732" t="s">
        <v>339</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3">
      <c r="A1733" t="s">
        <v>380</v>
      </c>
      <c r="B1733" t="s">
        <v>45</v>
      </c>
      <c r="C1733" t="s">
        <v>29</v>
      </c>
      <c r="D1733" t="s">
        <v>339</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3">
      <c r="A1734" t="s">
        <v>380</v>
      </c>
      <c r="B1734" t="s">
        <v>45</v>
      </c>
      <c r="C1734" t="s">
        <v>29</v>
      </c>
      <c r="D1734" t="s">
        <v>340</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3">
      <c r="A1735" t="s">
        <v>380</v>
      </c>
      <c r="B1735" t="s">
        <v>45</v>
      </c>
      <c r="C1735" t="s">
        <v>29</v>
      </c>
      <c r="D1735" t="s">
        <v>340</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3">
      <c r="A1736" t="s">
        <v>380</v>
      </c>
      <c r="B1736" t="s">
        <v>45</v>
      </c>
      <c r="C1736" t="s">
        <v>29</v>
      </c>
      <c r="D1736" t="s">
        <v>340</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3">
      <c r="A1737" t="s">
        <v>380</v>
      </c>
      <c r="B1737" t="s">
        <v>45</v>
      </c>
      <c r="C1737" t="s">
        <v>29</v>
      </c>
      <c r="D1737" t="s">
        <v>340</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3">
      <c r="A1738" t="s">
        <v>380</v>
      </c>
      <c r="B1738" t="s">
        <v>45</v>
      </c>
      <c r="C1738" t="s">
        <v>29</v>
      </c>
      <c r="D1738" t="s">
        <v>341</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3">
      <c r="A1739" t="s">
        <v>380</v>
      </c>
      <c r="B1739" t="s">
        <v>45</v>
      </c>
      <c r="C1739" t="s">
        <v>29</v>
      </c>
      <c r="D1739" t="s">
        <v>341</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3">
      <c r="A1740" t="s">
        <v>380</v>
      </c>
      <c r="B1740" t="s">
        <v>45</v>
      </c>
      <c r="C1740" t="s">
        <v>29</v>
      </c>
      <c r="D1740" t="s">
        <v>341</v>
      </c>
      <c r="E1740" t="s">
        <v>179</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3">
      <c r="A1741" t="s">
        <v>380</v>
      </c>
      <c r="B1741" t="s">
        <v>45</v>
      </c>
      <c r="C1741" t="s">
        <v>29</v>
      </c>
      <c r="D1741" t="s">
        <v>341</v>
      </c>
      <c r="E1741" t="s">
        <v>180</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3">
      <c r="A1742" t="s">
        <v>380</v>
      </c>
      <c r="B1742" t="s">
        <v>45</v>
      </c>
      <c r="C1742" t="s">
        <v>29</v>
      </c>
      <c r="D1742" t="s">
        <v>342</v>
      </c>
      <c r="E1742" t="s">
        <v>194</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3">
      <c r="A1743" t="s">
        <v>380</v>
      </c>
      <c r="B1743" t="s">
        <v>45</v>
      </c>
      <c r="C1743" t="s">
        <v>29</v>
      </c>
      <c r="D1743" t="s">
        <v>342</v>
      </c>
      <c r="E1743" t="s">
        <v>196</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3">
      <c r="A1744" t="s">
        <v>380</v>
      </c>
      <c r="B1744" t="s">
        <v>45</v>
      </c>
      <c r="C1744" t="s">
        <v>29</v>
      </c>
      <c r="D1744" t="s">
        <v>342</v>
      </c>
      <c r="E1744" t="s">
        <v>198</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3">
      <c r="A1745" t="s">
        <v>380</v>
      </c>
      <c r="B1745" t="s">
        <v>45</v>
      </c>
      <c r="C1745" t="s">
        <v>29</v>
      </c>
      <c r="D1745" t="s">
        <v>342</v>
      </c>
      <c r="E1745" t="s">
        <v>200</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3">
      <c r="A1746" t="s">
        <v>380</v>
      </c>
      <c r="B1746" t="s">
        <v>45</v>
      </c>
      <c r="C1746" t="s">
        <v>29</v>
      </c>
      <c r="D1746" t="s">
        <v>343</v>
      </c>
      <c r="E1746" t="s">
        <v>201</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3">
      <c r="A1747" t="s">
        <v>380</v>
      </c>
      <c r="B1747" t="s">
        <v>45</v>
      </c>
      <c r="C1747" t="s">
        <v>29</v>
      </c>
      <c r="D1747" t="s">
        <v>343</v>
      </c>
      <c r="E1747" t="s">
        <v>205</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3">
      <c r="A1748" t="s">
        <v>380</v>
      </c>
      <c r="B1748" t="s">
        <v>45</v>
      </c>
      <c r="C1748" t="s">
        <v>29</v>
      </c>
      <c r="D1748" t="s">
        <v>343</v>
      </c>
      <c r="E1748" t="s">
        <v>208</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3">
      <c r="A1749" t="s">
        <v>380</v>
      </c>
      <c r="B1749" t="s">
        <v>45</v>
      </c>
      <c r="C1749" t="s">
        <v>29</v>
      </c>
      <c r="D1749" t="s">
        <v>343</v>
      </c>
      <c r="E1749" t="s">
        <v>210</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3">
      <c r="A1750" t="s">
        <v>380</v>
      </c>
      <c r="B1750" t="s">
        <v>45</v>
      </c>
      <c r="C1750" t="s">
        <v>29</v>
      </c>
      <c r="D1750" t="s">
        <v>344</v>
      </c>
      <c r="E1750" t="s">
        <v>250</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3">
      <c r="A1751" t="s">
        <v>380</v>
      </c>
      <c r="B1751" t="s">
        <v>45</v>
      </c>
      <c r="C1751" t="s">
        <v>29</v>
      </c>
      <c r="D1751" t="s">
        <v>344</v>
      </c>
      <c r="E1751" t="s">
        <v>262</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3">
      <c r="A1752" t="s">
        <v>380</v>
      </c>
      <c r="B1752" t="s">
        <v>45</v>
      </c>
      <c r="C1752" t="s">
        <v>29</v>
      </c>
      <c r="D1752" t="s">
        <v>344</v>
      </c>
      <c r="E1752" t="s">
        <v>263</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3">
      <c r="A1753" t="s">
        <v>380</v>
      </c>
      <c r="B1753" t="s">
        <v>45</v>
      </c>
      <c r="C1753" t="s">
        <v>29</v>
      </c>
      <c r="D1753" t="s">
        <v>344</v>
      </c>
      <c r="E1753" t="s">
        <v>268</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3">
      <c r="A1754" t="s">
        <v>380</v>
      </c>
      <c r="B1754" t="s">
        <v>45</v>
      </c>
      <c r="C1754" t="s">
        <v>29</v>
      </c>
      <c r="D1754" t="s">
        <v>345</v>
      </c>
      <c r="E1754" t="s">
        <v>269</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3">
      <c r="A1755" t="s">
        <v>380</v>
      </c>
      <c r="B1755" t="s">
        <v>45</v>
      </c>
      <c r="C1755" t="s">
        <v>29</v>
      </c>
      <c r="D1755" t="s">
        <v>345</v>
      </c>
      <c r="E1755" t="s">
        <v>270</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3">
      <c r="A1756" t="s">
        <v>380</v>
      </c>
      <c r="B1756" t="s">
        <v>45</v>
      </c>
      <c r="C1756" t="s">
        <v>29</v>
      </c>
      <c r="D1756" t="s">
        <v>345</v>
      </c>
      <c r="E1756" t="s">
        <v>271</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3">
      <c r="A1757" t="s">
        <v>380</v>
      </c>
      <c r="B1757" t="s">
        <v>45</v>
      </c>
      <c r="C1757" t="s">
        <v>29</v>
      </c>
      <c r="D1757" t="s">
        <v>345</v>
      </c>
      <c r="E1757" t="s">
        <v>273</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3">
      <c r="A1758" t="s">
        <v>380</v>
      </c>
      <c r="B1758" t="s">
        <v>45</v>
      </c>
      <c r="C1758" t="s">
        <v>29</v>
      </c>
      <c r="D1758" t="s">
        <v>346</v>
      </c>
      <c r="E1758" t="s">
        <v>276</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3">
      <c r="A1759" t="s">
        <v>380</v>
      </c>
      <c r="B1759" t="s">
        <v>45</v>
      </c>
      <c r="C1759" t="s">
        <v>29</v>
      </c>
      <c r="D1759" t="s">
        <v>346</v>
      </c>
      <c r="E1759" t="s">
        <v>278</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3">
      <c r="A1760" t="s">
        <v>380</v>
      </c>
      <c r="B1760" t="s">
        <v>45</v>
      </c>
      <c r="C1760" t="s">
        <v>29</v>
      </c>
      <c r="D1760" t="s">
        <v>346</v>
      </c>
      <c r="E1760" t="s">
        <v>279</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3">
      <c r="A1761" t="s">
        <v>380</v>
      </c>
      <c r="B1761" t="s">
        <v>45</v>
      </c>
      <c r="C1761" t="s">
        <v>29</v>
      </c>
      <c r="D1761" t="s">
        <v>346</v>
      </c>
      <c r="E1761" t="s">
        <v>281</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3">
      <c r="A1762" t="s">
        <v>380</v>
      </c>
      <c r="B1762" t="s">
        <v>45</v>
      </c>
      <c r="C1762" t="s">
        <v>29</v>
      </c>
      <c r="D1762" t="s">
        <v>347</v>
      </c>
      <c r="E1762" t="s">
        <v>282</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3">
      <c r="A1763" t="s">
        <v>380</v>
      </c>
      <c r="B1763" t="s">
        <v>45</v>
      </c>
      <c r="C1763" t="s">
        <v>29</v>
      </c>
      <c r="D1763" t="s">
        <v>347</v>
      </c>
      <c r="E1763" t="s">
        <v>283</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3">
      <c r="A1764" t="s">
        <v>380</v>
      </c>
      <c r="B1764" t="s">
        <v>45</v>
      </c>
      <c r="C1764" t="s">
        <v>29</v>
      </c>
      <c r="D1764" t="s">
        <v>347</v>
      </c>
      <c r="E1764" t="s">
        <v>286</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3">
      <c r="A1765" t="s">
        <v>380</v>
      </c>
      <c r="B1765" t="s">
        <v>45</v>
      </c>
      <c r="C1765" t="s">
        <v>29</v>
      </c>
      <c r="D1765" t="s">
        <v>347</v>
      </c>
      <c r="E1765" t="s">
        <v>288</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3">
      <c r="A1766" t="s">
        <v>380</v>
      </c>
      <c r="B1766" t="s">
        <v>45</v>
      </c>
      <c r="C1766" t="s">
        <v>29</v>
      </c>
      <c r="D1766" t="s">
        <v>348</v>
      </c>
      <c r="E1766" t="s">
        <v>289</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3">
      <c r="A1767" t="s">
        <v>380</v>
      </c>
      <c r="B1767" t="s">
        <v>45</v>
      </c>
      <c r="C1767" t="s">
        <v>29</v>
      </c>
      <c r="D1767" t="s">
        <v>348</v>
      </c>
      <c r="E1767" t="s">
        <v>290</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3">
      <c r="A1768" t="s">
        <v>380</v>
      </c>
      <c r="B1768" t="s">
        <v>45</v>
      </c>
      <c r="C1768" t="s">
        <v>29</v>
      </c>
      <c r="D1768" t="s">
        <v>348</v>
      </c>
      <c r="E1768" t="s">
        <v>292</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3">
      <c r="A1769" t="s">
        <v>380</v>
      </c>
      <c r="B1769" t="s">
        <v>45</v>
      </c>
      <c r="C1769" t="s">
        <v>29</v>
      </c>
      <c r="D1769" t="s">
        <v>348</v>
      </c>
      <c r="E1769" t="s">
        <v>307</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3">
      <c r="A1770" t="s">
        <v>380</v>
      </c>
      <c r="B1770" t="s">
        <v>45</v>
      </c>
      <c r="C1770" t="s">
        <v>29</v>
      </c>
      <c r="D1770" t="s">
        <v>349</v>
      </c>
      <c r="E1770" t="s">
        <v>310</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3">
      <c r="A1771" t="s">
        <v>381</v>
      </c>
      <c r="B1771" t="s">
        <v>15</v>
      </c>
      <c r="C1771" t="s">
        <v>29</v>
      </c>
      <c r="D1771" t="s">
        <v>334</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3">
      <c r="A1772" t="s">
        <v>381</v>
      </c>
      <c r="B1772" t="s">
        <v>15</v>
      </c>
      <c r="C1772" t="s">
        <v>29</v>
      </c>
      <c r="D1772" t="s">
        <v>334</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3">
      <c r="A1773" t="s">
        <v>381</v>
      </c>
      <c r="B1773" t="s">
        <v>15</v>
      </c>
      <c r="C1773" t="s">
        <v>29</v>
      </c>
      <c r="D1773" t="s">
        <v>334</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3">
      <c r="A1774" t="s">
        <v>381</v>
      </c>
      <c r="B1774" t="s">
        <v>15</v>
      </c>
      <c r="C1774" t="s">
        <v>29</v>
      </c>
      <c r="D1774" t="s">
        <v>334</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3">
      <c r="A1775" t="s">
        <v>381</v>
      </c>
      <c r="B1775" t="s">
        <v>15</v>
      </c>
      <c r="C1775" t="s">
        <v>29</v>
      </c>
      <c r="D1775" t="s">
        <v>335</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3">
      <c r="A1776" t="s">
        <v>381</v>
      </c>
      <c r="B1776" t="s">
        <v>15</v>
      </c>
      <c r="C1776" t="s">
        <v>29</v>
      </c>
      <c r="D1776" t="s">
        <v>335</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3">
      <c r="A1777" t="s">
        <v>381</v>
      </c>
      <c r="B1777" t="s">
        <v>15</v>
      </c>
      <c r="C1777" t="s">
        <v>29</v>
      </c>
      <c r="D1777" t="s">
        <v>335</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3">
      <c r="A1778" t="s">
        <v>381</v>
      </c>
      <c r="B1778" t="s">
        <v>15</v>
      </c>
      <c r="C1778" t="s">
        <v>29</v>
      </c>
      <c r="D1778" t="s">
        <v>335</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3">
      <c r="A1779" t="s">
        <v>381</v>
      </c>
      <c r="B1779" t="s">
        <v>15</v>
      </c>
      <c r="C1779" t="s">
        <v>29</v>
      </c>
      <c r="D1779" t="s">
        <v>336</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3">
      <c r="A1780" t="s">
        <v>381</v>
      </c>
      <c r="B1780" t="s">
        <v>15</v>
      </c>
      <c r="C1780" t="s">
        <v>29</v>
      </c>
      <c r="D1780" t="s">
        <v>336</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3">
      <c r="A1781" t="s">
        <v>381</v>
      </c>
      <c r="B1781" t="s">
        <v>15</v>
      </c>
      <c r="C1781" t="s">
        <v>29</v>
      </c>
      <c r="D1781" t="s">
        <v>336</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3">
      <c r="A1782" t="s">
        <v>381</v>
      </c>
      <c r="B1782" t="s">
        <v>15</v>
      </c>
      <c r="C1782" t="s">
        <v>29</v>
      </c>
      <c r="D1782" t="s">
        <v>336</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3">
      <c r="A1783" t="s">
        <v>381</v>
      </c>
      <c r="B1783" t="s">
        <v>15</v>
      </c>
      <c r="C1783" t="s">
        <v>29</v>
      </c>
      <c r="D1783" t="s">
        <v>337</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3">
      <c r="A1784" t="s">
        <v>381</v>
      </c>
      <c r="B1784" t="s">
        <v>15</v>
      </c>
      <c r="C1784" t="s">
        <v>29</v>
      </c>
      <c r="D1784" t="s">
        <v>337</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3">
      <c r="A1785" t="s">
        <v>381</v>
      </c>
      <c r="B1785" t="s">
        <v>15</v>
      </c>
      <c r="C1785" t="s">
        <v>29</v>
      </c>
      <c r="D1785" t="s">
        <v>337</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3">
      <c r="A1786" t="s">
        <v>381</v>
      </c>
      <c r="B1786" t="s">
        <v>15</v>
      </c>
      <c r="C1786" t="s">
        <v>29</v>
      </c>
      <c r="D1786" t="s">
        <v>337</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3">
      <c r="A1787" t="s">
        <v>381</v>
      </c>
      <c r="B1787" t="s">
        <v>15</v>
      </c>
      <c r="C1787" t="s">
        <v>29</v>
      </c>
      <c r="D1787" t="s">
        <v>338</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3">
      <c r="A1788" t="s">
        <v>381</v>
      </c>
      <c r="B1788" t="s">
        <v>15</v>
      </c>
      <c r="C1788" t="s">
        <v>29</v>
      </c>
      <c r="D1788" t="s">
        <v>338</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3">
      <c r="A1789" t="s">
        <v>381</v>
      </c>
      <c r="B1789" t="s">
        <v>15</v>
      </c>
      <c r="C1789" t="s">
        <v>29</v>
      </c>
      <c r="D1789" t="s">
        <v>338</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3">
      <c r="A1790" t="s">
        <v>381</v>
      </c>
      <c r="B1790" t="s">
        <v>15</v>
      </c>
      <c r="C1790" t="s">
        <v>29</v>
      </c>
      <c r="D1790" t="s">
        <v>338</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3">
      <c r="A1791" t="s">
        <v>381</v>
      </c>
      <c r="B1791" t="s">
        <v>15</v>
      </c>
      <c r="C1791" t="s">
        <v>29</v>
      </c>
      <c r="D1791" t="s">
        <v>339</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3">
      <c r="A1792" t="s">
        <v>381</v>
      </c>
      <c r="B1792" t="s">
        <v>15</v>
      </c>
      <c r="C1792" t="s">
        <v>29</v>
      </c>
      <c r="D1792" t="s">
        <v>339</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3">
      <c r="A1793" t="s">
        <v>381</v>
      </c>
      <c r="B1793" t="s">
        <v>15</v>
      </c>
      <c r="C1793" t="s">
        <v>29</v>
      </c>
      <c r="D1793" t="s">
        <v>339</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3">
      <c r="A1794" t="s">
        <v>381</v>
      </c>
      <c r="B1794" t="s">
        <v>15</v>
      </c>
      <c r="C1794" t="s">
        <v>29</v>
      </c>
      <c r="D1794" t="s">
        <v>339</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3">
      <c r="A1795" t="s">
        <v>381</v>
      </c>
      <c r="B1795" t="s">
        <v>15</v>
      </c>
      <c r="C1795" t="s">
        <v>29</v>
      </c>
      <c r="D1795" t="s">
        <v>340</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3">
      <c r="A1796" t="s">
        <v>381</v>
      </c>
      <c r="B1796" t="s">
        <v>15</v>
      </c>
      <c r="C1796" t="s">
        <v>29</v>
      </c>
      <c r="D1796" t="s">
        <v>340</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3">
      <c r="A1797" t="s">
        <v>381</v>
      </c>
      <c r="B1797" t="s">
        <v>15</v>
      </c>
      <c r="C1797" t="s">
        <v>29</v>
      </c>
      <c r="D1797" t="s">
        <v>340</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3">
      <c r="A1798" t="s">
        <v>381</v>
      </c>
      <c r="B1798" t="s">
        <v>15</v>
      </c>
      <c r="C1798" t="s">
        <v>29</v>
      </c>
      <c r="D1798" t="s">
        <v>340</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3">
      <c r="A1799" t="s">
        <v>381</v>
      </c>
      <c r="B1799" t="s">
        <v>15</v>
      </c>
      <c r="C1799" t="s">
        <v>29</v>
      </c>
      <c r="D1799" t="s">
        <v>341</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3">
      <c r="A1800" t="s">
        <v>381</v>
      </c>
      <c r="B1800" t="s">
        <v>15</v>
      </c>
      <c r="C1800" t="s">
        <v>29</v>
      </c>
      <c r="D1800" t="s">
        <v>341</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3">
      <c r="A1801" t="s">
        <v>381</v>
      </c>
      <c r="B1801" t="s">
        <v>15</v>
      </c>
      <c r="C1801" t="s">
        <v>29</v>
      </c>
      <c r="D1801" t="s">
        <v>341</v>
      </c>
      <c r="E1801" t="s">
        <v>179</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3">
      <c r="A1802" t="s">
        <v>381</v>
      </c>
      <c r="B1802" t="s">
        <v>15</v>
      </c>
      <c r="C1802" t="s">
        <v>29</v>
      </c>
      <c r="D1802" t="s">
        <v>341</v>
      </c>
      <c r="E1802" t="s">
        <v>180</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3">
      <c r="A1803" t="s">
        <v>381</v>
      </c>
      <c r="B1803" t="s">
        <v>15</v>
      </c>
      <c r="C1803" t="s">
        <v>29</v>
      </c>
      <c r="D1803" t="s">
        <v>342</v>
      </c>
      <c r="E1803" t="s">
        <v>194</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3">
      <c r="A1804" t="s">
        <v>381</v>
      </c>
      <c r="B1804" t="s">
        <v>15</v>
      </c>
      <c r="C1804" t="s">
        <v>29</v>
      </c>
      <c r="D1804" t="s">
        <v>342</v>
      </c>
      <c r="E1804" t="s">
        <v>196</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3">
      <c r="A1805" t="s">
        <v>381</v>
      </c>
      <c r="B1805" t="s">
        <v>15</v>
      </c>
      <c r="C1805" t="s">
        <v>29</v>
      </c>
      <c r="D1805" t="s">
        <v>342</v>
      </c>
      <c r="E1805" t="s">
        <v>198</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3">
      <c r="A1806" t="s">
        <v>381</v>
      </c>
      <c r="B1806" t="s">
        <v>15</v>
      </c>
      <c r="C1806" t="s">
        <v>29</v>
      </c>
      <c r="D1806" t="s">
        <v>342</v>
      </c>
      <c r="E1806" t="s">
        <v>200</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3">
      <c r="A1807" t="s">
        <v>381</v>
      </c>
      <c r="B1807" t="s">
        <v>15</v>
      </c>
      <c r="C1807" t="s">
        <v>29</v>
      </c>
      <c r="D1807" t="s">
        <v>343</v>
      </c>
      <c r="E1807" t="s">
        <v>201</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3">
      <c r="A1808" t="s">
        <v>381</v>
      </c>
      <c r="B1808" t="s">
        <v>15</v>
      </c>
      <c r="C1808" t="s">
        <v>29</v>
      </c>
      <c r="D1808" t="s">
        <v>343</v>
      </c>
      <c r="E1808" t="s">
        <v>205</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3">
      <c r="A1809" t="s">
        <v>381</v>
      </c>
      <c r="B1809" t="s">
        <v>15</v>
      </c>
      <c r="C1809" t="s">
        <v>29</v>
      </c>
      <c r="D1809" t="s">
        <v>343</v>
      </c>
      <c r="E1809" t="s">
        <v>208</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3">
      <c r="A1810" t="s">
        <v>381</v>
      </c>
      <c r="B1810" t="s">
        <v>15</v>
      </c>
      <c r="C1810" t="s">
        <v>29</v>
      </c>
      <c r="D1810" t="s">
        <v>343</v>
      </c>
      <c r="E1810" t="s">
        <v>210</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3">
      <c r="A1811" t="s">
        <v>381</v>
      </c>
      <c r="B1811" t="s">
        <v>15</v>
      </c>
      <c r="C1811" t="s">
        <v>29</v>
      </c>
      <c r="D1811" t="s">
        <v>344</v>
      </c>
      <c r="E1811" t="s">
        <v>250</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3">
      <c r="A1812" t="s">
        <v>381</v>
      </c>
      <c r="B1812" t="s">
        <v>15</v>
      </c>
      <c r="C1812" t="s">
        <v>29</v>
      </c>
      <c r="D1812" t="s">
        <v>344</v>
      </c>
      <c r="E1812" t="s">
        <v>262</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3">
      <c r="A1813" t="s">
        <v>381</v>
      </c>
      <c r="B1813" t="s">
        <v>15</v>
      </c>
      <c r="C1813" t="s">
        <v>29</v>
      </c>
      <c r="D1813" t="s">
        <v>344</v>
      </c>
      <c r="E1813" t="s">
        <v>263</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3">
      <c r="A1814" t="s">
        <v>381</v>
      </c>
      <c r="B1814" t="s">
        <v>15</v>
      </c>
      <c r="C1814" t="s">
        <v>29</v>
      </c>
      <c r="D1814" t="s">
        <v>344</v>
      </c>
      <c r="E1814" t="s">
        <v>268</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3">
      <c r="A1815" t="s">
        <v>381</v>
      </c>
      <c r="B1815" t="s">
        <v>15</v>
      </c>
      <c r="C1815" t="s">
        <v>29</v>
      </c>
      <c r="D1815" t="s">
        <v>345</v>
      </c>
      <c r="E1815" t="s">
        <v>269</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3">
      <c r="A1816" t="s">
        <v>381</v>
      </c>
      <c r="B1816" t="s">
        <v>15</v>
      </c>
      <c r="C1816" t="s">
        <v>29</v>
      </c>
      <c r="D1816" t="s">
        <v>345</v>
      </c>
      <c r="E1816" t="s">
        <v>270</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3">
      <c r="A1817" t="s">
        <v>381</v>
      </c>
      <c r="B1817" t="s">
        <v>15</v>
      </c>
      <c r="C1817" t="s">
        <v>29</v>
      </c>
      <c r="D1817" t="s">
        <v>345</v>
      </c>
      <c r="E1817" t="s">
        <v>271</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3">
      <c r="A1818" t="s">
        <v>381</v>
      </c>
      <c r="B1818" t="s">
        <v>15</v>
      </c>
      <c r="C1818" t="s">
        <v>29</v>
      </c>
      <c r="D1818" t="s">
        <v>345</v>
      </c>
      <c r="E1818" t="s">
        <v>273</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3">
      <c r="A1819" t="s">
        <v>381</v>
      </c>
      <c r="B1819" t="s">
        <v>15</v>
      </c>
      <c r="C1819" t="s">
        <v>29</v>
      </c>
      <c r="D1819" t="s">
        <v>346</v>
      </c>
      <c r="E1819" t="s">
        <v>276</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3">
      <c r="A1820" t="s">
        <v>381</v>
      </c>
      <c r="B1820" t="s">
        <v>15</v>
      </c>
      <c r="C1820" t="s">
        <v>29</v>
      </c>
      <c r="D1820" t="s">
        <v>346</v>
      </c>
      <c r="E1820" t="s">
        <v>278</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3">
      <c r="A1821" t="s">
        <v>381</v>
      </c>
      <c r="B1821" t="s">
        <v>15</v>
      </c>
      <c r="C1821" t="s">
        <v>29</v>
      </c>
      <c r="D1821" t="s">
        <v>346</v>
      </c>
      <c r="E1821" t="s">
        <v>279</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3">
      <c r="A1822" t="s">
        <v>381</v>
      </c>
      <c r="B1822" t="s">
        <v>15</v>
      </c>
      <c r="C1822" t="s">
        <v>29</v>
      </c>
      <c r="D1822" t="s">
        <v>346</v>
      </c>
      <c r="E1822" t="s">
        <v>281</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3">
      <c r="A1823" t="s">
        <v>381</v>
      </c>
      <c r="B1823" t="s">
        <v>15</v>
      </c>
      <c r="C1823" t="s">
        <v>29</v>
      </c>
      <c r="D1823" t="s">
        <v>347</v>
      </c>
      <c r="E1823" t="s">
        <v>282</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3">
      <c r="A1824" t="s">
        <v>381</v>
      </c>
      <c r="B1824" t="s">
        <v>15</v>
      </c>
      <c r="C1824" t="s">
        <v>29</v>
      </c>
      <c r="D1824" t="s">
        <v>347</v>
      </c>
      <c r="E1824" t="s">
        <v>283</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3">
      <c r="A1825" t="s">
        <v>381</v>
      </c>
      <c r="B1825" t="s">
        <v>15</v>
      </c>
      <c r="C1825" t="s">
        <v>29</v>
      </c>
      <c r="D1825" t="s">
        <v>347</v>
      </c>
      <c r="E1825" t="s">
        <v>286</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3">
      <c r="A1826" t="s">
        <v>381</v>
      </c>
      <c r="B1826" t="s">
        <v>15</v>
      </c>
      <c r="C1826" t="s">
        <v>29</v>
      </c>
      <c r="D1826" t="s">
        <v>347</v>
      </c>
      <c r="E1826" t="s">
        <v>288</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3">
      <c r="A1827" t="s">
        <v>381</v>
      </c>
      <c r="B1827" t="s">
        <v>15</v>
      </c>
      <c r="C1827" t="s">
        <v>29</v>
      </c>
      <c r="D1827" t="s">
        <v>348</v>
      </c>
      <c r="E1827" t="s">
        <v>289</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3">
      <c r="A1828" t="s">
        <v>381</v>
      </c>
      <c r="B1828" t="s">
        <v>15</v>
      </c>
      <c r="C1828" t="s">
        <v>29</v>
      </c>
      <c r="D1828" t="s">
        <v>348</v>
      </c>
      <c r="E1828" t="s">
        <v>290</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3">
      <c r="A1829" t="s">
        <v>381</v>
      </c>
      <c r="B1829" t="s">
        <v>15</v>
      </c>
      <c r="C1829" t="s">
        <v>29</v>
      </c>
      <c r="D1829" t="s">
        <v>348</v>
      </c>
      <c r="E1829" t="s">
        <v>292</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3">
      <c r="A1830" t="s">
        <v>381</v>
      </c>
      <c r="B1830" t="s">
        <v>15</v>
      </c>
      <c r="C1830" t="s">
        <v>29</v>
      </c>
      <c r="D1830" t="s">
        <v>348</v>
      </c>
      <c r="E1830" t="s">
        <v>307</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3">
      <c r="A1831" t="s">
        <v>381</v>
      </c>
      <c r="B1831" t="s">
        <v>15</v>
      </c>
      <c r="C1831" t="s">
        <v>29</v>
      </c>
      <c r="D1831" t="s">
        <v>349</v>
      </c>
      <c r="E1831" t="s">
        <v>310</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3">
      <c r="A1832" t="s">
        <v>382</v>
      </c>
      <c r="B1832" t="s">
        <v>46</v>
      </c>
      <c r="C1832" t="s">
        <v>29</v>
      </c>
      <c r="D1832" t="s">
        <v>334</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3">
      <c r="A1833" t="s">
        <v>382</v>
      </c>
      <c r="B1833" t="s">
        <v>46</v>
      </c>
      <c r="C1833" t="s">
        <v>29</v>
      </c>
      <c r="D1833" t="s">
        <v>334</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3">
      <c r="A1834" t="s">
        <v>382</v>
      </c>
      <c r="B1834" t="s">
        <v>46</v>
      </c>
      <c r="C1834" t="s">
        <v>29</v>
      </c>
      <c r="D1834" t="s">
        <v>334</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3">
      <c r="A1835" t="s">
        <v>382</v>
      </c>
      <c r="B1835" t="s">
        <v>46</v>
      </c>
      <c r="C1835" t="s">
        <v>29</v>
      </c>
      <c r="D1835" t="s">
        <v>334</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3">
      <c r="A1836" t="s">
        <v>382</v>
      </c>
      <c r="B1836" t="s">
        <v>46</v>
      </c>
      <c r="C1836" t="s">
        <v>29</v>
      </c>
      <c r="D1836" t="s">
        <v>335</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3">
      <c r="A1837" t="s">
        <v>382</v>
      </c>
      <c r="B1837" t="s">
        <v>46</v>
      </c>
      <c r="C1837" t="s">
        <v>29</v>
      </c>
      <c r="D1837" t="s">
        <v>335</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3">
      <c r="A1838" t="s">
        <v>382</v>
      </c>
      <c r="B1838" t="s">
        <v>46</v>
      </c>
      <c r="C1838" t="s">
        <v>29</v>
      </c>
      <c r="D1838" t="s">
        <v>335</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3">
      <c r="A1839" t="s">
        <v>382</v>
      </c>
      <c r="B1839" t="s">
        <v>46</v>
      </c>
      <c r="C1839" t="s">
        <v>29</v>
      </c>
      <c r="D1839" t="s">
        <v>335</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3">
      <c r="A1840" t="s">
        <v>382</v>
      </c>
      <c r="B1840" t="s">
        <v>46</v>
      </c>
      <c r="C1840" t="s">
        <v>29</v>
      </c>
      <c r="D1840" t="s">
        <v>336</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3">
      <c r="A1841" t="s">
        <v>382</v>
      </c>
      <c r="B1841" t="s">
        <v>46</v>
      </c>
      <c r="C1841" t="s">
        <v>29</v>
      </c>
      <c r="D1841" t="s">
        <v>336</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3">
      <c r="A1842" t="s">
        <v>382</v>
      </c>
      <c r="B1842" t="s">
        <v>46</v>
      </c>
      <c r="C1842" t="s">
        <v>29</v>
      </c>
      <c r="D1842" t="s">
        <v>336</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3">
      <c r="A1843" t="s">
        <v>382</v>
      </c>
      <c r="B1843" t="s">
        <v>46</v>
      </c>
      <c r="C1843" t="s">
        <v>29</v>
      </c>
      <c r="D1843" t="s">
        <v>336</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3">
      <c r="A1844" t="s">
        <v>382</v>
      </c>
      <c r="B1844" t="s">
        <v>46</v>
      </c>
      <c r="C1844" t="s">
        <v>29</v>
      </c>
      <c r="D1844" t="s">
        <v>337</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3">
      <c r="A1845" t="s">
        <v>382</v>
      </c>
      <c r="B1845" t="s">
        <v>46</v>
      </c>
      <c r="C1845" t="s">
        <v>29</v>
      </c>
      <c r="D1845" t="s">
        <v>337</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3">
      <c r="A1846" t="s">
        <v>382</v>
      </c>
      <c r="B1846" t="s">
        <v>46</v>
      </c>
      <c r="C1846" t="s">
        <v>29</v>
      </c>
      <c r="D1846" t="s">
        <v>337</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3">
      <c r="A1847" t="s">
        <v>382</v>
      </c>
      <c r="B1847" t="s">
        <v>46</v>
      </c>
      <c r="C1847" t="s">
        <v>29</v>
      </c>
      <c r="D1847" t="s">
        <v>337</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3">
      <c r="A1848" t="s">
        <v>382</v>
      </c>
      <c r="B1848" t="s">
        <v>46</v>
      </c>
      <c r="C1848" t="s">
        <v>29</v>
      </c>
      <c r="D1848" t="s">
        <v>338</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3">
      <c r="A1849" t="s">
        <v>382</v>
      </c>
      <c r="B1849" t="s">
        <v>46</v>
      </c>
      <c r="C1849" t="s">
        <v>29</v>
      </c>
      <c r="D1849" t="s">
        <v>338</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3">
      <c r="A1850" t="s">
        <v>382</v>
      </c>
      <c r="B1850" t="s">
        <v>46</v>
      </c>
      <c r="C1850" t="s">
        <v>29</v>
      </c>
      <c r="D1850" t="s">
        <v>338</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3">
      <c r="A1851" t="s">
        <v>382</v>
      </c>
      <c r="B1851" t="s">
        <v>46</v>
      </c>
      <c r="C1851" t="s">
        <v>29</v>
      </c>
      <c r="D1851" t="s">
        <v>338</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3">
      <c r="A1852" t="s">
        <v>382</v>
      </c>
      <c r="B1852" t="s">
        <v>46</v>
      </c>
      <c r="C1852" t="s">
        <v>29</v>
      </c>
      <c r="D1852" t="s">
        <v>339</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3">
      <c r="A1853" t="s">
        <v>382</v>
      </c>
      <c r="B1853" t="s">
        <v>46</v>
      </c>
      <c r="C1853" t="s">
        <v>29</v>
      </c>
      <c r="D1853" t="s">
        <v>339</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3">
      <c r="A1854" t="s">
        <v>382</v>
      </c>
      <c r="B1854" t="s">
        <v>46</v>
      </c>
      <c r="C1854" t="s">
        <v>29</v>
      </c>
      <c r="D1854" t="s">
        <v>339</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3">
      <c r="A1855" t="s">
        <v>382</v>
      </c>
      <c r="B1855" t="s">
        <v>46</v>
      </c>
      <c r="C1855" t="s">
        <v>29</v>
      </c>
      <c r="D1855" t="s">
        <v>339</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3">
      <c r="A1856" t="s">
        <v>382</v>
      </c>
      <c r="B1856" t="s">
        <v>46</v>
      </c>
      <c r="C1856" t="s">
        <v>29</v>
      </c>
      <c r="D1856" t="s">
        <v>340</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3">
      <c r="A1857" t="s">
        <v>382</v>
      </c>
      <c r="B1857" t="s">
        <v>46</v>
      </c>
      <c r="C1857" t="s">
        <v>29</v>
      </c>
      <c r="D1857" t="s">
        <v>340</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3">
      <c r="A1858" t="s">
        <v>382</v>
      </c>
      <c r="B1858" t="s">
        <v>46</v>
      </c>
      <c r="C1858" t="s">
        <v>29</v>
      </c>
      <c r="D1858" t="s">
        <v>340</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3">
      <c r="A1859" t="s">
        <v>382</v>
      </c>
      <c r="B1859" t="s">
        <v>46</v>
      </c>
      <c r="C1859" t="s">
        <v>29</v>
      </c>
      <c r="D1859" t="s">
        <v>340</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3">
      <c r="A1860" t="s">
        <v>382</v>
      </c>
      <c r="B1860" t="s">
        <v>46</v>
      </c>
      <c r="C1860" t="s">
        <v>29</v>
      </c>
      <c r="D1860" t="s">
        <v>341</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3">
      <c r="A1861" t="s">
        <v>382</v>
      </c>
      <c r="B1861" t="s">
        <v>46</v>
      </c>
      <c r="C1861" t="s">
        <v>29</v>
      </c>
      <c r="D1861" t="s">
        <v>341</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3">
      <c r="A1862" t="s">
        <v>382</v>
      </c>
      <c r="B1862" t="s">
        <v>46</v>
      </c>
      <c r="C1862" t="s">
        <v>29</v>
      </c>
      <c r="D1862" t="s">
        <v>341</v>
      </c>
      <c r="E1862" t="s">
        <v>179</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3">
      <c r="A1863" t="s">
        <v>382</v>
      </c>
      <c r="B1863" t="s">
        <v>46</v>
      </c>
      <c r="C1863" t="s">
        <v>29</v>
      </c>
      <c r="D1863" t="s">
        <v>341</v>
      </c>
      <c r="E1863" t="s">
        <v>180</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3">
      <c r="A1864" t="s">
        <v>382</v>
      </c>
      <c r="B1864" t="s">
        <v>46</v>
      </c>
      <c r="C1864" t="s">
        <v>29</v>
      </c>
      <c r="D1864" t="s">
        <v>342</v>
      </c>
      <c r="E1864" t="s">
        <v>194</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3">
      <c r="A1865" t="s">
        <v>382</v>
      </c>
      <c r="B1865" t="s">
        <v>46</v>
      </c>
      <c r="C1865" t="s">
        <v>29</v>
      </c>
      <c r="D1865" t="s">
        <v>342</v>
      </c>
      <c r="E1865" t="s">
        <v>196</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3">
      <c r="A1866" t="s">
        <v>382</v>
      </c>
      <c r="B1866" t="s">
        <v>46</v>
      </c>
      <c r="C1866" t="s">
        <v>29</v>
      </c>
      <c r="D1866" t="s">
        <v>342</v>
      </c>
      <c r="E1866" t="s">
        <v>198</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3">
      <c r="A1867" t="s">
        <v>382</v>
      </c>
      <c r="B1867" t="s">
        <v>46</v>
      </c>
      <c r="C1867" t="s">
        <v>29</v>
      </c>
      <c r="D1867" t="s">
        <v>342</v>
      </c>
      <c r="E1867" t="s">
        <v>200</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3">
      <c r="A1868" t="s">
        <v>382</v>
      </c>
      <c r="B1868" t="s">
        <v>46</v>
      </c>
      <c r="C1868" t="s">
        <v>29</v>
      </c>
      <c r="D1868" t="s">
        <v>343</v>
      </c>
      <c r="E1868" t="s">
        <v>201</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3">
      <c r="A1869" t="s">
        <v>382</v>
      </c>
      <c r="B1869" t="s">
        <v>46</v>
      </c>
      <c r="C1869" t="s">
        <v>29</v>
      </c>
      <c r="D1869" t="s">
        <v>343</v>
      </c>
      <c r="E1869" t="s">
        <v>205</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3">
      <c r="A1870" t="s">
        <v>382</v>
      </c>
      <c r="B1870" t="s">
        <v>46</v>
      </c>
      <c r="C1870" t="s">
        <v>29</v>
      </c>
      <c r="D1870" t="s">
        <v>343</v>
      </c>
      <c r="E1870" t="s">
        <v>208</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3">
      <c r="A1871" t="s">
        <v>382</v>
      </c>
      <c r="B1871" t="s">
        <v>46</v>
      </c>
      <c r="C1871" t="s">
        <v>29</v>
      </c>
      <c r="D1871" t="s">
        <v>343</v>
      </c>
      <c r="E1871" t="s">
        <v>210</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3">
      <c r="A1872" t="s">
        <v>382</v>
      </c>
      <c r="B1872" t="s">
        <v>46</v>
      </c>
      <c r="C1872" t="s">
        <v>29</v>
      </c>
      <c r="D1872" t="s">
        <v>344</v>
      </c>
      <c r="E1872" t="s">
        <v>250</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3">
      <c r="A1873" t="s">
        <v>382</v>
      </c>
      <c r="B1873" t="s">
        <v>46</v>
      </c>
      <c r="C1873" t="s">
        <v>29</v>
      </c>
      <c r="D1873" t="s">
        <v>344</v>
      </c>
      <c r="E1873" t="s">
        <v>262</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3">
      <c r="A1874" t="s">
        <v>382</v>
      </c>
      <c r="B1874" t="s">
        <v>46</v>
      </c>
      <c r="C1874" t="s">
        <v>29</v>
      </c>
      <c r="D1874" t="s">
        <v>344</v>
      </c>
      <c r="E1874" t="s">
        <v>263</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3">
      <c r="A1875" t="s">
        <v>382</v>
      </c>
      <c r="B1875" t="s">
        <v>46</v>
      </c>
      <c r="C1875" t="s">
        <v>29</v>
      </c>
      <c r="D1875" t="s">
        <v>344</v>
      </c>
      <c r="E1875" t="s">
        <v>268</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3">
      <c r="A1876" t="s">
        <v>382</v>
      </c>
      <c r="B1876" t="s">
        <v>46</v>
      </c>
      <c r="C1876" t="s">
        <v>29</v>
      </c>
      <c r="D1876" t="s">
        <v>345</v>
      </c>
      <c r="E1876" t="s">
        <v>269</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3">
      <c r="A1877" t="s">
        <v>382</v>
      </c>
      <c r="B1877" t="s">
        <v>46</v>
      </c>
      <c r="C1877" t="s">
        <v>29</v>
      </c>
      <c r="D1877" t="s">
        <v>345</v>
      </c>
      <c r="E1877" t="s">
        <v>270</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3">
      <c r="A1878" t="s">
        <v>382</v>
      </c>
      <c r="B1878" t="s">
        <v>46</v>
      </c>
      <c r="C1878" t="s">
        <v>29</v>
      </c>
      <c r="D1878" t="s">
        <v>345</v>
      </c>
      <c r="E1878" t="s">
        <v>271</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3">
      <c r="A1879" t="s">
        <v>382</v>
      </c>
      <c r="B1879" t="s">
        <v>46</v>
      </c>
      <c r="C1879" t="s">
        <v>29</v>
      </c>
      <c r="D1879" t="s">
        <v>345</v>
      </c>
      <c r="E1879" t="s">
        <v>273</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3">
      <c r="A1880" t="s">
        <v>382</v>
      </c>
      <c r="B1880" t="s">
        <v>46</v>
      </c>
      <c r="C1880" t="s">
        <v>29</v>
      </c>
      <c r="D1880" t="s">
        <v>346</v>
      </c>
      <c r="E1880" t="s">
        <v>276</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3">
      <c r="A1881" t="s">
        <v>382</v>
      </c>
      <c r="B1881" t="s">
        <v>46</v>
      </c>
      <c r="C1881" t="s">
        <v>29</v>
      </c>
      <c r="D1881" t="s">
        <v>346</v>
      </c>
      <c r="E1881" t="s">
        <v>278</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3">
      <c r="A1882" t="s">
        <v>382</v>
      </c>
      <c r="B1882" t="s">
        <v>46</v>
      </c>
      <c r="C1882" t="s">
        <v>29</v>
      </c>
      <c r="D1882" t="s">
        <v>346</v>
      </c>
      <c r="E1882" t="s">
        <v>279</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3">
      <c r="A1883" t="s">
        <v>382</v>
      </c>
      <c r="B1883" t="s">
        <v>46</v>
      </c>
      <c r="C1883" t="s">
        <v>29</v>
      </c>
      <c r="D1883" t="s">
        <v>346</v>
      </c>
      <c r="E1883" t="s">
        <v>281</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3">
      <c r="A1884" t="s">
        <v>382</v>
      </c>
      <c r="B1884" t="s">
        <v>46</v>
      </c>
      <c r="C1884" t="s">
        <v>29</v>
      </c>
      <c r="D1884" t="s">
        <v>347</v>
      </c>
      <c r="E1884" t="s">
        <v>282</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3">
      <c r="A1885" t="s">
        <v>382</v>
      </c>
      <c r="B1885" t="s">
        <v>46</v>
      </c>
      <c r="C1885" t="s">
        <v>29</v>
      </c>
      <c r="D1885" t="s">
        <v>347</v>
      </c>
      <c r="E1885" t="s">
        <v>283</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3">
      <c r="A1886" t="s">
        <v>382</v>
      </c>
      <c r="B1886" t="s">
        <v>46</v>
      </c>
      <c r="C1886" t="s">
        <v>29</v>
      </c>
      <c r="D1886" t="s">
        <v>347</v>
      </c>
      <c r="E1886" t="s">
        <v>286</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3">
      <c r="A1887" t="s">
        <v>382</v>
      </c>
      <c r="B1887" t="s">
        <v>46</v>
      </c>
      <c r="C1887" t="s">
        <v>29</v>
      </c>
      <c r="D1887" t="s">
        <v>347</v>
      </c>
      <c r="E1887" t="s">
        <v>288</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3">
      <c r="A1888" t="s">
        <v>382</v>
      </c>
      <c r="B1888" t="s">
        <v>46</v>
      </c>
      <c r="C1888" t="s">
        <v>29</v>
      </c>
      <c r="D1888" t="s">
        <v>348</v>
      </c>
      <c r="E1888" t="s">
        <v>289</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3">
      <c r="A1889" t="s">
        <v>382</v>
      </c>
      <c r="B1889" t="s">
        <v>46</v>
      </c>
      <c r="C1889" t="s">
        <v>29</v>
      </c>
      <c r="D1889" t="s">
        <v>348</v>
      </c>
      <c r="E1889" t="s">
        <v>290</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3">
      <c r="A1890" t="s">
        <v>382</v>
      </c>
      <c r="B1890" t="s">
        <v>46</v>
      </c>
      <c r="C1890" t="s">
        <v>29</v>
      </c>
      <c r="D1890" t="s">
        <v>348</v>
      </c>
      <c r="E1890" t="s">
        <v>292</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3">
      <c r="A1891" t="s">
        <v>382</v>
      </c>
      <c r="B1891" t="s">
        <v>46</v>
      </c>
      <c r="C1891" t="s">
        <v>29</v>
      </c>
      <c r="D1891" t="s">
        <v>348</v>
      </c>
      <c r="E1891" t="s">
        <v>307</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3">
      <c r="A1892" t="s">
        <v>382</v>
      </c>
      <c r="B1892" t="s">
        <v>46</v>
      </c>
      <c r="C1892" t="s">
        <v>29</v>
      </c>
      <c r="D1892" t="s">
        <v>349</v>
      </c>
      <c r="E1892" t="s">
        <v>310</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3">
      <c r="A1893" t="s">
        <v>383</v>
      </c>
      <c r="B1893" t="s">
        <v>16</v>
      </c>
      <c r="C1893" t="s">
        <v>29</v>
      </c>
      <c r="D1893" t="s">
        <v>334</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3">
      <c r="A1894" t="s">
        <v>383</v>
      </c>
      <c r="B1894" t="s">
        <v>16</v>
      </c>
      <c r="C1894" t="s">
        <v>29</v>
      </c>
      <c r="D1894" t="s">
        <v>334</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3">
      <c r="A1895" t="s">
        <v>383</v>
      </c>
      <c r="B1895" t="s">
        <v>16</v>
      </c>
      <c r="C1895" t="s">
        <v>29</v>
      </c>
      <c r="D1895" t="s">
        <v>334</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3">
      <c r="A1896" t="s">
        <v>383</v>
      </c>
      <c r="B1896" t="s">
        <v>16</v>
      </c>
      <c r="C1896" t="s">
        <v>29</v>
      </c>
      <c r="D1896" t="s">
        <v>334</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3">
      <c r="A1897" t="s">
        <v>383</v>
      </c>
      <c r="B1897" t="s">
        <v>16</v>
      </c>
      <c r="C1897" t="s">
        <v>29</v>
      </c>
      <c r="D1897" t="s">
        <v>335</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3">
      <c r="A1898" t="s">
        <v>383</v>
      </c>
      <c r="B1898" t="s">
        <v>16</v>
      </c>
      <c r="C1898" t="s">
        <v>29</v>
      </c>
      <c r="D1898" t="s">
        <v>335</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3">
      <c r="A1899" t="s">
        <v>383</v>
      </c>
      <c r="B1899" t="s">
        <v>16</v>
      </c>
      <c r="C1899" t="s">
        <v>29</v>
      </c>
      <c r="D1899" t="s">
        <v>335</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3">
      <c r="A1900" t="s">
        <v>383</v>
      </c>
      <c r="B1900" t="s">
        <v>16</v>
      </c>
      <c r="C1900" t="s">
        <v>29</v>
      </c>
      <c r="D1900" t="s">
        <v>335</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3">
      <c r="A1901" t="s">
        <v>383</v>
      </c>
      <c r="B1901" t="s">
        <v>16</v>
      </c>
      <c r="C1901" t="s">
        <v>29</v>
      </c>
      <c r="D1901" t="s">
        <v>336</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3">
      <c r="A1902" t="s">
        <v>383</v>
      </c>
      <c r="B1902" t="s">
        <v>16</v>
      </c>
      <c r="C1902" t="s">
        <v>29</v>
      </c>
      <c r="D1902" t="s">
        <v>336</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3">
      <c r="A1903" t="s">
        <v>383</v>
      </c>
      <c r="B1903" t="s">
        <v>16</v>
      </c>
      <c r="C1903" t="s">
        <v>29</v>
      </c>
      <c r="D1903" t="s">
        <v>336</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3">
      <c r="A1904" t="s">
        <v>383</v>
      </c>
      <c r="B1904" t="s">
        <v>16</v>
      </c>
      <c r="C1904" t="s">
        <v>29</v>
      </c>
      <c r="D1904" t="s">
        <v>336</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3">
      <c r="A1905" t="s">
        <v>383</v>
      </c>
      <c r="B1905" t="s">
        <v>16</v>
      </c>
      <c r="C1905" t="s">
        <v>29</v>
      </c>
      <c r="D1905" t="s">
        <v>337</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3">
      <c r="A1906" t="s">
        <v>383</v>
      </c>
      <c r="B1906" t="s">
        <v>16</v>
      </c>
      <c r="C1906" t="s">
        <v>29</v>
      </c>
      <c r="D1906" t="s">
        <v>337</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3">
      <c r="A1907" t="s">
        <v>383</v>
      </c>
      <c r="B1907" t="s">
        <v>16</v>
      </c>
      <c r="C1907" t="s">
        <v>29</v>
      </c>
      <c r="D1907" t="s">
        <v>337</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3">
      <c r="A1908" t="s">
        <v>383</v>
      </c>
      <c r="B1908" t="s">
        <v>16</v>
      </c>
      <c r="C1908" t="s">
        <v>29</v>
      </c>
      <c r="D1908" t="s">
        <v>337</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3">
      <c r="A1909" t="s">
        <v>383</v>
      </c>
      <c r="B1909" t="s">
        <v>16</v>
      </c>
      <c r="C1909" t="s">
        <v>29</v>
      </c>
      <c r="D1909" t="s">
        <v>338</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3">
      <c r="A1910" t="s">
        <v>383</v>
      </c>
      <c r="B1910" t="s">
        <v>16</v>
      </c>
      <c r="C1910" t="s">
        <v>29</v>
      </c>
      <c r="D1910" t="s">
        <v>338</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3">
      <c r="A1911" t="s">
        <v>383</v>
      </c>
      <c r="B1911" t="s">
        <v>16</v>
      </c>
      <c r="C1911" t="s">
        <v>29</v>
      </c>
      <c r="D1911" t="s">
        <v>338</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3">
      <c r="A1912" t="s">
        <v>383</v>
      </c>
      <c r="B1912" t="s">
        <v>16</v>
      </c>
      <c r="C1912" t="s">
        <v>29</v>
      </c>
      <c r="D1912" t="s">
        <v>338</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3">
      <c r="A1913" t="s">
        <v>383</v>
      </c>
      <c r="B1913" t="s">
        <v>16</v>
      </c>
      <c r="C1913" t="s">
        <v>29</v>
      </c>
      <c r="D1913" t="s">
        <v>339</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3">
      <c r="A1914" t="s">
        <v>383</v>
      </c>
      <c r="B1914" t="s">
        <v>16</v>
      </c>
      <c r="C1914" t="s">
        <v>29</v>
      </c>
      <c r="D1914" t="s">
        <v>339</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3">
      <c r="A1915" t="s">
        <v>383</v>
      </c>
      <c r="B1915" t="s">
        <v>16</v>
      </c>
      <c r="C1915" t="s">
        <v>29</v>
      </c>
      <c r="D1915" t="s">
        <v>339</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3">
      <c r="A1916" t="s">
        <v>383</v>
      </c>
      <c r="B1916" t="s">
        <v>16</v>
      </c>
      <c r="C1916" t="s">
        <v>29</v>
      </c>
      <c r="D1916" t="s">
        <v>339</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3">
      <c r="A1917" t="s">
        <v>383</v>
      </c>
      <c r="B1917" t="s">
        <v>16</v>
      </c>
      <c r="C1917" t="s">
        <v>29</v>
      </c>
      <c r="D1917" t="s">
        <v>340</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3">
      <c r="A1918" t="s">
        <v>383</v>
      </c>
      <c r="B1918" t="s">
        <v>16</v>
      </c>
      <c r="C1918" t="s">
        <v>29</v>
      </c>
      <c r="D1918" t="s">
        <v>340</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3">
      <c r="A1919" t="s">
        <v>383</v>
      </c>
      <c r="B1919" t="s">
        <v>16</v>
      </c>
      <c r="C1919" t="s">
        <v>29</v>
      </c>
      <c r="D1919" t="s">
        <v>340</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3">
      <c r="A1920" t="s">
        <v>383</v>
      </c>
      <c r="B1920" t="s">
        <v>16</v>
      </c>
      <c r="C1920" t="s">
        <v>29</v>
      </c>
      <c r="D1920" t="s">
        <v>340</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3">
      <c r="A1921" t="s">
        <v>383</v>
      </c>
      <c r="B1921" t="s">
        <v>16</v>
      </c>
      <c r="C1921" t="s">
        <v>29</v>
      </c>
      <c r="D1921" t="s">
        <v>341</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3">
      <c r="A1922" t="s">
        <v>383</v>
      </c>
      <c r="B1922" t="s">
        <v>16</v>
      </c>
      <c r="C1922" t="s">
        <v>29</v>
      </c>
      <c r="D1922" t="s">
        <v>341</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3">
      <c r="A1923" t="s">
        <v>383</v>
      </c>
      <c r="B1923" t="s">
        <v>16</v>
      </c>
      <c r="C1923" t="s">
        <v>29</v>
      </c>
      <c r="D1923" t="s">
        <v>341</v>
      </c>
      <c r="E1923" t="s">
        <v>179</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3">
      <c r="A1924" t="s">
        <v>383</v>
      </c>
      <c r="B1924" t="s">
        <v>16</v>
      </c>
      <c r="C1924" t="s">
        <v>29</v>
      </c>
      <c r="D1924" t="s">
        <v>341</v>
      </c>
      <c r="E1924" t="s">
        <v>180</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3">
      <c r="A1925" t="s">
        <v>383</v>
      </c>
      <c r="B1925" t="s">
        <v>16</v>
      </c>
      <c r="C1925" t="s">
        <v>29</v>
      </c>
      <c r="D1925" t="s">
        <v>342</v>
      </c>
      <c r="E1925" t="s">
        <v>194</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3">
      <c r="A1926" t="s">
        <v>383</v>
      </c>
      <c r="B1926" t="s">
        <v>16</v>
      </c>
      <c r="C1926" t="s">
        <v>29</v>
      </c>
      <c r="D1926" t="s">
        <v>342</v>
      </c>
      <c r="E1926" t="s">
        <v>196</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3">
      <c r="A1927" t="s">
        <v>383</v>
      </c>
      <c r="B1927" t="s">
        <v>16</v>
      </c>
      <c r="C1927" t="s">
        <v>29</v>
      </c>
      <c r="D1927" t="s">
        <v>342</v>
      </c>
      <c r="E1927" t="s">
        <v>198</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3">
      <c r="A1928" t="s">
        <v>383</v>
      </c>
      <c r="B1928" t="s">
        <v>16</v>
      </c>
      <c r="C1928" t="s">
        <v>29</v>
      </c>
      <c r="D1928" t="s">
        <v>342</v>
      </c>
      <c r="E1928" t="s">
        <v>200</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3">
      <c r="A1929" t="s">
        <v>383</v>
      </c>
      <c r="B1929" t="s">
        <v>16</v>
      </c>
      <c r="C1929" t="s">
        <v>29</v>
      </c>
      <c r="D1929" t="s">
        <v>343</v>
      </c>
      <c r="E1929" t="s">
        <v>201</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3">
      <c r="A1930" t="s">
        <v>383</v>
      </c>
      <c r="B1930" t="s">
        <v>16</v>
      </c>
      <c r="C1930" t="s">
        <v>29</v>
      </c>
      <c r="D1930" t="s">
        <v>343</v>
      </c>
      <c r="E1930" t="s">
        <v>205</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3">
      <c r="A1931" t="s">
        <v>383</v>
      </c>
      <c r="B1931" t="s">
        <v>16</v>
      </c>
      <c r="C1931" t="s">
        <v>29</v>
      </c>
      <c r="D1931" t="s">
        <v>343</v>
      </c>
      <c r="E1931" t="s">
        <v>208</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3">
      <c r="A1932" t="s">
        <v>383</v>
      </c>
      <c r="B1932" t="s">
        <v>16</v>
      </c>
      <c r="C1932" t="s">
        <v>29</v>
      </c>
      <c r="D1932" t="s">
        <v>343</v>
      </c>
      <c r="E1932" t="s">
        <v>210</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3">
      <c r="A1933" t="s">
        <v>383</v>
      </c>
      <c r="B1933" t="s">
        <v>16</v>
      </c>
      <c r="C1933" t="s">
        <v>29</v>
      </c>
      <c r="D1933" t="s">
        <v>344</v>
      </c>
      <c r="E1933" t="s">
        <v>250</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3">
      <c r="A1934" t="s">
        <v>383</v>
      </c>
      <c r="B1934" t="s">
        <v>16</v>
      </c>
      <c r="C1934" t="s">
        <v>29</v>
      </c>
      <c r="D1934" t="s">
        <v>344</v>
      </c>
      <c r="E1934" t="s">
        <v>262</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3">
      <c r="A1935" t="s">
        <v>383</v>
      </c>
      <c r="B1935" t="s">
        <v>16</v>
      </c>
      <c r="C1935" t="s">
        <v>29</v>
      </c>
      <c r="D1935" t="s">
        <v>344</v>
      </c>
      <c r="E1935" t="s">
        <v>263</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3">
      <c r="A1936" t="s">
        <v>383</v>
      </c>
      <c r="B1936" t="s">
        <v>16</v>
      </c>
      <c r="C1936" t="s">
        <v>29</v>
      </c>
      <c r="D1936" t="s">
        <v>344</v>
      </c>
      <c r="E1936" t="s">
        <v>268</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3">
      <c r="A1937" t="s">
        <v>383</v>
      </c>
      <c r="B1937" t="s">
        <v>16</v>
      </c>
      <c r="C1937" t="s">
        <v>29</v>
      </c>
      <c r="D1937" t="s">
        <v>345</v>
      </c>
      <c r="E1937" t="s">
        <v>269</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3">
      <c r="A1938" t="s">
        <v>383</v>
      </c>
      <c r="B1938" t="s">
        <v>16</v>
      </c>
      <c r="C1938" t="s">
        <v>29</v>
      </c>
      <c r="D1938" t="s">
        <v>345</v>
      </c>
      <c r="E1938" t="s">
        <v>270</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3">
      <c r="A1939" t="s">
        <v>383</v>
      </c>
      <c r="B1939" t="s">
        <v>16</v>
      </c>
      <c r="C1939" t="s">
        <v>29</v>
      </c>
      <c r="D1939" t="s">
        <v>345</v>
      </c>
      <c r="E1939" t="s">
        <v>271</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3">
      <c r="A1940" t="s">
        <v>383</v>
      </c>
      <c r="B1940" t="s">
        <v>16</v>
      </c>
      <c r="C1940" t="s">
        <v>29</v>
      </c>
      <c r="D1940" t="s">
        <v>345</v>
      </c>
      <c r="E1940" t="s">
        <v>273</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3">
      <c r="A1941" t="s">
        <v>383</v>
      </c>
      <c r="B1941" t="s">
        <v>16</v>
      </c>
      <c r="C1941" t="s">
        <v>29</v>
      </c>
      <c r="D1941" t="s">
        <v>346</v>
      </c>
      <c r="E1941" t="s">
        <v>276</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3">
      <c r="A1942" t="s">
        <v>383</v>
      </c>
      <c r="B1942" t="s">
        <v>16</v>
      </c>
      <c r="C1942" t="s">
        <v>29</v>
      </c>
      <c r="D1942" t="s">
        <v>346</v>
      </c>
      <c r="E1942" t="s">
        <v>278</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3">
      <c r="A1943" t="s">
        <v>383</v>
      </c>
      <c r="B1943" t="s">
        <v>16</v>
      </c>
      <c r="C1943" t="s">
        <v>29</v>
      </c>
      <c r="D1943" t="s">
        <v>346</v>
      </c>
      <c r="E1943" t="s">
        <v>279</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3">
      <c r="A1944" t="s">
        <v>383</v>
      </c>
      <c r="B1944" t="s">
        <v>16</v>
      </c>
      <c r="C1944" t="s">
        <v>29</v>
      </c>
      <c r="D1944" t="s">
        <v>346</v>
      </c>
      <c r="E1944" t="s">
        <v>281</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3">
      <c r="A1945" t="s">
        <v>383</v>
      </c>
      <c r="B1945" t="s">
        <v>16</v>
      </c>
      <c r="C1945" t="s">
        <v>29</v>
      </c>
      <c r="D1945" t="s">
        <v>347</v>
      </c>
      <c r="E1945" t="s">
        <v>282</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3">
      <c r="A1946" t="s">
        <v>383</v>
      </c>
      <c r="B1946" t="s">
        <v>16</v>
      </c>
      <c r="C1946" t="s">
        <v>29</v>
      </c>
      <c r="D1946" t="s">
        <v>347</v>
      </c>
      <c r="E1946" t="s">
        <v>283</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3">
      <c r="A1947" t="s">
        <v>383</v>
      </c>
      <c r="B1947" t="s">
        <v>16</v>
      </c>
      <c r="C1947" t="s">
        <v>29</v>
      </c>
      <c r="D1947" t="s">
        <v>347</v>
      </c>
      <c r="E1947" t="s">
        <v>286</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3">
      <c r="A1948" t="s">
        <v>383</v>
      </c>
      <c r="B1948" t="s">
        <v>16</v>
      </c>
      <c r="C1948" t="s">
        <v>29</v>
      </c>
      <c r="D1948" t="s">
        <v>347</v>
      </c>
      <c r="E1948" t="s">
        <v>288</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3">
      <c r="A1949" t="s">
        <v>383</v>
      </c>
      <c r="B1949" t="s">
        <v>16</v>
      </c>
      <c r="C1949" t="s">
        <v>29</v>
      </c>
      <c r="D1949" t="s">
        <v>348</v>
      </c>
      <c r="E1949" t="s">
        <v>289</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3">
      <c r="A1950" t="s">
        <v>383</v>
      </c>
      <c r="B1950" t="s">
        <v>16</v>
      </c>
      <c r="C1950" t="s">
        <v>29</v>
      </c>
      <c r="D1950" t="s">
        <v>348</v>
      </c>
      <c r="E1950" t="s">
        <v>290</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3">
      <c r="A1951" t="s">
        <v>383</v>
      </c>
      <c r="B1951" t="s">
        <v>16</v>
      </c>
      <c r="C1951" t="s">
        <v>29</v>
      </c>
      <c r="D1951" t="s">
        <v>348</v>
      </c>
      <c r="E1951" t="s">
        <v>292</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3">
      <c r="A1952" t="s">
        <v>383</v>
      </c>
      <c r="B1952" t="s">
        <v>16</v>
      </c>
      <c r="C1952" t="s">
        <v>29</v>
      </c>
      <c r="D1952" t="s">
        <v>348</v>
      </c>
      <c r="E1952" t="s">
        <v>307</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3">
      <c r="A1953" t="s">
        <v>383</v>
      </c>
      <c r="B1953" t="s">
        <v>16</v>
      </c>
      <c r="C1953" t="s">
        <v>29</v>
      </c>
      <c r="D1953" t="s">
        <v>349</v>
      </c>
      <c r="E1953" t="s">
        <v>310</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3">
      <c r="A1954" t="s">
        <v>384</v>
      </c>
      <c r="B1954" t="s">
        <v>17</v>
      </c>
      <c r="C1954" t="s">
        <v>29</v>
      </c>
      <c r="D1954" t="s">
        <v>334</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3">
      <c r="A1955" t="s">
        <v>384</v>
      </c>
      <c r="B1955" t="s">
        <v>17</v>
      </c>
      <c r="C1955" t="s">
        <v>29</v>
      </c>
      <c r="D1955" t="s">
        <v>334</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3">
      <c r="A1956" t="s">
        <v>384</v>
      </c>
      <c r="B1956" t="s">
        <v>17</v>
      </c>
      <c r="C1956" t="s">
        <v>29</v>
      </c>
      <c r="D1956" t="s">
        <v>334</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3">
      <c r="A1957" t="s">
        <v>384</v>
      </c>
      <c r="B1957" t="s">
        <v>17</v>
      </c>
      <c r="C1957" t="s">
        <v>29</v>
      </c>
      <c r="D1957" t="s">
        <v>334</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3">
      <c r="A1958" t="s">
        <v>384</v>
      </c>
      <c r="B1958" t="s">
        <v>17</v>
      </c>
      <c r="C1958" t="s">
        <v>29</v>
      </c>
      <c r="D1958" t="s">
        <v>335</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3">
      <c r="A1959" t="s">
        <v>384</v>
      </c>
      <c r="B1959" t="s">
        <v>17</v>
      </c>
      <c r="C1959" t="s">
        <v>29</v>
      </c>
      <c r="D1959" t="s">
        <v>335</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3">
      <c r="A1960" t="s">
        <v>384</v>
      </c>
      <c r="B1960" t="s">
        <v>17</v>
      </c>
      <c r="C1960" t="s">
        <v>29</v>
      </c>
      <c r="D1960" t="s">
        <v>335</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3">
      <c r="A1961" t="s">
        <v>384</v>
      </c>
      <c r="B1961" t="s">
        <v>17</v>
      </c>
      <c r="C1961" t="s">
        <v>29</v>
      </c>
      <c r="D1961" t="s">
        <v>335</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3">
      <c r="A1962" t="s">
        <v>384</v>
      </c>
      <c r="B1962" t="s">
        <v>17</v>
      </c>
      <c r="C1962" t="s">
        <v>29</v>
      </c>
      <c r="D1962" t="s">
        <v>336</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3">
      <c r="A1963" t="s">
        <v>384</v>
      </c>
      <c r="B1963" t="s">
        <v>17</v>
      </c>
      <c r="C1963" t="s">
        <v>29</v>
      </c>
      <c r="D1963" t="s">
        <v>336</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3">
      <c r="A1964" t="s">
        <v>384</v>
      </c>
      <c r="B1964" t="s">
        <v>17</v>
      </c>
      <c r="C1964" t="s">
        <v>29</v>
      </c>
      <c r="D1964" t="s">
        <v>336</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3">
      <c r="A1965" t="s">
        <v>384</v>
      </c>
      <c r="B1965" t="s">
        <v>17</v>
      </c>
      <c r="C1965" t="s">
        <v>29</v>
      </c>
      <c r="D1965" t="s">
        <v>336</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3">
      <c r="A1966" t="s">
        <v>384</v>
      </c>
      <c r="B1966" t="s">
        <v>17</v>
      </c>
      <c r="C1966" t="s">
        <v>29</v>
      </c>
      <c r="D1966" t="s">
        <v>337</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3">
      <c r="A1967" t="s">
        <v>384</v>
      </c>
      <c r="B1967" t="s">
        <v>17</v>
      </c>
      <c r="C1967" t="s">
        <v>29</v>
      </c>
      <c r="D1967" t="s">
        <v>337</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3">
      <c r="A1968" t="s">
        <v>384</v>
      </c>
      <c r="B1968" t="s">
        <v>17</v>
      </c>
      <c r="C1968" t="s">
        <v>29</v>
      </c>
      <c r="D1968" t="s">
        <v>337</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3">
      <c r="A1969" t="s">
        <v>384</v>
      </c>
      <c r="B1969" t="s">
        <v>17</v>
      </c>
      <c r="C1969" t="s">
        <v>29</v>
      </c>
      <c r="D1969" t="s">
        <v>337</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3">
      <c r="A1970" t="s">
        <v>384</v>
      </c>
      <c r="B1970" t="s">
        <v>17</v>
      </c>
      <c r="C1970" t="s">
        <v>29</v>
      </c>
      <c r="D1970" t="s">
        <v>338</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3">
      <c r="A1971" t="s">
        <v>384</v>
      </c>
      <c r="B1971" t="s">
        <v>17</v>
      </c>
      <c r="C1971" t="s">
        <v>29</v>
      </c>
      <c r="D1971" t="s">
        <v>338</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3">
      <c r="A1972" t="s">
        <v>384</v>
      </c>
      <c r="B1972" t="s">
        <v>17</v>
      </c>
      <c r="C1972" t="s">
        <v>29</v>
      </c>
      <c r="D1972" t="s">
        <v>338</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3">
      <c r="A1973" t="s">
        <v>384</v>
      </c>
      <c r="B1973" t="s">
        <v>17</v>
      </c>
      <c r="C1973" t="s">
        <v>29</v>
      </c>
      <c r="D1973" t="s">
        <v>338</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3">
      <c r="A1974" t="s">
        <v>384</v>
      </c>
      <c r="B1974" t="s">
        <v>17</v>
      </c>
      <c r="C1974" t="s">
        <v>29</v>
      </c>
      <c r="D1974" t="s">
        <v>339</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3">
      <c r="A1975" t="s">
        <v>384</v>
      </c>
      <c r="B1975" t="s">
        <v>17</v>
      </c>
      <c r="C1975" t="s">
        <v>29</v>
      </c>
      <c r="D1975" t="s">
        <v>339</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3">
      <c r="A1976" t="s">
        <v>384</v>
      </c>
      <c r="B1976" t="s">
        <v>17</v>
      </c>
      <c r="C1976" t="s">
        <v>29</v>
      </c>
      <c r="D1976" t="s">
        <v>339</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3">
      <c r="A1977" t="s">
        <v>384</v>
      </c>
      <c r="B1977" t="s">
        <v>17</v>
      </c>
      <c r="C1977" t="s">
        <v>29</v>
      </c>
      <c r="D1977" t="s">
        <v>339</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3">
      <c r="A1978" t="s">
        <v>384</v>
      </c>
      <c r="B1978" t="s">
        <v>17</v>
      </c>
      <c r="C1978" t="s">
        <v>29</v>
      </c>
      <c r="D1978" t="s">
        <v>340</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3">
      <c r="A1979" t="s">
        <v>384</v>
      </c>
      <c r="B1979" t="s">
        <v>17</v>
      </c>
      <c r="C1979" t="s">
        <v>29</v>
      </c>
      <c r="D1979" t="s">
        <v>340</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3">
      <c r="A1980" t="s">
        <v>384</v>
      </c>
      <c r="B1980" t="s">
        <v>17</v>
      </c>
      <c r="C1980" t="s">
        <v>29</v>
      </c>
      <c r="D1980" t="s">
        <v>340</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3">
      <c r="A1981" t="s">
        <v>384</v>
      </c>
      <c r="B1981" t="s">
        <v>17</v>
      </c>
      <c r="C1981" t="s">
        <v>29</v>
      </c>
      <c r="D1981" t="s">
        <v>340</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3">
      <c r="A1982" t="s">
        <v>384</v>
      </c>
      <c r="B1982" t="s">
        <v>17</v>
      </c>
      <c r="C1982" t="s">
        <v>29</v>
      </c>
      <c r="D1982" t="s">
        <v>341</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3">
      <c r="A1983" t="s">
        <v>384</v>
      </c>
      <c r="B1983" t="s">
        <v>17</v>
      </c>
      <c r="C1983" t="s">
        <v>29</v>
      </c>
      <c r="D1983" t="s">
        <v>341</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3">
      <c r="A1984" t="s">
        <v>384</v>
      </c>
      <c r="B1984" t="s">
        <v>17</v>
      </c>
      <c r="C1984" t="s">
        <v>29</v>
      </c>
      <c r="D1984" t="s">
        <v>341</v>
      </c>
      <c r="E1984" t="s">
        <v>179</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3">
      <c r="A1985" t="s">
        <v>384</v>
      </c>
      <c r="B1985" t="s">
        <v>17</v>
      </c>
      <c r="C1985" t="s">
        <v>29</v>
      </c>
      <c r="D1985" t="s">
        <v>341</v>
      </c>
      <c r="E1985" t="s">
        <v>180</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3">
      <c r="A1986" t="s">
        <v>384</v>
      </c>
      <c r="B1986" t="s">
        <v>17</v>
      </c>
      <c r="C1986" t="s">
        <v>29</v>
      </c>
      <c r="D1986" t="s">
        <v>342</v>
      </c>
      <c r="E1986" t="s">
        <v>194</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3">
      <c r="A1987" t="s">
        <v>384</v>
      </c>
      <c r="B1987" t="s">
        <v>17</v>
      </c>
      <c r="C1987" t="s">
        <v>29</v>
      </c>
      <c r="D1987" t="s">
        <v>342</v>
      </c>
      <c r="E1987" t="s">
        <v>196</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3">
      <c r="A1988" t="s">
        <v>384</v>
      </c>
      <c r="B1988" t="s">
        <v>17</v>
      </c>
      <c r="C1988" t="s">
        <v>29</v>
      </c>
      <c r="D1988" t="s">
        <v>342</v>
      </c>
      <c r="E1988" t="s">
        <v>198</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3">
      <c r="A1989" t="s">
        <v>384</v>
      </c>
      <c r="B1989" t="s">
        <v>17</v>
      </c>
      <c r="C1989" t="s">
        <v>29</v>
      </c>
      <c r="D1989" t="s">
        <v>342</v>
      </c>
      <c r="E1989" t="s">
        <v>200</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3">
      <c r="A1990" t="s">
        <v>384</v>
      </c>
      <c r="B1990" t="s">
        <v>17</v>
      </c>
      <c r="C1990" t="s">
        <v>29</v>
      </c>
      <c r="D1990" t="s">
        <v>343</v>
      </c>
      <c r="E1990" t="s">
        <v>201</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3">
      <c r="A1991" t="s">
        <v>384</v>
      </c>
      <c r="B1991" t="s">
        <v>17</v>
      </c>
      <c r="C1991" t="s">
        <v>29</v>
      </c>
      <c r="D1991" t="s">
        <v>343</v>
      </c>
      <c r="E1991" t="s">
        <v>205</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3">
      <c r="A1992" t="s">
        <v>384</v>
      </c>
      <c r="B1992" t="s">
        <v>17</v>
      </c>
      <c r="C1992" t="s">
        <v>29</v>
      </c>
      <c r="D1992" t="s">
        <v>343</v>
      </c>
      <c r="E1992" t="s">
        <v>208</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3">
      <c r="A1993" t="s">
        <v>384</v>
      </c>
      <c r="B1993" t="s">
        <v>17</v>
      </c>
      <c r="C1993" t="s">
        <v>29</v>
      </c>
      <c r="D1993" t="s">
        <v>343</v>
      </c>
      <c r="E1993" t="s">
        <v>210</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3">
      <c r="A1994" t="s">
        <v>384</v>
      </c>
      <c r="B1994" t="s">
        <v>17</v>
      </c>
      <c r="C1994" t="s">
        <v>29</v>
      </c>
      <c r="D1994" t="s">
        <v>344</v>
      </c>
      <c r="E1994" t="s">
        <v>250</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3">
      <c r="A1995" t="s">
        <v>384</v>
      </c>
      <c r="B1995" t="s">
        <v>17</v>
      </c>
      <c r="C1995" t="s">
        <v>29</v>
      </c>
      <c r="D1995" t="s">
        <v>344</v>
      </c>
      <c r="E1995" t="s">
        <v>262</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3">
      <c r="A1996" t="s">
        <v>384</v>
      </c>
      <c r="B1996" t="s">
        <v>17</v>
      </c>
      <c r="C1996" t="s">
        <v>29</v>
      </c>
      <c r="D1996" t="s">
        <v>344</v>
      </c>
      <c r="E1996" t="s">
        <v>263</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3">
      <c r="A1997" t="s">
        <v>384</v>
      </c>
      <c r="B1997" t="s">
        <v>17</v>
      </c>
      <c r="C1997" t="s">
        <v>29</v>
      </c>
      <c r="D1997" t="s">
        <v>344</v>
      </c>
      <c r="E1997" t="s">
        <v>268</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3">
      <c r="A1998" t="s">
        <v>384</v>
      </c>
      <c r="B1998" t="s">
        <v>17</v>
      </c>
      <c r="C1998" t="s">
        <v>29</v>
      </c>
      <c r="D1998" t="s">
        <v>345</v>
      </c>
      <c r="E1998" t="s">
        <v>269</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3">
      <c r="A1999" t="s">
        <v>384</v>
      </c>
      <c r="B1999" t="s">
        <v>17</v>
      </c>
      <c r="C1999" t="s">
        <v>29</v>
      </c>
      <c r="D1999" t="s">
        <v>345</v>
      </c>
      <c r="E1999" t="s">
        <v>270</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3">
      <c r="A2000" t="s">
        <v>384</v>
      </c>
      <c r="B2000" t="s">
        <v>17</v>
      </c>
      <c r="C2000" t="s">
        <v>29</v>
      </c>
      <c r="D2000" t="s">
        <v>345</v>
      </c>
      <c r="E2000" t="s">
        <v>271</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3">
      <c r="A2001" t="s">
        <v>384</v>
      </c>
      <c r="B2001" t="s">
        <v>17</v>
      </c>
      <c r="C2001" t="s">
        <v>29</v>
      </c>
      <c r="D2001" t="s">
        <v>345</v>
      </c>
      <c r="E2001" t="s">
        <v>273</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3">
      <c r="A2002" t="s">
        <v>384</v>
      </c>
      <c r="B2002" t="s">
        <v>17</v>
      </c>
      <c r="C2002" t="s">
        <v>29</v>
      </c>
      <c r="D2002" t="s">
        <v>346</v>
      </c>
      <c r="E2002" t="s">
        <v>276</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3">
      <c r="A2003" t="s">
        <v>384</v>
      </c>
      <c r="B2003" t="s">
        <v>17</v>
      </c>
      <c r="C2003" t="s">
        <v>29</v>
      </c>
      <c r="D2003" t="s">
        <v>346</v>
      </c>
      <c r="E2003" t="s">
        <v>278</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3">
      <c r="A2004" t="s">
        <v>384</v>
      </c>
      <c r="B2004" t="s">
        <v>17</v>
      </c>
      <c r="C2004" t="s">
        <v>29</v>
      </c>
      <c r="D2004" t="s">
        <v>346</v>
      </c>
      <c r="E2004" t="s">
        <v>279</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3">
      <c r="A2005" t="s">
        <v>384</v>
      </c>
      <c r="B2005" t="s">
        <v>17</v>
      </c>
      <c r="C2005" t="s">
        <v>29</v>
      </c>
      <c r="D2005" t="s">
        <v>346</v>
      </c>
      <c r="E2005" t="s">
        <v>281</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3">
      <c r="A2006" t="s">
        <v>384</v>
      </c>
      <c r="B2006" t="s">
        <v>17</v>
      </c>
      <c r="C2006" t="s">
        <v>29</v>
      </c>
      <c r="D2006" t="s">
        <v>347</v>
      </c>
      <c r="E2006" t="s">
        <v>282</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3">
      <c r="A2007" t="s">
        <v>384</v>
      </c>
      <c r="B2007" t="s">
        <v>17</v>
      </c>
      <c r="C2007" t="s">
        <v>29</v>
      </c>
      <c r="D2007" t="s">
        <v>347</v>
      </c>
      <c r="E2007" t="s">
        <v>283</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3">
      <c r="A2008" t="s">
        <v>384</v>
      </c>
      <c r="B2008" t="s">
        <v>17</v>
      </c>
      <c r="C2008" t="s">
        <v>29</v>
      </c>
      <c r="D2008" t="s">
        <v>347</v>
      </c>
      <c r="E2008" t="s">
        <v>286</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3">
      <c r="A2009" t="s">
        <v>384</v>
      </c>
      <c r="B2009" t="s">
        <v>17</v>
      </c>
      <c r="C2009" t="s">
        <v>29</v>
      </c>
      <c r="D2009" t="s">
        <v>347</v>
      </c>
      <c r="E2009" t="s">
        <v>288</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3">
      <c r="A2010" t="s">
        <v>384</v>
      </c>
      <c r="B2010" t="s">
        <v>17</v>
      </c>
      <c r="C2010" t="s">
        <v>29</v>
      </c>
      <c r="D2010" t="s">
        <v>348</v>
      </c>
      <c r="E2010" t="s">
        <v>289</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3">
      <c r="A2011" t="s">
        <v>384</v>
      </c>
      <c r="B2011" t="s">
        <v>17</v>
      </c>
      <c r="C2011" t="s">
        <v>29</v>
      </c>
      <c r="D2011" t="s">
        <v>348</v>
      </c>
      <c r="E2011" t="s">
        <v>290</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3">
      <c r="A2012" t="s">
        <v>384</v>
      </c>
      <c r="B2012" t="s">
        <v>17</v>
      </c>
      <c r="C2012" t="s">
        <v>29</v>
      </c>
      <c r="D2012" t="s">
        <v>348</v>
      </c>
      <c r="E2012" t="s">
        <v>292</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3">
      <c r="A2013" t="s">
        <v>384</v>
      </c>
      <c r="B2013" t="s">
        <v>17</v>
      </c>
      <c r="C2013" t="s">
        <v>29</v>
      </c>
      <c r="D2013" t="s">
        <v>348</v>
      </c>
      <c r="E2013" t="s">
        <v>307</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3">
      <c r="A2014" t="s">
        <v>384</v>
      </c>
      <c r="B2014" t="s">
        <v>17</v>
      </c>
      <c r="C2014" t="s">
        <v>29</v>
      </c>
      <c r="D2014" t="s">
        <v>349</v>
      </c>
      <c r="E2014" t="s">
        <v>310</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3">
      <c r="A2015" t="s">
        <v>385</v>
      </c>
      <c r="B2015" t="s">
        <v>18</v>
      </c>
      <c r="C2015" t="s">
        <v>29</v>
      </c>
      <c r="D2015" t="s">
        <v>334</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3">
      <c r="A2016" t="s">
        <v>385</v>
      </c>
      <c r="B2016" t="s">
        <v>18</v>
      </c>
      <c r="C2016" t="s">
        <v>29</v>
      </c>
      <c r="D2016" t="s">
        <v>334</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3">
      <c r="A2017" t="s">
        <v>385</v>
      </c>
      <c r="B2017" t="s">
        <v>18</v>
      </c>
      <c r="C2017" t="s">
        <v>29</v>
      </c>
      <c r="D2017" t="s">
        <v>334</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3">
      <c r="A2018" t="s">
        <v>385</v>
      </c>
      <c r="B2018" t="s">
        <v>18</v>
      </c>
      <c r="C2018" t="s">
        <v>29</v>
      </c>
      <c r="D2018" t="s">
        <v>334</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3">
      <c r="A2019" t="s">
        <v>385</v>
      </c>
      <c r="B2019" t="s">
        <v>18</v>
      </c>
      <c r="C2019" t="s">
        <v>29</v>
      </c>
      <c r="D2019" t="s">
        <v>335</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3">
      <c r="A2020" t="s">
        <v>385</v>
      </c>
      <c r="B2020" t="s">
        <v>18</v>
      </c>
      <c r="C2020" t="s">
        <v>29</v>
      </c>
      <c r="D2020" t="s">
        <v>335</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3">
      <c r="A2021" t="s">
        <v>385</v>
      </c>
      <c r="B2021" t="s">
        <v>18</v>
      </c>
      <c r="C2021" t="s">
        <v>29</v>
      </c>
      <c r="D2021" t="s">
        <v>335</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3">
      <c r="A2022" t="s">
        <v>385</v>
      </c>
      <c r="B2022" t="s">
        <v>18</v>
      </c>
      <c r="C2022" t="s">
        <v>29</v>
      </c>
      <c r="D2022" t="s">
        <v>335</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3">
      <c r="A2023" t="s">
        <v>385</v>
      </c>
      <c r="B2023" t="s">
        <v>18</v>
      </c>
      <c r="C2023" t="s">
        <v>29</v>
      </c>
      <c r="D2023" t="s">
        <v>336</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3">
      <c r="A2024" t="s">
        <v>385</v>
      </c>
      <c r="B2024" t="s">
        <v>18</v>
      </c>
      <c r="C2024" t="s">
        <v>29</v>
      </c>
      <c r="D2024" t="s">
        <v>336</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3">
      <c r="A2025" t="s">
        <v>385</v>
      </c>
      <c r="B2025" t="s">
        <v>18</v>
      </c>
      <c r="C2025" t="s">
        <v>29</v>
      </c>
      <c r="D2025" t="s">
        <v>336</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3">
      <c r="A2026" t="s">
        <v>385</v>
      </c>
      <c r="B2026" t="s">
        <v>18</v>
      </c>
      <c r="C2026" t="s">
        <v>29</v>
      </c>
      <c r="D2026" t="s">
        <v>336</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3">
      <c r="A2027" t="s">
        <v>385</v>
      </c>
      <c r="B2027" t="s">
        <v>18</v>
      </c>
      <c r="C2027" t="s">
        <v>29</v>
      </c>
      <c r="D2027" t="s">
        <v>337</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3">
      <c r="A2028" t="s">
        <v>385</v>
      </c>
      <c r="B2028" t="s">
        <v>18</v>
      </c>
      <c r="C2028" t="s">
        <v>29</v>
      </c>
      <c r="D2028" t="s">
        <v>337</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3">
      <c r="A2029" t="s">
        <v>385</v>
      </c>
      <c r="B2029" t="s">
        <v>18</v>
      </c>
      <c r="C2029" t="s">
        <v>29</v>
      </c>
      <c r="D2029" t="s">
        <v>337</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3">
      <c r="A2030" t="s">
        <v>385</v>
      </c>
      <c r="B2030" t="s">
        <v>18</v>
      </c>
      <c r="C2030" t="s">
        <v>29</v>
      </c>
      <c r="D2030" t="s">
        <v>337</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3">
      <c r="A2031" t="s">
        <v>385</v>
      </c>
      <c r="B2031" t="s">
        <v>18</v>
      </c>
      <c r="C2031" t="s">
        <v>29</v>
      </c>
      <c r="D2031" t="s">
        <v>338</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3">
      <c r="A2032" t="s">
        <v>385</v>
      </c>
      <c r="B2032" t="s">
        <v>18</v>
      </c>
      <c r="C2032" t="s">
        <v>29</v>
      </c>
      <c r="D2032" t="s">
        <v>338</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3">
      <c r="A2033" t="s">
        <v>385</v>
      </c>
      <c r="B2033" t="s">
        <v>18</v>
      </c>
      <c r="C2033" t="s">
        <v>29</v>
      </c>
      <c r="D2033" t="s">
        <v>338</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3">
      <c r="A2034" t="s">
        <v>385</v>
      </c>
      <c r="B2034" t="s">
        <v>18</v>
      </c>
      <c r="C2034" t="s">
        <v>29</v>
      </c>
      <c r="D2034" t="s">
        <v>338</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3">
      <c r="A2035" t="s">
        <v>385</v>
      </c>
      <c r="B2035" t="s">
        <v>18</v>
      </c>
      <c r="C2035" t="s">
        <v>29</v>
      </c>
      <c r="D2035" t="s">
        <v>339</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3">
      <c r="A2036" t="s">
        <v>385</v>
      </c>
      <c r="B2036" t="s">
        <v>18</v>
      </c>
      <c r="C2036" t="s">
        <v>29</v>
      </c>
      <c r="D2036" t="s">
        <v>339</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3">
      <c r="A2037" t="s">
        <v>385</v>
      </c>
      <c r="B2037" t="s">
        <v>18</v>
      </c>
      <c r="C2037" t="s">
        <v>29</v>
      </c>
      <c r="D2037" t="s">
        <v>339</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3">
      <c r="A2038" t="s">
        <v>385</v>
      </c>
      <c r="B2038" t="s">
        <v>18</v>
      </c>
      <c r="C2038" t="s">
        <v>29</v>
      </c>
      <c r="D2038" t="s">
        <v>339</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3">
      <c r="A2039" t="s">
        <v>385</v>
      </c>
      <c r="B2039" t="s">
        <v>18</v>
      </c>
      <c r="C2039" t="s">
        <v>29</v>
      </c>
      <c r="D2039" t="s">
        <v>340</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3">
      <c r="A2040" t="s">
        <v>385</v>
      </c>
      <c r="B2040" t="s">
        <v>18</v>
      </c>
      <c r="C2040" t="s">
        <v>29</v>
      </c>
      <c r="D2040" t="s">
        <v>340</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3">
      <c r="A2041" t="s">
        <v>385</v>
      </c>
      <c r="B2041" t="s">
        <v>18</v>
      </c>
      <c r="C2041" t="s">
        <v>29</v>
      </c>
      <c r="D2041" t="s">
        <v>340</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3">
      <c r="A2042" t="s">
        <v>385</v>
      </c>
      <c r="B2042" t="s">
        <v>18</v>
      </c>
      <c r="C2042" t="s">
        <v>29</v>
      </c>
      <c r="D2042" t="s">
        <v>340</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3">
      <c r="A2043" t="s">
        <v>385</v>
      </c>
      <c r="B2043" t="s">
        <v>18</v>
      </c>
      <c r="C2043" t="s">
        <v>29</v>
      </c>
      <c r="D2043" t="s">
        <v>341</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3">
      <c r="A2044" t="s">
        <v>385</v>
      </c>
      <c r="B2044" t="s">
        <v>18</v>
      </c>
      <c r="C2044" t="s">
        <v>29</v>
      </c>
      <c r="D2044" t="s">
        <v>341</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3">
      <c r="A2045" t="s">
        <v>385</v>
      </c>
      <c r="B2045" t="s">
        <v>18</v>
      </c>
      <c r="C2045" t="s">
        <v>29</v>
      </c>
      <c r="D2045" t="s">
        <v>341</v>
      </c>
      <c r="E2045" t="s">
        <v>179</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3">
      <c r="A2046" t="s">
        <v>385</v>
      </c>
      <c r="B2046" t="s">
        <v>18</v>
      </c>
      <c r="C2046" t="s">
        <v>29</v>
      </c>
      <c r="D2046" t="s">
        <v>341</v>
      </c>
      <c r="E2046" t="s">
        <v>180</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3">
      <c r="A2047" t="s">
        <v>385</v>
      </c>
      <c r="B2047" t="s">
        <v>18</v>
      </c>
      <c r="C2047" t="s">
        <v>29</v>
      </c>
      <c r="D2047" t="s">
        <v>342</v>
      </c>
      <c r="E2047" t="s">
        <v>194</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3">
      <c r="A2048" t="s">
        <v>385</v>
      </c>
      <c r="B2048" t="s">
        <v>18</v>
      </c>
      <c r="C2048" t="s">
        <v>29</v>
      </c>
      <c r="D2048" t="s">
        <v>342</v>
      </c>
      <c r="E2048" t="s">
        <v>196</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3">
      <c r="A2049" t="s">
        <v>385</v>
      </c>
      <c r="B2049" t="s">
        <v>18</v>
      </c>
      <c r="C2049" t="s">
        <v>29</v>
      </c>
      <c r="D2049" t="s">
        <v>342</v>
      </c>
      <c r="E2049" t="s">
        <v>198</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3">
      <c r="A2050" t="s">
        <v>385</v>
      </c>
      <c r="B2050" t="s">
        <v>18</v>
      </c>
      <c r="C2050" t="s">
        <v>29</v>
      </c>
      <c r="D2050" t="s">
        <v>342</v>
      </c>
      <c r="E2050" t="s">
        <v>200</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3">
      <c r="A2051" t="s">
        <v>385</v>
      </c>
      <c r="B2051" t="s">
        <v>18</v>
      </c>
      <c r="C2051" t="s">
        <v>29</v>
      </c>
      <c r="D2051" t="s">
        <v>343</v>
      </c>
      <c r="E2051" t="s">
        <v>201</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3">
      <c r="A2052" t="s">
        <v>385</v>
      </c>
      <c r="B2052" t="s">
        <v>18</v>
      </c>
      <c r="C2052" t="s">
        <v>29</v>
      </c>
      <c r="D2052" t="s">
        <v>343</v>
      </c>
      <c r="E2052" t="s">
        <v>205</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3">
      <c r="A2053" t="s">
        <v>385</v>
      </c>
      <c r="B2053" t="s">
        <v>18</v>
      </c>
      <c r="C2053" t="s">
        <v>29</v>
      </c>
      <c r="D2053" t="s">
        <v>343</v>
      </c>
      <c r="E2053" t="s">
        <v>208</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3">
      <c r="A2054" t="s">
        <v>385</v>
      </c>
      <c r="B2054" t="s">
        <v>18</v>
      </c>
      <c r="C2054" t="s">
        <v>29</v>
      </c>
      <c r="D2054" t="s">
        <v>343</v>
      </c>
      <c r="E2054" t="s">
        <v>210</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3">
      <c r="A2055" t="s">
        <v>385</v>
      </c>
      <c r="B2055" t="s">
        <v>18</v>
      </c>
      <c r="C2055" t="s">
        <v>29</v>
      </c>
      <c r="D2055" t="s">
        <v>344</v>
      </c>
      <c r="E2055" t="s">
        <v>250</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3">
      <c r="A2056" t="s">
        <v>385</v>
      </c>
      <c r="B2056" t="s">
        <v>18</v>
      </c>
      <c r="C2056" t="s">
        <v>29</v>
      </c>
      <c r="D2056" t="s">
        <v>344</v>
      </c>
      <c r="E2056" t="s">
        <v>262</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3">
      <c r="A2057" t="s">
        <v>385</v>
      </c>
      <c r="B2057" t="s">
        <v>18</v>
      </c>
      <c r="C2057" t="s">
        <v>29</v>
      </c>
      <c r="D2057" t="s">
        <v>344</v>
      </c>
      <c r="E2057" t="s">
        <v>263</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3">
      <c r="A2058" t="s">
        <v>385</v>
      </c>
      <c r="B2058" t="s">
        <v>18</v>
      </c>
      <c r="C2058" t="s">
        <v>29</v>
      </c>
      <c r="D2058" t="s">
        <v>344</v>
      </c>
      <c r="E2058" t="s">
        <v>268</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3">
      <c r="A2059" t="s">
        <v>385</v>
      </c>
      <c r="B2059" t="s">
        <v>18</v>
      </c>
      <c r="C2059" t="s">
        <v>29</v>
      </c>
      <c r="D2059" t="s">
        <v>345</v>
      </c>
      <c r="E2059" t="s">
        <v>269</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3">
      <c r="A2060" t="s">
        <v>385</v>
      </c>
      <c r="B2060" t="s">
        <v>18</v>
      </c>
      <c r="C2060" t="s">
        <v>29</v>
      </c>
      <c r="D2060" t="s">
        <v>345</v>
      </c>
      <c r="E2060" t="s">
        <v>270</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3">
      <c r="A2061" t="s">
        <v>385</v>
      </c>
      <c r="B2061" t="s">
        <v>18</v>
      </c>
      <c r="C2061" t="s">
        <v>29</v>
      </c>
      <c r="D2061" t="s">
        <v>345</v>
      </c>
      <c r="E2061" t="s">
        <v>271</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3">
      <c r="A2062" t="s">
        <v>385</v>
      </c>
      <c r="B2062" t="s">
        <v>18</v>
      </c>
      <c r="C2062" t="s">
        <v>29</v>
      </c>
      <c r="D2062" t="s">
        <v>345</v>
      </c>
      <c r="E2062" t="s">
        <v>273</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3">
      <c r="A2063" t="s">
        <v>385</v>
      </c>
      <c r="B2063" t="s">
        <v>18</v>
      </c>
      <c r="C2063" t="s">
        <v>29</v>
      </c>
      <c r="D2063" t="s">
        <v>346</v>
      </c>
      <c r="E2063" t="s">
        <v>276</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3">
      <c r="A2064" t="s">
        <v>385</v>
      </c>
      <c r="B2064" t="s">
        <v>18</v>
      </c>
      <c r="C2064" t="s">
        <v>29</v>
      </c>
      <c r="D2064" t="s">
        <v>346</v>
      </c>
      <c r="E2064" t="s">
        <v>278</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3">
      <c r="A2065" t="s">
        <v>385</v>
      </c>
      <c r="B2065" t="s">
        <v>18</v>
      </c>
      <c r="C2065" t="s">
        <v>29</v>
      </c>
      <c r="D2065" t="s">
        <v>346</v>
      </c>
      <c r="E2065" t="s">
        <v>279</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3">
      <c r="A2066" t="s">
        <v>385</v>
      </c>
      <c r="B2066" t="s">
        <v>18</v>
      </c>
      <c r="C2066" t="s">
        <v>29</v>
      </c>
      <c r="D2066" t="s">
        <v>346</v>
      </c>
      <c r="E2066" t="s">
        <v>281</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3">
      <c r="A2067" t="s">
        <v>385</v>
      </c>
      <c r="B2067" t="s">
        <v>18</v>
      </c>
      <c r="C2067" t="s">
        <v>29</v>
      </c>
      <c r="D2067" t="s">
        <v>347</v>
      </c>
      <c r="E2067" t="s">
        <v>282</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3">
      <c r="A2068" t="s">
        <v>385</v>
      </c>
      <c r="B2068" t="s">
        <v>18</v>
      </c>
      <c r="C2068" t="s">
        <v>29</v>
      </c>
      <c r="D2068" t="s">
        <v>347</v>
      </c>
      <c r="E2068" t="s">
        <v>283</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3">
      <c r="A2069" t="s">
        <v>385</v>
      </c>
      <c r="B2069" t="s">
        <v>18</v>
      </c>
      <c r="C2069" t="s">
        <v>29</v>
      </c>
      <c r="D2069" t="s">
        <v>347</v>
      </c>
      <c r="E2069" t="s">
        <v>286</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3">
      <c r="A2070" t="s">
        <v>385</v>
      </c>
      <c r="B2070" t="s">
        <v>18</v>
      </c>
      <c r="C2070" t="s">
        <v>29</v>
      </c>
      <c r="D2070" t="s">
        <v>347</v>
      </c>
      <c r="E2070" t="s">
        <v>288</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3">
      <c r="A2071" t="s">
        <v>385</v>
      </c>
      <c r="B2071" t="s">
        <v>18</v>
      </c>
      <c r="C2071" t="s">
        <v>29</v>
      </c>
      <c r="D2071" t="s">
        <v>348</v>
      </c>
      <c r="E2071" t="s">
        <v>289</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3">
      <c r="A2072" t="s">
        <v>385</v>
      </c>
      <c r="B2072" t="s">
        <v>18</v>
      </c>
      <c r="C2072" t="s">
        <v>29</v>
      </c>
      <c r="D2072" t="s">
        <v>348</v>
      </c>
      <c r="E2072" t="s">
        <v>290</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3">
      <c r="A2073" t="s">
        <v>385</v>
      </c>
      <c r="B2073" t="s">
        <v>18</v>
      </c>
      <c r="C2073" t="s">
        <v>29</v>
      </c>
      <c r="D2073" t="s">
        <v>348</v>
      </c>
      <c r="E2073" t="s">
        <v>292</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3">
      <c r="A2074" t="s">
        <v>385</v>
      </c>
      <c r="B2074" t="s">
        <v>18</v>
      </c>
      <c r="C2074" t="s">
        <v>29</v>
      </c>
      <c r="D2074" t="s">
        <v>348</v>
      </c>
      <c r="E2074" t="s">
        <v>307</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3">
      <c r="A2075" t="s">
        <v>385</v>
      </c>
      <c r="B2075" t="s">
        <v>18</v>
      </c>
      <c r="C2075" t="s">
        <v>29</v>
      </c>
      <c r="D2075" t="s">
        <v>349</v>
      </c>
      <c r="E2075" t="s">
        <v>310</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3">
      <c r="A2076" t="s">
        <v>386</v>
      </c>
      <c r="B2076" t="s">
        <v>19</v>
      </c>
      <c r="C2076" t="s">
        <v>29</v>
      </c>
      <c r="D2076" t="s">
        <v>334</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3">
      <c r="A2077" t="s">
        <v>386</v>
      </c>
      <c r="B2077" t="s">
        <v>19</v>
      </c>
      <c r="C2077" t="s">
        <v>29</v>
      </c>
      <c r="D2077" t="s">
        <v>334</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3">
      <c r="A2078" t="s">
        <v>386</v>
      </c>
      <c r="B2078" t="s">
        <v>19</v>
      </c>
      <c r="C2078" t="s">
        <v>29</v>
      </c>
      <c r="D2078" t="s">
        <v>334</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3">
      <c r="A2079" t="s">
        <v>386</v>
      </c>
      <c r="B2079" t="s">
        <v>19</v>
      </c>
      <c r="C2079" t="s">
        <v>29</v>
      </c>
      <c r="D2079" t="s">
        <v>334</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3">
      <c r="A2080" t="s">
        <v>386</v>
      </c>
      <c r="B2080" t="s">
        <v>19</v>
      </c>
      <c r="C2080" t="s">
        <v>29</v>
      </c>
      <c r="D2080" t="s">
        <v>335</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3">
      <c r="A2081" t="s">
        <v>386</v>
      </c>
      <c r="B2081" t="s">
        <v>19</v>
      </c>
      <c r="C2081" t="s">
        <v>29</v>
      </c>
      <c r="D2081" t="s">
        <v>335</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3">
      <c r="A2082" t="s">
        <v>386</v>
      </c>
      <c r="B2082" t="s">
        <v>19</v>
      </c>
      <c r="C2082" t="s">
        <v>29</v>
      </c>
      <c r="D2082" t="s">
        <v>335</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3">
      <c r="A2083" t="s">
        <v>386</v>
      </c>
      <c r="B2083" t="s">
        <v>19</v>
      </c>
      <c r="C2083" t="s">
        <v>29</v>
      </c>
      <c r="D2083" t="s">
        <v>335</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3">
      <c r="A2084" t="s">
        <v>386</v>
      </c>
      <c r="B2084" t="s">
        <v>19</v>
      </c>
      <c r="C2084" t="s">
        <v>29</v>
      </c>
      <c r="D2084" t="s">
        <v>336</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3">
      <c r="A2085" t="s">
        <v>386</v>
      </c>
      <c r="B2085" t="s">
        <v>19</v>
      </c>
      <c r="C2085" t="s">
        <v>29</v>
      </c>
      <c r="D2085" t="s">
        <v>336</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3">
      <c r="A2086" t="s">
        <v>386</v>
      </c>
      <c r="B2086" t="s">
        <v>19</v>
      </c>
      <c r="C2086" t="s">
        <v>29</v>
      </c>
      <c r="D2086" t="s">
        <v>336</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3">
      <c r="A2087" t="s">
        <v>386</v>
      </c>
      <c r="B2087" t="s">
        <v>19</v>
      </c>
      <c r="C2087" t="s">
        <v>29</v>
      </c>
      <c r="D2087" t="s">
        <v>336</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3">
      <c r="A2088" t="s">
        <v>386</v>
      </c>
      <c r="B2088" t="s">
        <v>19</v>
      </c>
      <c r="C2088" t="s">
        <v>29</v>
      </c>
      <c r="D2088" t="s">
        <v>337</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3">
      <c r="A2089" t="s">
        <v>386</v>
      </c>
      <c r="B2089" t="s">
        <v>19</v>
      </c>
      <c r="C2089" t="s">
        <v>29</v>
      </c>
      <c r="D2089" t="s">
        <v>337</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3">
      <c r="A2090" t="s">
        <v>386</v>
      </c>
      <c r="B2090" t="s">
        <v>19</v>
      </c>
      <c r="C2090" t="s">
        <v>29</v>
      </c>
      <c r="D2090" t="s">
        <v>337</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3">
      <c r="A2091" t="s">
        <v>386</v>
      </c>
      <c r="B2091" t="s">
        <v>19</v>
      </c>
      <c r="C2091" t="s">
        <v>29</v>
      </c>
      <c r="D2091" t="s">
        <v>337</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3">
      <c r="A2092" t="s">
        <v>386</v>
      </c>
      <c r="B2092" t="s">
        <v>19</v>
      </c>
      <c r="C2092" t="s">
        <v>29</v>
      </c>
      <c r="D2092" t="s">
        <v>338</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3">
      <c r="A2093" t="s">
        <v>386</v>
      </c>
      <c r="B2093" t="s">
        <v>19</v>
      </c>
      <c r="C2093" t="s">
        <v>29</v>
      </c>
      <c r="D2093" t="s">
        <v>338</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3">
      <c r="A2094" t="s">
        <v>386</v>
      </c>
      <c r="B2094" t="s">
        <v>19</v>
      </c>
      <c r="C2094" t="s">
        <v>29</v>
      </c>
      <c r="D2094" t="s">
        <v>338</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3">
      <c r="A2095" t="s">
        <v>386</v>
      </c>
      <c r="B2095" t="s">
        <v>19</v>
      </c>
      <c r="C2095" t="s">
        <v>29</v>
      </c>
      <c r="D2095" t="s">
        <v>338</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3">
      <c r="A2096" t="s">
        <v>386</v>
      </c>
      <c r="B2096" t="s">
        <v>19</v>
      </c>
      <c r="C2096" t="s">
        <v>29</v>
      </c>
      <c r="D2096" t="s">
        <v>339</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3">
      <c r="A2097" t="s">
        <v>386</v>
      </c>
      <c r="B2097" t="s">
        <v>19</v>
      </c>
      <c r="C2097" t="s">
        <v>29</v>
      </c>
      <c r="D2097" t="s">
        <v>339</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3">
      <c r="A2098" t="s">
        <v>386</v>
      </c>
      <c r="B2098" t="s">
        <v>19</v>
      </c>
      <c r="C2098" t="s">
        <v>29</v>
      </c>
      <c r="D2098" t="s">
        <v>339</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3">
      <c r="A2099" t="s">
        <v>386</v>
      </c>
      <c r="B2099" t="s">
        <v>19</v>
      </c>
      <c r="C2099" t="s">
        <v>29</v>
      </c>
      <c r="D2099" t="s">
        <v>339</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3">
      <c r="A2100" t="s">
        <v>386</v>
      </c>
      <c r="B2100" t="s">
        <v>19</v>
      </c>
      <c r="C2100" t="s">
        <v>29</v>
      </c>
      <c r="D2100" t="s">
        <v>340</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3">
      <c r="A2101" t="s">
        <v>386</v>
      </c>
      <c r="B2101" t="s">
        <v>19</v>
      </c>
      <c r="C2101" t="s">
        <v>29</v>
      </c>
      <c r="D2101" t="s">
        <v>340</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3">
      <c r="A2102" t="s">
        <v>386</v>
      </c>
      <c r="B2102" t="s">
        <v>19</v>
      </c>
      <c r="C2102" t="s">
        <v>29</v>
      </c>
      <c r="D2102" t="s">
        <v>340</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3">
      <c r="A2103" t="s">
        <v>386</v>
      </c>
      <c r="B2103" t="s">
        <v>19</v>
      </c>
      <c r="C2103" t="s">
        <v>29</v>
      </c>
      <c r="D2103" t="s">
        <v>340</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3">
      <c r="A2104" t="s">
        <v>386</v>
      </c>
      <c r="B2104" t="s">
        <v>19</v>
      </c>
      <c r="C2104" t="s">
        <v>29</v>
      </c>
      <c r="D2104" t="s">
        <v>341</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3">
      <c r="A2105" t="s">
        <v>386</v>
      </c>
      <c r="B2105" t="s">
        <v>19</v>
      </c>
      <c r="C2105" t="s">
        <v>29</v>
      </c>
      <c r="D2105" t="s">
        <v>341</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3">
      <c r="A2106" t="s">
        <v>386</v>
      </c>
      <c r="B2106" t="s">
        <v>19</v>
      </c>
      <c r="C2106" t="s">
        <v>29</v>
      </c>
      <c r="D2106" t="s">
        <v>341</v>
      </c>
      <c r="E2106" t="s">
        <v>179</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3">
      <c r="A2107" t="s">
        <v>386</v>
      </c>
      <c r="B2107" t="s">
        <v>19</v>
      </c>
      <c r="C2107" t="s">
        <v>29</v>
      </c>
      <c r="D2107" t="s">
        <v>341</v>
      </c>
      <c r="E2107" t="s">
        <v>180</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3">
      <c r="A2108" t="s">
        <v>386</v>
      </c>
      <c r="B2108" t="s">
        <v>19</v>
      </c>
      <c r="C2108" t="s">
        <v>29</v>
      </c>
      <c r="D2108" t="s">
        <v>342</v>
      </c>
      <c r="E2108" t="s">
        <v>194</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3">
      <c r="A2109" t="s">
        <v>386</v>
      </c>
      <c r="B2109" t="s">
        <v>19</v>
      </c>
      <c r="C2109" t="s">
        <v>29</v>
      </c>
      <c r="D2109" t="s">
        <v>342</v>
      </c>
      <c r="E2109" t="s">
        <v>196</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3">
      <c r="A2110" t="s">
        <v>386</v>
      </c>
      <c r="B2110" t="s">
        <v>19</v>
      </c>
      <c r="C2110" t="s">
        <v>29</v>
      </c>
      <c r="D2110" t="s">
        <v>342</v>
      </c>
      <c r="E2110" t="s">
        <v>198</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3">
      <c r="A2111" t="s">
        <v>386</v>
      </c>
      <c r="B2111" t="s">
        <v>19</v>
      </c>
      <c r="C2111" t="s">
        <v>29</v>
      </c>
      <c r="D2111" t="s">
        <v>342</v>
      </c>
      <c r="E2111" t="s">
        <v>200</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3">
      <c r="A2112" t="s">
        <v>386</v>
      </c>
      <c r="B2112" t="s">
        <v>19</v>
      </c>
      <c r="C2112" t="s">
        <v>29</v>
      </c>
      <c r="D2112" t="s">
        <v>343</v>
      </c>
      <c r="E2112" t="s">
        <v>201</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3">
      <c r="A2113" t="s">
        <v>386</v>
      </c>
      <c r="B2113" t="s">
        <v>19</v>
      </c>
      <c r="C2113" t="s">
        <v>29</v>
      </c>
      <c r="D2113" t="s">
        <v>343</v>
      </c>
      <c r="E2113" t="s">
        <v>205</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3">
      <c r="A2114" t="s">
        <v>386</v>
      </c>
      <c r="B2114" t="s">
        <v>19</v>
      </c>
      <c r="C2114" t="s">
        <v>29</v>
      </c>
      <c r="D2114" t="s">
        <v>343</v>
      </c>
      <c r="E2114" t="s">
        <v>208</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3">
      <c r="A2115" t="s">
        <v>386</v>
      </c>
      <c r="B2115" t="s">
        <v>19</v>
      </c>
      <c r="C2115" t="s">
        <v>29</v>
      </c>
      <c r="D2115" t="s">
        <v>343</v>
      </c>
      <c r="E2115" t="s">
        <v>210</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3">
      <c r="A2116" t="s">
        <v>386</v>
      </c>
      <c r="B2116" t="s">
        <v>19</v>
      </c>
      <c r="C2116" t="s">
        <v>29</v>
      </c>
      <c r="D2116" t="s">
        <v>344</v>
      </c>
      <c r="E2116" t="s">
        <v>250</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3">
      <c r="A2117" t="s">
        <v>386</v>
      </c>
      <c r="B2117" t="s">
        <v>19</v>
      </c>
      <c r="C2117" t="s">
        <v>29</v>
      </c>
      <c r="D2117" t="s">
        <v>344</v>
      </c>
      <c r="E2117" t="s">
        <v>262</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3">
      <c r="A2118" t="s">
        <v>386</v>
      </c>
      <c r="B2118" t="s">
        <v>19</v>
      </c>
      <c r="C2118" t="s">
        <v>29</v>
      </c>
      <c r="D2118" t="s">
        <v>344</v>
      </c>
      <c r="E2118" t="s">
        <v>263</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3">
      <c r="A2119" t="s">
        <v>386</v>
      </c>
      <c r="B2119" t="s">
        <v>19</v>
      </c>
      <c r="C2119" t="s">
        <v>29</v>
      </c>
      <c r="D2119" t="s">
        <v>344</v>
      </c>
      <c r="E2119" t="s">
        <v>268</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3">
      <c r="A2120" t="s">
        <v>386</v>
      </c>
      <c r="B2120" t="s">
        <v>19</v>
      </c>
      <c r="C2120" t="s">
        <v>29</v>
      </c>
      <c r="D2120" t="s">
        <v>345</v>
      </c>
      <c r="E2120" t="s">
        <v>269</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3">
      <c r="A2121" t="s">
        <v>386</v>
      </c>
      <c r="B2121" t="s">
        <v>19</v>
      </c>
      <c r="C2121" t="s">
        <v>29</v>
      </c>
      <c r="D2121" t="s">
        <v>345</v>
      </c>
      <c r="E2121" t="s">
        <v>270</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3">
      <c r="A2122" t="s">
        <v>386</v>
      </c>
      <c r="B2122" t="s">
        <v>19</v>
      </c>
      <c r="C2122" t="s">
        <v>29</v>
      </c>
      <c r="D2122" t="s">
        <v>345</v>
      </c>
      <c r="E2122" t="s">
        <v>271</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3">
      <c r="A2123" t="s">
        <v>386</v>
      </c>
      <c r="B2123" t="s">
        <v>19</v>
      </c>
      <c r="C2123" t="s">
        <v>29</v>
      </c>
      <c r="D2123" t="s">
        <v>345</v>
      </c>
      <c r="E2123" t="s">
        <v>273</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3">
      <c r="A2124" t="s">
        <v>386</v>
      </c>
      <c r="B2124" t="s">
        <v>19</v>
      </c>
      <c r="C2124" t="s">
        <v>29</v>
      </c>
      <c r="D2124" t="s">
        <v>346</v>
      </c>
      <c r="E2124" t="s">
        <v>276</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3">
      <c r="A2125" t="s">
        <v>386</v>
      </c>
      <c r="B2125" t="s">
        <v>19</v>
      </c>
      <c r="C2125" t="s">
        <v>29</v>
      </c>
      <c r="D2125" t="s">
        <v>346</v>
      </c>
      <c r="E2125" t="s">
        <v>278</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3">
      <c r="A2126" t="s">
        <v>386</v>
      </c>
      <c r="B2126" t="s">
        <v>19</v>
      </c>
      <c r="C2126" t="s">
        <v>29</v>
      </c>
      <c r="D2126" t="s">
        <v>346</v>
      </c>
      <c r="E2126" t="s">
        <v>279</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3">
      <c r="A2127" t="s">
        <v>386</v>
      </c>
      <c r="B2127" t="s">
        <v>19</v>
      </c>
      <c r="C2127" t="s">
        <v>29</v>
      </c>
      <c r="D2127" t="s">
        <v>346</v>
      </c>
      <c r="E2127" t="s">
        <v>281</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3">
      <c r="A2128" t="s">
        <v>386</v>
      </c>
      <c r="B2128" t="s">
        <v>19</v>
      </c>
      <c r="C2128" t="s">
        <v>29</v>
      </c>
      <c r="D2128" t="s">
        <v>347</v>
      </c>
      <c r="E2128" t="s">
        <v>282</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3">
      <c r="A2129" t="s">
        <v>386</v>
      </c>
      <c r="B2129" t="s">
        <v>19</v>
      </c>
      <c r="C2129" t="s">
        <v>29</v>
      </c>
      <c r="D2129" t="s">
        <v>347</v>
      </c>
      <c r="E2129" t="s">
        <v>283</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3">
      <c r="A2130" t="s">
        <v>386</v>
      </c>
      <c r="B2130" t="s">
        <v>19</v>
      </c>
      <c r="C2130" t="s">
        <v>29</v>
      </c>
      <c r="D2130" t="s">
        <v>347</v>
      </c>
      <c r="E2130" t="s">
        <v>286</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3">
      <c r="A2131" t="s">
        <v>386</v>
      </c>
      <c r="B2131" t="s">
        <v>19</v>
      </c>
      <c r="C2131" t="s">
        <v>29</v>
      </c>
      <c r="D2131" t="s">
        <v>347</v>
      </c>
      <c r="E2131" t="s">
        <v>288</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3">
      <c r="A2132" t="s">
        <v>386</v>
      </c>
      <c r="B2132" t="s">
        <v>19</v>
      </c>
      <c r="C2132" t="s">
        <v>29</v>
      </c>
      <c r="D2132" t="s">
        <v>348</v>
      </c>
      <c r="E2132" t="s">
        <v>289</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3">
      <c r="A2133" t="s">
        <v>386</v>
      </c>
      <c r="B2133" t="s">
        <v>19</v>
      </c>
      <c r="C2133" t="s">
        <v>29</v>
      </c>
      <c r="D2133" t="s">
        <v>348</v>
      </c>
      <c r="E2133" t="s">
        <v>290</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3">
      <c r="A2134" t="s">
        <v>386</v>
      </c>
      <c r="B2134" t="s">
        <v>19</v>
      </c>
      <c r="C2134" t="s">
        <v>29</v>
      </c>
      <c r="D2134" t="s">
        <v>348</v>
      </c>
      <c r="E2134" t="s">
        <v>292</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3">
      <c r="A2135" t="s">
        <v>386</v>
      </c>
      <c r="B2135" t="s">
        <v>19</v>
      </c>
      <c r="C2135" t="s">
        <v>29</v>
      </c>
      <c r="D2135" t="s">
        <v>348</v>
      </c>
      <c r="E2135" t="s">
        <v>307</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3">
      <c r="A2136" t="s">
        <v>386</v>
      </c>
      <c r="B2136" t="s">
        <v>19</v>
      </c>
      <c r="C2136" t="s">
        <v>29</v>
      </c>
      <c r="D2136" t="s">
        <v>349</v>
      </c>
      <c r="E2136" t="s">
        <v>310</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3">
      <c r="A2137" t="s">
        <v>387</v>
      </c>
      <c r="B2137" t="s">
        <v>20</v>
      </c>
      <c r="C2137" t="s">
        <v>29</v>
      </c>
      <c r="D2137" t="s">
        <v>334</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3">
      <c r="A2138" t="s">
        <v>387</v>
      </c>
      <c r="B2138" t="s">
        <v>20</v>
      </c>
      <c r="C2138" t="s">
        <v>29</v>
      </c>
      <c r="D2138" t="s">
        <v>334</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3">
      <c r="A2139" t="s">
        <v>387</v>
      </c>
      <c r="B2139" t="s">
        <v>20</v>
      </c>
      <c r="C2139" t="s">
        <v>29</v>
      </c>
      <c r="D2139" t="s">
        <v>334</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3">
      <c r="A2140" t="s">
        <v>387</v>
      </c>
      <c r="B2140" t="s">
        <v>20</v>
      </c>
      <c r="C2140" t="s">
        <v>29</v>
      </c>
      <c r="D2140" t="s">
        <v>334</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3">
      <c r="A2141" t="s">
        <v>387</v>
      </c>
      <c r="B2141" t="s">
        <v>20</v>
      </c>
      <c r="C2141" t="s">
        <v>29</v>
      </c>
      <c r="D2141" t="s">
        <v>335</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3">
      <c r="A2142" t="s">
        <v>387</v>
      </c>
      <c r="B2142" t="s">
        <v>20</v>
      </c>
      <c r="C2142" t="s">
        <v>29</v>
      </c>
      <c r="D2142" t="s">
        <v>335</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3">
      <c r="A2143" t="s">
        <v>387</v>
      </c>
      <c r="B2143" t="s">
        <v>20</v>
      </c>
      <c r="C2143" t="s">
        <v>29</v>
      </c>
      <c r="D2143" t="s">
        <v>335</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3">
      <c r="A2144" t="s">
        <v>387</v>
      </c>
      <c r="B2144" t="s">
        <v>20</v>
      </c>
      <c r="C2144" t="s">
        <v>29</v>
      </c>
      <c r="D2144" t="s">
        <v>335</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3">
      <c r="A2145" t="s">
        <v>387</v>
      </c>
      <c r="B2145" t="s">
        <v>20</v>
      </c>
      <c r="C2145" t="s">
        <v>29</v>
      </c>
      <c r="D2145" t="s">
        <v>336</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3">
      <c r="A2146" t="s">
        <v>387</v>
      </c>
      <c r="B2146" t="s">
        <v>20</v>
      </c>
      <c r="C2146" t="s">
        <v>29</v>
      </c>
      <c r="D2146" t="s">
        <v>336</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3">
      <c r="A2147" t="s">
        <v>387</v>
      </c>
      <c r="B2147" t="s">
        <v>20</v>
      </c>
      <c r="C2147" t="s">
        <v>29</v>
      </c>
      <c r="D2147" t="s">
        <v>336</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3">
      <c r="A2148" t="s">
        <v>387</v>
      </c>
      <c r="B2148" t="s">
        <v>20</v>
      </c>
      <c r="C2148" t="s">
        <v>29</v>
      </c>
      <c r="D2148" t="s">
        <v>336</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3">
      <c r="A2149" t="s">
        <v>387</v>
      </c>
      <c r="B2149" t="s">
        <v>20</v>
      </c>
      <c r="C2149" t="s">
        <v>29</v>
      </c>
      <c r="D2149" t="s">
        <v>337</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3">
      <c r="A2150" t="s">
        <v>387</v>
      </c>
      <c r="B2150" t="s">
        <v>20</v>
      </c>
      <c r="C2150" t="s">
        <v>29</v>
      </c>
      <c r="D2150" t="s">
        <v>337</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3">
      <c r="A2151" t="s">
        <v>387</v>
      </c>
      <c r="B2151" t="s">
        <v>20</v>
      </c>
      <c r="C2151" t="s">
        <v>29</v>
      </c>
      <c r="D2151" t="s">
        <v>337</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3">
      <c r="A2152" t="s">
        <v>387</v>
      </c>
      <c r="B2152" t="s">
        <v>20</v>
      </c>
      <c r="C2152" t="s">
        <v>29</v>
      </c>
      <c r="D2152" t="s">
        <v>337</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3">
      <c r="A2153" t="s">
        <v>387</v>
      </c>
      <c r="B2153" t="s">
        <v>20</v>
      </c>
      <c r="C2153" t="s">
        <v>29</v>
      </c>
      <c r="D2153" t="s">
        <v>338</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3">
      <c r="A2154" t="s">
        <v>387</v>
      </c>
      <c r="B2154" t="s">
        <v>20</v>
      </c>
      <c r="C2154" t="s">
        <v>29</v>
      </c>
      <c r="D2154" t="s">
        <v>338</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3">
      <c r="A2155" t="s">
        <v>387</v>
      </c>
      <c r="B2155" t="s">
        <v>20</v>
      </c>
      <c r="C2155" t="s">
        <v>29</v>
      </c>
      <c r="D2155" t="s">
        <v>338</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3">
      <c r="A2156" t="s">
        <v>387</v>
      </c>
      <c r="B2156" t="s">
        <v>20</v>
      </c>
      <c r="C2156" t="s">
        <v>29</v>
      </c>
      <c r="D2156" t="s">
        <v>338</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3">
      <c r="A2157" t="s">
        <v>387</v>
      </c>
      <c r="B2157" t="s">
        <v>20</v>
      </c>
      <c r="C2157" t="s">
        <v>29</v>
      </c>
      <c r="D2157" t="s">
        <v>339</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3">
      <c r="A2158" t="s">
        <v>387</v>
      </c>
      <c r="B2158" t="s">
        <v>20</v>
      </c>
      <c r="C2158" t="s">
        <v>29</v>
      </c>
      <c r="D2158" t="s">
        <v>339</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3">
      <c r="A2159" t="s">
        <v>387</v>
      </c>
      <c r="B2159" t="s">
        <v>20</v>
      </c>
      <c r="C2159" t="s">
        <v>29</v>
      </c>
      <c r="D2159" t="s">
        <v>339</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3">
      <c r="A2160" t="s">
        <v>387</v>
      </c>
      <c r="B2160" t="s">
        <v>20</v>
      </c>
      <c r="C2160" t="s">
        <v>29</v>
      </c>
      <c r="D2160" t="s">
        <v>339</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3">
      <c r="A2161" t="s">
        <v>387</v>
      </c>
      <c r="B2161" t="s">
        <v>20</v>
      </c>
      <c r="C2161" t="s">
        <v>29</v>
      </c>
      <c r="D2161" t="s">
        <v>340</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3">
      <c r="A2162" t="s">
        <v>387</v>
      </c>
      <c r="B2162" t="s">
        <v>20</v>
      </c>
      <c r="C2162" t="s">
        <v>29</v>
      </c>
      <c r="D2162" t="s">
        <v>340</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3">
      <c r="A2163" t="s">
        <v>387</v>
      </c>
      <c r="B2163" t="s">
        <v>20</v>
      </c>
      <c r="C2163" t="s">
        <v>29</v>
      </c>
      <c r="D2163" t="s">
        <v>340</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3">
      <c r="A2164" t="s">
        <v>387</v>
      </c>
      <c r="B2164" t="s">
        <v>20</v>
      </c>
      <c r="C2164" t="s">
        <v>29</v>
      </c>
      <c r="D2164" t="s">
        <v>340</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3">
      <c r="A2165" t="s">
        <v>387</v>
      </c>
      <c r="B2165" t="s">
        <v>20</v>
      </c>
      <c r="C2165" t="s">
        <v>29</v>
      </c>
      <c r="D2165" t="s">
        <v>341</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3">
      <c r="A2166" t="s">
        <v>387</v>
      </c>
      <c r="B2166" t="s">
        <v>20</v>
      </c>
      <c r="C2166" t="s">
        <v>29</v>
      </c>
      <c r="D2166" t="s">
        <v>341</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3">
      <c r="A2167" t="s">
        <v>387</v>
      </c>
      <c r="B2167" t="s">
        <v>20</v>
      </c>
      <c r="C2167" t="s">
        <v>29</v>
      </c>
      <c r="D2167" t="s">
        <v>341</v>
      </c>
      <c r="E2167" t="s">
        <v>179</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3">
      <c r="A2168" t="s">
        <v>387</v>
      </c>
      <c r="B2168" t="s">
        <v>20</v>
      </c>
      <c r="C2168" t="s">
        <v>29</v>
      </c>
      <c r="D2168" t="s">
        <v>341</v>
      </c>
      <c r="E2168" t="s">
        <v>180</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3">
      <c r="A2169" t="s">
        <v>387</v>
      </c>
      <c r="B2169" t="s">
        <v>20</v>
      </c>
      <c r="C2169" t="s">
        <v>29</v>
      </c>
      <c r="D2169" t="s">
        <v>342</v>
      </c>
      <c r="E2169" t="s">
        <v>194</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3">
      <c r="A2170" t="s">
        <v>387</v>
      </c>
      <c r="B2170" t="s">
        <v>20</v>
      </c>
      <c r="C2170" t="s">
        <v>29</v>
      </c>
      <c r="D2170" t="s">
        <v>342</v>
      </c>
      <c r="E2170" t="s">
        <v>196</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3">
      <c r="A2171" t="s">
        <v>387</v>
      </c>
      <c r="B2171" t="s">
        <v>20</v>
      </c>
      <c r="C2171" t="s">
        <v>29</v>
      </c>
      <c r="D2171" t="s">
        <v>342</v>
      </c>
      <c r="E2171" t="s">
        <v>198</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3">
      <c r="A2172" t="s">
        <v>387</v>
      </c>
      <c r="B2172" t="s">
        <v>20</v>
      </c>
      <c r="C2172" t="s">
        <v>29</v>
      </c>
      <c r="D2172" t="s">
        <v>342</v>
      </c>
      <c r="E2172" t="s">
        <v>200</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3">
      <c r="A2173" t="s">
        <v>387</v>
      </c>
      <c r="B2173" t="s">
        <v>20</v>
      </c>
      <c r="C2173" t="s">
        <v>29</v>
      </c>
      <c r="D2173" t="s">
        <v>343</v>
      </c>
      <c r="E2173" t="s">
        <v>201</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3">
      <c r="A2174" t="s">
        <v>387</v>
      </c>
      <c r="B2174" t="s">
        <v>20</v>
      </c>
      <c r="C2174" t="s">
        <v>29</v>
      </c>
      <c r="D2174" t="s">
        <v>343</v>
      </c>
      <c r="E2174" t="s">
        <v>205</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3">
      <c r="A2175" t="s">
        <v>387</v>
      </c>
      <c r="B2175" t="s">
        <v>20</v>
      </c>
      <c r="C2175" t="s">
        <v>29</v>
      </c>
      <c r="D2175" t="s">
        <v>343</v>
      </c>
      <c r="E2175" t="s">
        <v>208</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3">
      <c r="A2176" t="s">
        <v>387</v>
      </c>
      <c r="B2176" t="s">
        <v>20</v>
      </c>
      <c r="C2176" t="s">
        <v>29</v>
      </c>
      <c r="D2176" t="s">
        <v>343</v>
      </c>
      <c r="E2176" t="s">
        <v>210</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3">
      <c r="A2177" t="s">
        <v>387</v>
      </c>
      <c r="B2177" t="s">
        <v>20</v>
      </c>
      <c r="C2177" t="s">
        <v>29</v>
      </c>
      <c r="D2177" t="s">
        <v>344</v>
      </c>
      <c r="E2177" t="s">
        <v>250</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3">
      <c r="A2178" t="s">
        <v>387</v>
      </c>
      <c r="B2178" t="s">
        <v>20</v>
      </c>
      <c r="C2178" t="s">
        <v>29</v>
      </c>
      <c r="D2178" t="s">
        <v>344</v>
      </c>
      <c r="E2178" t="s">
        <v>262</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3">
      <c r="A2179" t="s">
        <v>387</v>
      </c>
      <c r="B2179" t="s">
        <v>20</v>
      </c>
      <c r="C2179" t="s">
        <v>29</v>
      </c>
      <c r="D2179" t="s">
        <v>344</v>
      </c>
      <c r="E2179" t="s">
        <v>263</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3">
      <c r="A2180" t="s">
        <v>387</v>
      </c>
      <c r="B2180" t="s">
        <v>20</v>
      </c>
      <c r="C2180" t="s">
        <v>29</v>
      </c>
      <c r="D2180" t="s">
        <v>344</v>
      </c>
      <c r="E2180" t="s">
        <v>268</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3">
      <c r="A2181" t="s">
        <v>387</v>
      </c>
      <c r="B2181" t="s">
        <v>20</v>
      </c>
      <c r="C2181" t="s">
        <v>29</v>
      </c>
      <c r="D2181" t="s">
        <v>345</v>
      </c>
      <c r="E2181" t="s">
        <v>269</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3">
      <c r="A2182" t="s">
        <v>387</v>
      </c>
      <c r="B2182" t="s">
        <v>20</v>
      </c>
      <c r="C2182" t="s">
        <v>29</v>
      </c>
      <c r="D2182" t="s">
        <v>345</v>
      </c>
      <c r="E2182" t="s">
        <v>270</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3">
      <c r="A2183" t="s">
        <v>387</v>
      </c>
      <c r="B2183" t="s">
        <v>20</v>
      </c>
      <c r="C2183" t="s">
        <v>29</v>
      </c>
      <c r="D2183" t="s">
        <v>345</v>
      </c>
      <c r="E2183" t="s">
        <v>271</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3">
      <c r="A2184" t="s">
        <v>387</v>
      </c>
      <c r="B2184" t="s">
        <v>20</v>
      </c>
      <c r="C2184" t="s">
        <v>29</v>
      </c>
      <c r="D2184" t="s">
        <v>345</v>
      </c>
      <c r="E2184" t="s">
        <v>273</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3">
      <c r="A2185" t="s">
        <v>387</v>
      </c>
      <c r="B2185" t="s">
        <v>20</v>
      </c>
      <c r="C2185" t="s">
        <v>29</v>
      </c>
      <c r="D2185" t="s">
        <v>346</v>
      </c>
      <c r="E2185" t="s">
        <v>276</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3">
      <c r="A2186" t="s">
        <v>387</v>
      </c>
      <c r="B2186" t="s">
        <v>20</v>
      </c>
      <c r="C2186" t="s">
        <v>29</v>
      </c>
      <c r="D2186" t="s">
        <v>346</v>
      </c>
      <c r="E2186" t="s">
        <v>278</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3">
      <c r="A2187" t="s">
        <v>387</v>
      </c>
      <c r="B2187" t="s">
        <v>20</v>
      </c>
      <c r="C2187" t="s">
        <v>29</v>
      </c>
      <c r="D2187" t="s">
        <v>346</v>
      </c>
      <c r="E2187" t="s">
        <v>279</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3">
      <c r="A2188" t="s">
        <v>387</v>
      </c>
      <c r="B2188" t="s">
        <v>20</v>
      </c>
      <c r="C2188" t="s">
        <v>29</v>
      </c>
      <c r="D2188" t="s">
        <v>346</v>
      </c>
      <c r="E2188" t="s">
        <v>281</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3">
      <c r="A2189" t="s">
        <v>387</v>
      </c>
      <c r="B2189" t="s">
        <v>20</v>
      </c>
      <c r="C2189" t="s">
        <v>29</v>
      </c>
      <c r="D2189" t="s">
        <v>347</v>
      </c>
      <c r="E2189" t="s">
        <v>282</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3">
      <c r="A2190" t="s">
        <v>387</v>
      </c>
      <c r="B2190" t="s">
        <v>20</v>
      </c>
      <c r="C2190" t="s">
        <v>29</v>
      </c>
      <c r="D2190" t="s">
        <v>347</v>
      </c>
      <c r="E2190" t="s">
        <v>283</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3">
      <c r="A2191" t="s">
        <v>387</v>
      </c>
      <c r="B2191" t="s">
        <v>20</v>
      </c>
      <c r="C2191" t="s">
        <v>29</v>
      </c>
      <c r="D2191" t="s">
        <v>347</v>
      </c>
      <c r="E2191" t="s">
        <v>286</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3">
      <c r="A2192" t="s">
        <v>387</v>
      </c>
      <c r="B2192" t="s">
        <v>20</v>
      </c>
      <c r="C2192" t="s">
        <v>29</v>
      </c>
      <c r="D2192" t="s">
        <v>347</v>
      </c>
      <c r="E2192" t="s">
        <v>288</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3">
      <c r="A2193" t="s">
        <v>387</v>
      </c>
      <c r="B2193" t="s">
        <v>20</v>
      </c>
      <c r="C2193" t="s">
        <v>29</v>
      </c>
      <c r="D2193" t="s">
        <v>348</v>
      </c>
      <c r="E2193" t="s">
        <v>289</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3">
      <c r="A2194" t="s">
        <v>387</v>
      </c>
      <c r="B2194" t="s">
        <v>20</v>
      </c>
      <c r="C2194" t="s">
        <v>29</v>
      </c>
      <c r="D2194" t="s">
        <v>348</v>
      </c>
      <c r="E2194" t="s">
        <v>290</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3">
      <c r="A2195" t="s">
        <v>387</v>
      </c>
      <c r="B2195" t="s">
        <v>20</v>
      </c>
      <c r="C2195" t="s">
        <v>29</v>
      </c>
      <c r="D2195" t="s">
        <v>348</v>
      </c>
      <c r="E2195" t="s">
        <v>292</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3">
      <c r="A2196" t="s">
        <v>387</v>
      </c>
      <c r="B2196" t="s">
        <v>20</v>
      </c>
      <c r="C2196" t="s">
        <v>29</v>
      </c>
      <c r="D2196" t="s">
        <v>348</v>
      </c>
      <c r="E2196" t="s">
        <v>307</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3">
      <c r="A2197" t="s">
        <v>387</v>
      </c>
      <c r="B2197" t="s">
        <v>20</v>
      </c>
      <c r="C2197" t="s">
        <v>29</v>
      </c>
      <c r="D2197" t="s">
        <v>349</v>
      </c>
      <c r="E2197" t="s">
        <v>310</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3">
      <c r="A2198" t="s">
        <v>388</v>
      </c>
      <c r="B2198" t="s">
        <v>47</v>
      </c>
      <c r="C2198" t="s">
        <v>26</v>
      </c>
      <c r="D2198" t="s">
        <v>334</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3">
      <c r="A2199" t="s">
        <v>388</v>
      </c>
      <c r="B2199" t="s">
        <v>47</v>
      </c>
      <c r="C2199" t="s">
        <v>26</v>
      </c>
      <c r="D2199" t="s">
        <v>334</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3">
      <c r="A2200" t="s">
        <v>388</v>
      </c>
      <c r="B2200" t="s">
        <v>47</v>
      </c>
      <c r="C2200" t="s">
        <v>26</v>
      </c>
      <c r="D2200" t="s">
        <v>334</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3">
      <c r="A2201" t="s">
        <v>388</v>
      </c>
      <c r="B2201" t="s">
        <v>47</v>
      </c>
      <c r="C2201" t="s">
        <v>26</v>
      </c>
      <c r="D2201" t="s">
        <v>334</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3">
      <c r="A2202" t="s">
        <v>388</v>
      </c>
      <c r="B2202" t="s">
        <v>47</v>
      </c>
      <c r="C2202" t="s">
        <v>26</v>
      </c>
      <c r="D2202" t="s">
        <v>335</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3">
      <c r="A2203" t="s">
        <v>388</v>
      </c>
      <c r="B2203" t="s">
        <v>47</v>
      </c>
      <c r="C2203" t="s">
        <v>26</v>
      </c>
      <c r="D2203" t="s">
        <v>335</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3">
      <c r="A2204" t="s">
        <v>388</v>
      </c>
      <c r="B2204" t="s">
        <v>47</v>
      </c>
      <c r="C2204" t="s">
        <v>26</v>
      </c>
      <c r="D2204" t="s">
        <v>335</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3">
      <c r="A2205" t="s">
        <v>388</v>
      </c>
      <c r="B2205" t="s">
        <v>47</v>
      </c>
      <c r="C2205" t="s">
        <v>26</v>
      </c>
      <c r="D2205" t="s">
        <v>335</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3">
      <c r="A2206" t="s">
        <v>388</v>
      </c>
      <c r="B2206" t="s">
        <v>47</v>
      </c>
      <c r="C2206" t="s">
        <v>26</v>
      </c>
      <c r="D2206" t="s">
        <v>336</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3">
      <c r="A2207" t="s">
        <v>388</v>
      </c>
      <c r="B2207" t="s">
        <v>47</v>
      </c>
      <c r="C2207" t="s">
        <v>26</v>
      </c>
      <c r="D2207" t="s">
        <v>336</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3">
      <c r="A2208" t="s">
        <v>388</v>
      </c>
      <c r="B2208" t="s">
        <v>47</v>
      </c>
      <c r="C2208" t="s">
        <v>26</v>
      </c>
      <c r="D2208" t="s">
        <v>336</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3">
      <c r="A2209" t="s">
        <v>388</v>
      </c>
      <c r="B2209" t="s">
        <v>47</v>
      </c>
      <c r="C2209" t="s">
        <v>26</v>
      </c>
      <c r="D2209" t="s">
        <v>336</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3">
      <c r="A2210" t="s">
        <v>388</v>
      </c>
      <c r="B2210" t="s">
        <v>47</v>
      </c>
      <c r="C2210" t="s">
        <v>26</v>
      </c>
      <c r="D2210" t="s">
        <v>337</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3">
      <c r="A2211" t="s">
        <v>388</v>
      </c>
      <c r="B2211" t="s">
        <v>47</v>
      </c>
      <c r="C2211" t="s">
        <v>26</v>
      </c>
      <c r="D2211" t="s">
        <v>337</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3">
      <c r="A2212" t="s">
        <v>388</v>
      </c>
      <c r="B2212" t="s">
        <v>47</v>
      </c>
      <c r="C2212" t="s">
        <v>26</v>
      </c>
      <c r="D2212" t="s">
        <v>337</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3">
      <c r="A2213" t="s">
        <v>388</v>
      </c>
      <c r="B2213" t="s">
        <v>47</v>
      </c>
      <c r="C2213" t="s">
        <v>26</v>
      </c>
      <c r="D2213" t="s">
        <v>337</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3">
      <c r="A2214" t="s">
        <v>388</v>
      </c>
      <c r="B2214" t="s">
        <v>47</v>
      </c>
      <c r="C2214" t="s">
        <v>26</v>
      </c>
      <c r="D2214" t="s">
        <v>338</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3">
      <c r="A2215" t="s">
        <v>388</v>
      </c>
      <c r="B2215" t="s">
        <v>47</v>
      </c>
      <c r="C2215" t="s">
        <v>26</v>
      </c>
      <c r="D2215" t="s">
        <v>338</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3">
      <c r="A2216" t="s">
        <v>388</v>
      </c>
      <c r="B2216" t="s">
        <v>47</v>
      </c>
      <c r="C2216" t="s">
        <v>26</v>
      </c>
      <c r="D2216" t="s">
        <v>338</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3">
      <c r="A2217" t="s">
        <v>388</v>
      </c>
      <c r="B2217" t="s">
        <v>47</v>
      </c>
      <c r="C2217" t="s">
        <v>26</v>
      </c>
      <c r="D2217" t="s">
        <v>338</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3">
      <c r="A2218" t="s">
        <v>388</v>
      </c>
      <c r="B2218" t="s">
        <v>47</v>
      </c>
      <c r="C2218" t="s">
        <v>26</v>
      </c>
      <c r="D2218" t="s">
        <v>339</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3">
      <c r="A2219" t="s">
        <v>388</v>
      </c>
      <c r="B2219" t="s">
        <v>47</v>
      </c>
      <c r="C2219" t="s">
        <v>26</v>
      </c>
      <c r="D2219" t="s">
        <v>339</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3">
      <c r="A2220" t="s">
        <v>388</v>
      </c>
      <c r="B2220" t="s">
        <v>47</v>
      </c>
      <c r="C2220" t="s">
        <v>26</v>
      </c>
      <c r="D2220" t="s">
        <v>339</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3">
      <c r="A2221" t="s">
        <v>388</v>
      </c>
      <c r="B2221" t="s">
        <v>47</v>
      </c>
      <c r="C2221" t="s">
        <v>26</v>
      </c>
      <c r="D2221" t="s">
        <v>339</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3">
      <c r="A2222" t="s">
        <v>388</v>
      </c>
      <c r="B2222" t="s">
        <v>47</v>
      </c>
      <c r="C2222" t="s">
        <v>26</v>
      </c>
      <c r="D2222" t="s">
        <v>340</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3">
      <c r="A2223" t="s">
        <v>388</v>
      </c>
      <c r="B2223" t="s">
        <v>47</v>
      </c>
      <c r="C2223" t="s">
        <v>26</v>
      </c>
      <c r="D2223" t="s">
        <v>340</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3">
      <c r="A2224" t="s">
        <v>388</v>
      </c>
      <c r="B2224" t="s">
        <v>47</v>
      </c>
      <c r="C2224" t="s">
        <v>26</v>
      </c>
      <c r="D2224" t="s">
        <v>340</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3">
      <c r="A2225" t="s">
        <v>388</v>
      </c>
      <c r="B2225" t="s">
        <v>47</v>
      </c>
      <c r="C2225" t="s">
        <v>26</v>
      </c>
      <c r="D2225" t="s">
        <v>340</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3">
      <c r="A2226" t="s">
        <v>388</v>
      </c>
      <c r="B2226" t="s">
        <v>47</v>
      </c>
      <c r="C2226" t="s">
        <v>26</v>
      </c>
      <c r="D2226" t="s">
        <v>341</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3">
      <c r="A2227" t="s">
        <v>388</v>
      </c>
      <c r="B2227" t="s">
        <v>47</v>
      </c>
      <c r="C2227" t="s">
        <v>26</v>
      </c>
      <c r="D2227" t="s">
        <v>341</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3">
      <c r="A2228" t="s">
        <v>388</v>
      </c>
      <c r="B2228" t="s">
        <v>47</v>
      </c>
      <c r="C2228" t="s">
        <v>26</v>
      </c>
      <c r="D2228" t="s">
        <v>341</v>
      </c>
      <c r="E2228" t="s">
        <v>179</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3">
      <c r="A2229" t="s">
        <v>388</v>
      </c>
      <c r="B2229" t="s">
        <v>47</v>
      </c>
      <c r="C2229" t="s">
        <v>26</v>
      </c>
      <c r="D2229" t="s">
        <v>341</v>
      </c>
      <c r="E2229" t="s">
        <v>180</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3">
      <c r="A2230" t="s">
        <v>388</v>
      </c>
      <c r="B2230" t="s">
        <v>47</v>
      </c>
      <c r="C2230" t="s">
        <v>26</v>
      </c>
      <c r="D2230" t="s">
        <v>342</v>
      </c>
      <c r="E2230" t="s">
        <v>194</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3">
      <c r="A2231" t="s">
        <v>388</v>
      </c>
      <c r="B2231" t="s">
        <v>47</v>
      </c>
      <c r="C2231" t="s">
        <v>26</v>
      </c>
      <c r="D2231" t="s">
        <v>342</v>
      </c>
      <c r="E2231" t="s">
        <v>196</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3">
      <c r="A2232" t="s">
        <v>388</v>
      </c>
      <c r="B2232" t="s">
        <v>47</v>
      </c>
      <c r="C2232" t="s">
        <v>26</v>
      </c>
      <c r="D2232" t="s">
        <v>342</v>
      </c>
      <c r="E2232" t="s">
        <v>198</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3">
      <c r="A2233" t="s">
        <v>388</v>
      </c>
      <c r="B2233" t="s">
        <v>47</v>
      </c>
      <c r="C2233" t="s">
        <v>26</v>
      </c>
      <c r="D2233" t="s">
        <v>342</v>
      </c>
      <c r="E2233" t="s">
        <v>200</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3">
      <c r="A2234" t="s">
        <v>388</v>
      </c>
      <c r="B2234" t="s">
        <v>47</v>
      </c>
      <c r="C2234" t="s">
        <v>26</v>
      </c>
      <c r="D2234" t="s">
        <v>343</v>
      </c>
      <c r="E2234" t="s">
        <v>201</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3">
      <c r="A2235" t="s">
        <v>388</v>
      </c>
      <c r="B2235" t="s">
        <v>47</v>
      </c>
      <c r="C2235" t="s">
        <v>26</v>
      </c>
      <c r="D2235" t="s">
        <v>343</v>
      </c>
      <c r="E2235" t="s">
        <v>205</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3">
      <c r="A2236" t="s">
        <v>388</v>
      </c>
      <c r="B2236" t="s">
        <v>47</v>
      </c>
      <c r="C2236" t="s">
        <v>26</v>
      </c>
      <c r="D2236" t="s">
        <v>343</v>
      </c>
      <c r="E2236" t="s">
        <v>208</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3">
      <c r="A2237" t="s">
        <v>388</v>
      </c>
      <c r="B2237" t="s">
        <v>47</v>
      </c>
      <c r="C2237" t="s">
        <v>26</v>
      </c>
      <c r="D2237" t="s">
        <v>343</v>
      </c>
      <c r="E2237" t="s">
        <v>210</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3">
      <c r="A2238" t="s">
        <v>388</v>
      </c>
      <c r="B2238" t="s">
        <v>47</v>
      </c>
      <c r="C2238" t="s">
        <v>26</v>
      </c>
      <c r="D2238" t="s">
        <v>344</v>
      </c>
      <c r="E2238" t="s">
        <v>250</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3">
      <c r="A2239" t="s">
        <v>388</v>
      </c>
      <c r="B2239" t="s">
        <v>47</v>
      </c>
      <c r="C2239" t="s">
        <v>26</v>
      </c>
      <c r="D2239" t="s">
        <v>344</v>
      </c>
      <c r="E2239" t="s">
        <v>262</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3">
      <c r="A2240" t="s">
        <v>388</v>
      </c>
      <c r="B2240" t="s">
        <v>47</v>
      </c>
      <c r="C2240" t="s">
        <v>26</v>
      </c>
      <c r="D2240" t="s">
        <v>344</v>
      </c>
      <c r="E2240" t="s">
        <v>263</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3">
      <c r="A2241" t="s">
        <v>388</v>
      </c>
      <c r="B2241" t="s">
        <v>47</v>
      </c>
      <c r="C2241" t="s">
        <v>26</v>
      </c>
      <c r="D2241" t="s">
        <v>344</v>
      </c>
      <c r="E2241" t="s">
        <v>268</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3">
      <c r="A2242" t="s">
        <v>388</v>
      </c>
      <c r="B2242" t="s">
        <v>47</v>
      </c>
      <c r="C2242" t="s">
        <v>26</v>
      </c>
      <c r="D2242" t="s">
        <v>345</v>
      </c>
      <c r="E2242" t="s">
        <v>269</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3">
      <c r="A2243" t="s">
        <v>388</v>
      </c>
      <c r="B2243" t="s">
        <v>47</v>
      </c>
      <c r="C2243" t="s">
        <v>26</v>
      </c>
      <c r="D2243" t="s">
        <v>345</v>
      </c>
      <c r="E2243" t="s">
        <v>270</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3">
      <c r="A2244" t="s">
        <v>388</v>
      </c>
      <c r="B2244" t="s">
        <v>47</v>
      </c>
      <c r="C2244" t="s">
        <v>26</v>
      </c>
      <c r="D2244" t="s">
        <v>345</v>
      </c>
      <c r="E2244" t="s">
        <v>271</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3">
      <c r="A2245" t="s">
        <v>388</v>
      </c>
      <c r="B2245" t="s">
        <v>47</v>
      </c>
      <c r="C2245" t="s">
        <v>26</v>
      </c>
      <c r="D2245" t="s">
        <v>345</v>
      </c>
      <c r="E2245" t="s">
        <v>273</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3">
      <c r="A2246" t="s">
        <v>388</v>
      </c>
      <c r="B2246" t="s">
        <v>47</v>
      </c>
      <c r="C2246" t="s">
        <v>26</v>
      </c>
      <c r="D2246" t="s">
        <v>346</v>
      </c>
      <c r="E2246" t="s">
        <v>276</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3">
      <c r="A2247" t="s">
        <v>388</v>
      </c>
      <c r="B2247" t="s">
        <v>47</v>
      </c>
      <c r="C2247" t="s">
        <v>26</v>
      </c>
      <c r="D2247" t="s">
        <v>346</v>
      </c>
      <c r="E2247" t="s">
        <v>278</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3">
      <c r="A2248" t="s">
        <v>388</v>
      </c>
      <c r="B2248" t="s">
        <v>47</v>
      </c>
      <c r="C2248" t="s">
        <v>26</v>
      </c>
      <c r="D2248" t="s">
        <v>346</v>
      </c>
      <c r="E2248" t="s">
        <v>279</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3">
      <c r="A2249" t="s">
        <v>388</v>
      </c>
      <c r="B2249" t="s">
        <v>47</v>
      </c>
      <c r="C2249" t="s">
        <v>26</v>
      </c>
      <c r="D2249" t="s">
        <v>346</v>
      </c>
      <c r="E2249" t="s">
        <v>281</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3">
      <c r="A2250" t="s">
        <v>388</v>
      </c>
      <c r="B2250" t="s">
        <v>47</v>
      </c>
      <c r="C2250" t="s">
        <v>26</v>
      </c>
      <c r="D2250" t="s">
        <v>347</v>
      </c>
      <c r="E2250" t="s">
        <v>282</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3">
      <c r="A2251" t="s">
        <v>388</v>
      </c>
      <c r="B2251" t="s">
        <v>47</v>
      </c>
      <c r="C2251" t="s">
        <v>26</v>
      </c>
      <c r="D2251" t="s">
        <v>347</v>
      </c>
      <c r="E2251" t="s">
        <v>283</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3">
      <c r="A2252" t="s">
        <v>388</v>
      </c>
      <c r="B2252" t="s">
        <v>47</v>
      </c>
      <c r="C2252" t="s">
        <v>26</v>
      </c>
      <c r="D2252" t="s">
        <v>347</v>
      </c>
      <c r="E2252" t="s">
        <v>286</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3">
      <c r="A2253" t="s">
        <v>388</v>
      </c>
      <c r="B2253" t="s">
        <v>47</v>
      </c>
      <c r="C2253" t="s">
        <v>26</v>
      </c>
      <c r="D2253" t="s">
        <v>347</v>
      </c>
      <c r="E2253" t="s">
        <v>288</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3">
      <c r="A2254" t="s">
        <v>388</v>
      </c>
      <c r="B2254" t="s">
        <v>47</v>
      </c>
      <c r="C2254" t="s">
        <v>26</v>
      </c>
      <c r="D2254" t="s">
        <v>348</v>
      </c>
      <c r="E2254" t="s">
        <v>289</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3">
      <c r="A2255" t="s">
        <v>388</v>
      </c>
      <c r="B2255" t="s">
        <v>47</v>
      </c>
      <c r="C2255" t="s">
        <v>26</v>
      </c>
      <c r="D2255" t="s">
        <v>348</v>
      </c>
      <c r="E2255" t="s">
        <v>290</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3">
      <c r="A2256" t="s">
        <v>388</v>
      </c>
      <c r="B2256" t="s">
        <v>47</v>
      </c>
      <c r="C2256" t="s">
        <v>26</v>
      </c>
      <c r="D2256" t="s">
        <v>348</v>
      </c>
      <c r="E2256" t="s">
        <v>292</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3">
      <c r="A2257" t="s">
        <v>388</v>
      </c>
      <c r="B2257" t="s">
        <v>47</v>
      </c>
      <c r="C2257" t="s">
        <v>26</v>
      </c>
      <c r="D2257" t="s">
        <v>348</v>
      </c>
      <c r="E2257" t="s">
        <v>307</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3">
      <c r="A2258" t="s">
        <v>388</v>
      </c>
      <c r="B2258" t="s">
        <v>47</v>
      </c>
      <c r="C2258" t="s">
        <v>26</v>
      </c>
      <c r="D2258" t="s">
        <v>349</v>
      </c>
      <c r="E2258" t="s">
        <v>310</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92D050"/>
  </sheetPr>
  <dimension ref="A1:CC114"/>
  <sheetViews>
    <sheetView zoomScale="90" zoomScaleNormal="90" workbookViewId="0">
      <pane xSplit="3" ySplit="5" topLeftCell="D6" activePane="bottomRight" state="frozen"/>
      <selection pane="topRight"/>
      <selection pane="bottomLeft"/>
      <selection pane="bottomRight"/>
    </sheetView>
  </sheetViews>
  <sheetFormatPr defaultColWidth="9.1796875" defaultRowHeight="13" x14ac:dyDescent="0.3"/>
  <cols>
    <col min="1" max="1" width="3.54296875" style="87" customWidth="1"/>
    <col min="2" max="3" width="72.7265625" style="87" customWidth="1"/>
    <col min="4" max="40" width="8.54296875" style="87" customWidth="1"/>
    <col min="41" max="77" width="8.54296875" style="57" customWidth="1"/>
    <col min="78" max="81" width="8.54296875" style="87" customWidth="1"/>
    <col min="82" max="16384" width="9.1796875" style="87"/>
  </cols>
  <sheetData>
    <row r="1" spans="1:81" s="3" customFormat="1" x14ac:dyDescent="0.3">
      <c r="A1" s="87"/>
      <c r="B1" s="188" t="s">
        <v>195</v>
      </c>
      <c r="C1" s="34"/>
      <c r="AR1" s="57"/>
      <c r="AS1" s="57"/>
      <c r="AT1" s="57"/>
      <c r="AU1" s="57"/>
      <c r="AV1" s="57"/>
      <c r="AW1" s="57"/>
      <c r="AX1" s="57"/>
      <c r="AY1" s="57"/>
      <c r="AZ1" s="57"/>
      <c r="BA1" s="57"/>
      <c r="BB1" s="57"/>
      <c r="BC1" s="57"/>
      <c r="BD1" s="57"/>
      <c r="BE1" s="57"/>
      <c r="BF1" s="57"/>
      <c r="BG1" s="57"/>
      <c r="BH1" s="57"/>
      <c r="BI1" s="57"/>
      <c r="BJ1" s="57"/>
      <c r="BK1" s="73"/>
      <c r="BL1" s="57"/>
      <c r="BM1" s="57"/>
      <c r="BN1" s="57"/>
      <c r="BO1" s="57"/>
      <c r="BP1" s="57"/>
      <c r="BQ1" s="57"/>
      <c r="BR1" s="57"/>
      <c r="BS1" s="57"/>
      <c r="BT1" s="57"/>
      <c r="BU1" s="59" t="s">
        <v>174</v>
      </c>
      <c r="BV1" s="2"/>
      <c r="BW1" s="56"/>
      <c r="BX1" s="56"/>
      <c r="BY1" s="56"/>
      <c r="BZ1" s="59" t="s">
        <v>174</v>
      </c>
    </row>
    <row r="2" spans="1:81" s="3" customFormat="1" x14ac:dyDescent="0.3">
      <c r="A2" s="87"/>
      <c r="B2" s="25"/>
      <c r="C2" s="123"/>
      <c r="AR2" s="57"/>
      <c r="AS2" s="57"/>
      <c r="AT2" s="57"/>
      <c r="AU2" s="57"/>
      <c r="AV2" s="57"/>
      <c r="AW2" s="57"/>
      <c r="AX2" s="57"/>
      <c r="AY2" s="57"/>
      <c r="AZ2" s="57"/>
      <c r="BA2" s="57"/>
      <c r="BB2" s="57"/>
      <c r="BC2" s="57"/>
      <c r="BD2" s="57"/>
      <c r="BE2" s="57"/>
      <c r="BF2" s="57"/>
      <c r="BG2" s="57"/>
      <c r="BH2" s="57"/>
      <c r="BI2" s="57"/>
      <c r="BJ2" s="57"/>
      <c r="BK2" s="223"/>
      <c r="BL2" s="210"/>
      <c r="BM2" s="57"/>
      <c r="BN2" s="57"/>
      <c r="BO2" s="57"/>
      <c r="BP2" s="57"/>
      <c r="BQ2" s="57"/>
      <c r="BR2" s="57"/>
      <c r="BS2" s="57"/>
      <c r="BT2" s="57"/>
      <c r="BU2" s="88" t="s">
        <v>133</v>
      </c>
      <c r="BV2" s="88"/>
      <c r="BW2" s="74"/>
      <c r="BX2" s="74"/>
      <c r="BY2" s="74"/>
      <c r="BZ2" s="88" t="s">
        <v>176</v>
      </c>
    </row>
    <row r="3" spans="1:81" s="3" customFormat="1" x14ac:dyDescent="0.3">
      <c r="A3" s="87"/>
      <c r="B3" s="88" t="s">
        <v>132</v>
      </c>
      <c r="C3" s="88" t="s">
        <v>25</v>
      </c>
      <c r="AR3" s="57"/>
      <c r="AS3" s="57"/>
      <c r="AT3" s="57"/>
      <c r="AU3" s="57"/>
      <c r="AV3" s="57"/>
      <c r="AW3" s="57"/>
      <c r="AX3" s="57"/>
      <c r="AY3" s="57"/>
      <c r="AZ3" s="57"/>
      <c r="BA3" s="57"/>
      <c r="BB3" s="57"/>
      <c r="BC3" s="57"/>
      <c r="BD3" s="88"/>
      <c r="BE3" s="88"/>
      <c r="BF3" s="88"/>
      <c r="BG3" s="88"/>
      <c r="BH3" s="88"/>
      <c r="BI3" s="88"/>
      <c r="BJ3" s="88"/>
      <c r="BK3" s="81"/>
      <c r="BL3" s="88"/>
      <c r="BM3" s="88"/>
      <c r="BN3" s="88"/>
      <c r="BO3" s="88"/>
      <c r="BP3" s="88"/>
      <c r="BQ3" s="88"/>
      <c r="BR3" s="88"/>
      <c r="BS3" s="88"/>
      <c r="BT3" s="88"/>
      <c r="BU3" s="88" t="s">
        <v>113</v>
      </c>
      <c r="BZ3" s="88" t="s">
        <v>113</v>
      </c>
    </row>
    <row r="4" spans="1:81" s="88" customFormat="1" x14ac:dyDescent="0.3">
      <c r="A4" s="74"/>
      <c r="B4" s="88" t="s">
        <v>133</v>
      </c>
      <c r="C4" s="88" t="s">
        <v>27</v>
      </c>
      <c r="D4" s="88" t="s">
        <v>51</v>
      </c>
      <c r="AR4" s="56"/>
      <c r="AS4" s="56"/>
      <c r="AT4" s="56"/>
      <c r="AU4" s="56"/>
      <c r="AV4" s="56"/>
      <c r="AW4" s="56"/>
      <c r="AX4" s="56"/>
      <c r="AY4" s="56"/>
      <c r="AZ4" s="56"/>
      <c r="BA4" s="56"/>
      <c r="BB4" s="56"/>
      <c r="BC4" s="56"/>
      <c r="BK4" s="81"/>
      <c r="BU4" s="346" t="s">
        <v>27</v>
      </c>
      <c r="BV4" s="347"/>
      <c r="BW4" s="347"/>
      <c r="BX4" s="348"/>
      <c r="BZ4" s="346" t="s">
        <v>114</v>
      </c>
      <c r="CA4" s="347"/>
      <c r="CB4" s="347"/>
      <c r="CC4" s="348"/>
    </row>
    <row r="5" spans="1:81" s="88" customFormat="1" ht="16.399999999999999" customHeight="1" x14ac:dyDescent="0.3">
      <c r="A5" s="60"/>
      <c r="B5" s="306" t="s">
        <v>134</v>
      </c>
      <c r="C5" s="119" t="s">
        <v>21</v>
      </c>
      <c r="D5" s="113" t="s">
        <v>52</v>
      </c>
      <c r="E5" s="113" t="s">
        <v>53</v>
      </c>
      <c r="F5" s="113" t="s">
        <v>54</v>
      </c>
      <c r="G5" s="113" t="s">
        <v>55</v>
      </c>
      <c r="H5" s="113" t="s">
        <v>56</v>
      </c>
      <c r="I5" s="113" t="s">
        <v>57</v>
      </c>
      <c r="J5" s="113" t="s">
        <v>58</v>
      </c>
      <c r="K5" s="113" t="s">
        <v>59</v>
      </c>
      <c r="L5" s="113" t="s">
        <v>60</v>
      </c>
      <c r="M5" s="113" t="s">
        <v>61</v>
      </c>
      <c r="N5" s="113" t="s">
        <v>62</v>
      </c>
      <c r="O5" s="113" t="s">
        <v>63</v>
      </c>
      <c r="P5" s="113" t="s">
        <v>64</v>
      </c>
      <c r="Q5" s="113" t="s">
        <v>65</v>
      </c>
      <c r="R5" s="113" t="s">
        <v>66</v>
      </c>
      <c r="S5" s="113" t="s">
        <v>67</v>
      </c>
      <c r="T5" s="113" t="s">
        <v>68</v>
      </c>
      <c r="U5" s="113" t="s">
        <v>69</v>
      </c>
      <c r="V5" s="113" t="s">
        <v>70</v>
      </c>
      <c r="W5" s="113" t="s">
        <v>71</v>
      </c>
      <c r="X5" s="113" t="s">
        <v>72</v>
      </c>
      <c r="Y5" s="113" t="s">
        <v>73</v>
      </c>
      <c r="Z5" s="113" t="s">
        <v>74</v>
      </c>
      <c r="AA5" s="113" t="s">
        <v>75</v>
      </c>
      <c r="AB5" s="113" t="s">
        <v>76</v>
      </c>
      <c r="AC5" s="113" t="s">
        <v>77</v>
      </c>
      <c r="AD5" s="113" t="s">
        <v>78</v>
      </c>
      <c r="AE5" s="113" t="s">
        <v>79</v>
      </c>
      <c r="AF5" s="113" t="s">
        <v>80</v>
      </c>
      <c r="AG5" s="113" t="s">
        <v>81</v>
      </c>
      <c r="AH5" s="113" t="s">
        <v>179</v>
      </c>
      <c r="AI5" s="113" t="s">
        <v>180</v>
      </c>
      <c r="AJ5" s="113" t="s">
        <v>194</v>
      </c>
      <c r="AK5" s="113" t="s">
        <v>196</v>
      </c>
      <c r="AL5" s="113" t="s">
        <v>198</v>
      </c>
      <c r="AM5" s="113" t="s">
        <v>200</v>
      </c>
      <c r="AN5" s="113" t="s">
        <v>201</v>
      </c>
      <c r="AO5" s="113" t="s">
        <v>205</v>
      </c>
      <c r="AP5" s="113" t="s">
        <v>208</v>
      </c>
      <c r="AQ5" s="113" t="s">
        <v>210</v>
      </c>
      <c r="AR5" s="113" t="s">
        <v>250</v>
      </c>
      <c r="AS5" s="113" t="s">
        <v>262</v>
      </c>
      <c r="AT5" s="113" t="s">
        <v>263</v>
      </c>
      <c r="AU5" s="113" t="s">
        <v>268</v>
      </c>
      <c r="AV5" s="113" t="s">
        <v>269</v>
      </c>
      <c r="AW5" s="113" t="s">
        <v>270</v>
      </c>
      <c r="AX5" s="113" t="s">
        <v>271</v>
      </c>
      <c r="AY5" s="113" t="s">
        <v>273</v>
      </c>
      <c r="AZ5" s="113" t="s">
        <v>276</v>
      </c>
      <c r="BA5" s="113" t="s">
        <v>278</v>
      </c>
      <c r="BB5" s="113" t="s">
        <v>279</v>
      </c>
      <c r="BC5" s="113" t="s">
        <v>281</v>
      </c>
      <c r="BD5" s="113" t="s">
        <v>282</v>
      </c>
      <c r="BE5" s="113" t="s">
        <v>283</v>
      </c>
      <c r="BF5" s="113" t="s">
        <v>286</v>
      </c>
      <c r="BG5" s="206" t="s">
        <v>288</v>
      </c>
      <c r="BH5" s="113" t="s">
        <v>289</v>
      </c>
      <c r="BI5" s="113" t="s">
        <v>290</v>
      </c>
      <c r="BJ5" s="113" t="s">
        <v>292</v>
      </c>
      <c r="BK5" s="113" t="s">
        <v>307</v>
      </c>
      <c r="BL5" s="113" t="s">
        <v>310</v>
      </c>
      <c r="BM5" s="113" t="s">
        <v>398</v>
      </c>
      <c r="BN5" s="113" t="s">
        <v>399</v>
      </c>
      <c r="BO5" s="113" t="s">
        <v>402</v>
      </c>
      <c r="BP5" s="113" t="s">
        <v>403</v>
      </c>
      <c r="BQ5" s="113" t="s">
        <v>414</v>
      </c>
      <c r="BR5" s="113" t="s">
        <v>418</v>
      </c>
      <c r="BS5" s="113" t="s">
        <v>422</v>
      </c>
      <c r="BT5" s="216"/>
      <c r="BU5" s="349" t="s">
        <v>419</v>
      </c>
      <c r="BV5" s="113" t="s">
        <v>414</v>
      </c>
      <c r="BW5" s="113" t="s">
        <v>418</v>
      </c>
      <c r="BX5" s="291" t="s">
        <v>422</v>
      </c>
      <c r="BZ5" s="349" t="s">
        <v>403</v>
      </c>
      <c r="CA5" s="113" t="s">
        <v>414</v>
      </c>
      <c r="CB5" s="113" t="s">
        <v>420</v>
      </c>
      <c r="CC5" s="291" t="s">
        <v>422</v>
      </c>
    </row>
    <row r="6" spans="1:81" s="74" customFormat="1" x14ac:dyDescent="0.3">
      <c r="A6" s="92">
        <v>1</v>
      </c>
      <c r="B6" s="307" t="s">
        <v>135</v>
      </c>
      <c r="C6" s="66" t="s">
        <v>35</v>
      </c>
      <c r="D6" s="189">
        <v>2202.60820336611</v>
      </c>
      <c r="E6" s="189">
        <v>2225.83337662339</v>
      </c>
      <c r="F6" s="189">
        <v>2212.9989029204598</v>
      </c>
      <c r="G6" s="189">
        <v>2244.7259665460201</v>
      </c>
      <c r="H6" s="189">
        <v>2127.1842707022502</v>
      </c>
      <c r="I6" s="189">
        <v>2140.6149134423899</v>
      </c>
      <c r="J6" s="189">
        <v>2140.3972460991399</v>
      </c>
      <c r="K6" s="189">
        <v>2150.64089717248</v>
      </c>
      <c r="L6" s="189">
        <v>2182.05137700878</v>
      </c>
      <c r="M6" s="189">
        <v>2169.6998243835201</v>
      </c>
      <c r="N6" s="189">
        <v>2183.4818957610801</v>
      </c>
      <c r="O6" s="189">
        <v>2240.18694404383</v>
      </c>
      <c r="P6" s="189">
        <v>2174.5186379488</v>
      </c>
      <c r="Q6" s="189">
        <v>2201.13845063605</v>
      </c>
      <c r="R6" s="189">
        <v>2188.2481798958902</v>
      </c>
      <c r="S6" s="189">
        <v>2190.0341965674002</v>
      </c>
      <c r="T6" s="189">
        <v>2156.78577595452</v>
      </c>
      <c r="U6" s="189">
        <v>2133.6141568142798</v>
      </c>
      <c r="V6" s="189">
        <v>2152.4035028973899</v>
      </c>
      <c r="W6" s="189">
        <v>2163.4387494657399</v>
      </c>
      <c r="X6" s="189">
        <v>2140.4810084445999</v>
      </c>
      <c r="Y6" s="189">
        <v>2144.8995321165498</v>
      </c>
      <c r="Z6" s="189">
        <v>2151.3339471266399</v>
      </c>
      <c r="AA6" s="189">
        <v>2146.4747589628</v>
      </c>
      <c r="AB6" s="189">
        <v>2119.7623182075599</v>
      </c>
      <c r="AC6" s="189">
        <v>2133.9983651512998</v>
      </c>
      <c r="AD6" s="189">
        <v>2151.6642900491602</v>
      </c>
      <c r="AE6" s="189">
        <v>2158.2191960462801</v>
      </c>
      <c r="AF6" s="189">
        <v>2120.95382803964</v>
      </c>
      <c r="AG6" s="189">
        <v>2143.6785812564299</v>
      </c>
      <c r="AH6" s="189">
        <v>2133.8617036619798</v>
      </c>
      <c r="AI6" s="189">
        <v>2151.4223358674299</v>
      </c>
      <c r="AJ6" s="189">
        <v>2066.1475941429899</v>
      </c>
      <c r="AK6" s="189">
        <v>2094.2330518354001</v>
      </c>
      <c r="AL6" s="189">
        <v>2097.310060105</v>
      </c>
      <c r="AM6" s="189">
        <v>2125.92019998969</v>
      </c>
      <c r="AN6" s="189">
        <v>2078.3112935158501</v>
      </c>
      <c r="AO6" s="189">
        <v>2103.3745581967801</v>
      </c>
      <c r="AP6" s="189">
        <v>2127.68769455439</v>
      </c>
      <c r="AQ6" s="189">
        <v>2126.9172790835701</v>
      </c>
      <c r="AR6" s="189">
        <v>1979.6042066498301</v>
      </c>
      <c r="AS6" s="189">
        <v>2019.46120588693</v>
      </c>
      <c r="AT6" s="189">
        <v>2039.147314947</v>
      </c>
      <c r="AU6" s="189">
        <v>2023.8580633121401</v>
      </c>
      <c r="AV6" s="189">
        <v>1991.95046887885</v>
      </c>
      <c r="AW6" s="189">
        <v>2030.8999620238101</v>
      </c>
      <c r="AX6" s="189">
        <v>2052.8672245508501</v>
      </c>
      <c r="AY6" s="86">
        <v>2038.90051689149</v>
      </c>
      <c r="AZ6" s="86">
        <v>2021.62397997639</v>
      </c>
      <c r="BA6" s="86">
        <v>2011.5111289598501</v>
      </c>
      <c r="BB6" s="86">
        <v>2054.0759485803301</v>
      </c>
      <c r="BC6" s="86">
        <v>2056.4238630947598</v>
      </c>
      <c r="BD6" s="86">
        <v>1972.51480774325</v>
      </c>
      <c r="BE6" s="86">
        <v>2016.43528278336</v>
      </c>
      <c r="BF6" s="86">
        <v>2024.9231938416699</v>
      </c>
      <c r="BG6" s="86">
        <v>2009.9075037269099</v>
      </c>
      <c r="BH6" s="86">
        <v>1989.0725310908499</v>
      </c>
      <c r="BI6" s="86">
        <v>1973.5316284417299</v>
      </c>
      <c r="BJ6" s="86">
        <v>1983.3462167477601</v>
      </c>
      <c r="BK6" s="224">
        <v>1995.0212541373301</v>
      </c>
      <c r="BL6" s="86">
        <v>1957.9970963041901</v>
      </c>
      <c r="BM6" s="224">
        <v>1959.9491890344</v>
      </c>
      <c r="BN6" s="86">
        <v>1967.1507730538799</v>
      </c>
      <c r="BO6" s="224">
        <v>1977.5856441088499</v>
      </c>
      <c r="BP6" s="86">
        <v>2050.2055503615902</v>
      </c>
      <c r="BQ6" s="224">
        <v>2058.7194004969901</v>
      </c>
      <c r="BR6" s="86">
        <v>2074.3464189410502</v>
      </c>
      <c r="BS6" s="224">
        <v>2052.6856690265199</v>
      </c>
      <c r="BT6" s="189"/>
      <c r="BU6" s="350">
        <f>BP6-BL6</f>
        <v>92.208454057400104</v>
      </c>
      <c r="BV6" s="86">
        <f>BQ6-BM6</f>
        <v>98.770211462590169</v>
      </c>
      <c r="BW6" s="224">
        <f>BR6-BN6</f>
        <v>107.19564588717026</v>
      </c>
      <c r="BX6" s="160">
        <f>BS6-BO6</f>
        <v>75.100024917669998</v>
      </c>
      <c r="BZ6" s="352">
        <f>BU6/BL6</f>
        <v>4.7093253729256199E-2</v>
      </c>
      <c r="CA6" s="353">
        <f>BV6/BM6</f>
        <v>5.0394271451113935E-2</v>
      </c>
      <c r="CB6" s="354">
        <f>BW6/BN6</f>
        <v>5.4492846890813379E-2</v>
      </c>
      <c r="CC6" s="355">
        <f>BX6/BO6</f>
        <v>3.7975611898978953E-2</v>
      </c>
    </row>
    <row r="7" spans="1:81" s="74" customFormat="1" x14ac:dyDescent="0.3">
      <c r="A7" s="74">
        <v>2</v>
      </c>
      <c r="B7" s="218" t="s">
        <v>136</v>
      </c>
      <c r="C7" s="66" t="s">
        <v>1</v>
      </c>
      <c r="D7" s="189">
        <v>186.212269673473</v>
      </c>
      <c r="E7" s="189">
        <v>200.47553882614699</v>
      </c>
      <c r="F7" s="189">
        <v>195.833467112113</v>
      </c>
      <c r="G7" s="189">
        <v>195.04016380241501</v>
      </c>
      <c r="H7" s="189">
        <v>145.730488885195</v>
      </c>
      <c r="I7" s="189">
        <v>140.639053957241</v>
      </c>
      <c r="J7" s="189">
        <v>143.942639959784</v>
      </c>
      <c r="K7" s="189">
        <v>213.228458607405</v>
      </c>
      <c r="L7" s="189">
        <v>228.512116221204</v>
      </c>
      <c r="M7" s="189">
        <v>211.29842299866701</v>
      </c>
      <c r="N7" s="189">
        <v>205.655601143132</v>
      </c>
      <c r="O7" s="189">
        <v>234.962337256609</v>
      </c>
      <c r="P7" s="189">
        <v>244.51458359537</v>
      </c>
      <c r="Q7" s="189">
        <v>205.31052801365101</v>
      </c>
      <c r="R7" s="189">
        <v>214.75356119501799</v>
      </c>
      <c r="S7" s="189">
        <v>222.65584808071699</v>
      </c>
      <c r="T7" s="189">
        <v>252.50329688288301</v>
      </c>
      <c r="U7" s="189">
        <v>206.01220026917599</v>
      </c>
      <c r="V7" s="189">
        <v>212.98474192931801</v>
      </c>
      <c r="W7" s="189">
        <v>237.926831720694</v>
      </c>
      <c r="X7" s="189">
        <v>225.084408747613</v>
      </c>
      <c r="Y7" s="189">
        <v>212.55562537591999</v>
      </c>
      <c r="Z7" s="189">
        <v>226.32742783298301</v>
      </c>
      <c r="AA7" s="189">
        <v>217.325263816073</v>
      </c>
      <c r="AB7" s="189">
        <v>244.309913099939</v>
      </c>
      <c r="AC7" s="189">
        <v>218.646089620411</v>
      </c>
      <c r="AD7" s="189">
        <v>224.91106739879001</v>
      </c>
      <c r="AE7" s="189">
        <v>248.827545611424</v>
      </c>
      <c r="AF7" s="189">
        <v>237.233190567473</v>
      </c>
      <c r="AG7" s="189">
        <v>224.87315287119799</v>
      </c>
      <c r="AH7" s="189">
        <v>217.59784621416901</v>
      </c>
      <c r="AI7" s="189">
        <v>240.526074617646</v>
      </c>
      <c r="AJ7" s="189">
        <v>241.598718865846</v>
      </c>
      <c r="AK7" s="189">
        <v>220.45202044276701</v>
      </c>
      <c r="AL7" s="189">
        <v>229.55565075583101</v>
      </c>
      <c r="AM7" s="189">
        <v>231.33551453284301</v>
      </c>
      <c r="AN7" s="189">
        <v>243.23010782416799</v>
      </c>
      <c r="AO7" s="189">
        <v>234.47025766083701</v>
      </c>
      <c r="AP7" s="189">
        <v>228.82715682473199</v>
      </c>
      <c r="AQ7" s="189">
        <v>227.35679863943</v>
      </c>
      <c r="AR7" s="189">
        <v>245.13459705532799</v>
      </c>
      <c r="AS7" s="189">
        <v>210.80059285674201</v>
      </c>
      <c r="AT7" s="189">
        <v>216.31950505428401</v>
      </c>
      <c r="AU7" s="189">
        <v>211.82322656325599</v>
      </c>
      <c r="AV7" s="189">
        <v>218.346377966619</v>
      </c>
      <c r="AW7" s="189">
        <v>219.142185971483</v>
      </c>
      <c r="AX7" s="189">
        <v>228.37961656040599</v>
      </c>
      <c r="AY7" s="86">
        <v>234.123844554442</v>
      </c>
      <c r="AZ7" s="86">
        <v>236.624923536756</v>
      </c>
      <c r="BA7" s="86">
        <v>215.948027937288</v>
      </c>
      <c r="BB7" s="86">
        <v>217.578158859757</v>
      </c>
      <c r="BC7" s="86">
        <v>227.20854892990101</v>
      </c>
      <c r="BD7" s="86">
        <v>222.511445819485</v>
      </c>
      <c r="BE7" s="86">
        <v>217.537852056698</v>
      </c>
      <c r="BF7" s="86">
        <v>229.735903770319</v>
      </c>
      <c r="BG7" s="86">
        <v>217.62275616744901</v>
      </c>
      <c r="BH7" s="86">
        <v>222.15159634993699</v>
      </c>
      <c r="BI7" s="86">
        <v>200.352846490975</v>
      </c>
      <c r="BJ7" s="86">
        <v>199.17149359704101</v>
      </c>
      <c r="BK7" s="86">
        <v>204.72749295305599</v>
      </c>
      <c r="BL7" s="86">
        <v>205.511555955002</v>
      </c>
      <c r="BM7" s="86">
        <v>180.00825958890101</v>
      </c>
      <c r="BN7" s="86">
        <v>194.06197540580399</v>
      </c>
      <c r="BO7" s="86">
        <v>221.936090924789</v>
      </c>
      <c r="BP7" s="86">
        <v>228.46875235098</v>
      </c>
      <c r="BQ7" s="86">
        <v>207.979021903383</v>
      </c>
      <c r="BR7" s="86">
        <v>205.062138500071</v>
      </c>
      <c r="BS7" s="86">
        <v>214.401178981372</v>
      </c>
      <c r="BT7" s="189"/>
      <c r="BU7" s="159">
        <f t="shared" ref="BU7:BU42" si="0">BP7-BL7</f>
        <v>22.957196395978002</v>
      </c>
      <c r="BV7" s="86">
        <f t="shared" ref="BV7:BV42" si="1">BQ7-BM7</f>
        <v>27.970762314481988</v>
      </c>
      <c r="BW7" s="86">
        <f t="shared" ref="BW7:BW42" si="2">BR7-BN7</f>
        <v>11.000163094267009</v>
      </c>
      <c r="BX7" s="160">
        <f t="shared" ref="BX7:BX42" si="3">BS7-BO7</f>
        <v>-7.5349119434170007</v>
      </c>
      <c r="BZ7" s="356">
        <f t="shared" ref="BZ7:BZ43" si="4">BU7/BL7</f>
        <v>0.11170756938361472</v>
      </c>
      <c r="CA7" s="353">
        <f t="shared" ref="CA7:CA43" si="5">BV7/BM7</f>
        <v>0.15538599383362192</v>
      </c>
      <c r="CB7" s="353">
        <f t="shared" ref="CB7:CB43" si="6">BW7/BN7</f>
        <v>5.6683763376439468E-2</v>
      </c>
      <c r="CC7" s="355">
        <f t="shared" ref="CC7:CC43" si="7">BX7/BO7</f>
        <v>-3.3950818508245585E-2</v>
      </c>
    </row>
    <row r="8" spans="1:81" s="74" customFormat="1" x14ac:dyDescent="0.3">
      <c r="A8" s="74">
        <v>3</v>
      </c>
      <c r="B8" s="218" t="s">
        <v>137</v>
      </c>
      <c r="C8" s="66" t="s">
        <v>2</v>
      </c>
      <c r="D8" s="189">
        <v>209.69808946644699</v>
      </c>
      <c r="E8" s="189">
        <v>187.463206186539</v>
      </c>
      <c r="F8" s="189">
        <v>189.61063083314301</v>
      </c>
      <c r="G8" s="189">
        <v>297.16029394223</v>
      </c>
      <c r="H8" s="189">
        <v>227.695803333442</v>
      </c>
      <c r="I8" s="189">
        <v>186.65659706801699</v>
      </c>
      <c r="J8" s="189">
        <v>198.79816506831199</v>
      </c>
      <c r="K8" s="189">
        <v>285.83877954909298</v>
      </c>
      <c r="L8" s="189">
        <v>225.736677221489</v>
      </c>
      <c r="M8" s="189">
        <v>179.81913603631699</v>
      </c>
      <c r="N8" s="189">
        <v>184.25714452120999</v>
      </c>
      <c r="O8" s="189">
        <v>281.86943568962198</v>
      </c>
      <c r="P8" s="189">
        <v>216.44650582184801</v>
      </c>
      <c r="Q8" s="189">
        <v>192.31442267642501</v>
      </c>
      <c r="R8" s="189">
        <v>190.187058118083</v>
      </c>
      <c r="S8" s="189">
        <v>263.29948659255501</v>
      </c>
      <c r="T8" s="189">
        <v>209.115028095442</v>
      </c>
      <c r="U8" s="189">
        <v>179.81351508713701</v>
      </c>
      <c r="V8" s="189">
        <v>178.70154303744499</v>
      </c>
      <c r="W8" s="189">
        <v>269.00908561882</v>
      </c>
      <c r="X8" s="189">
        <v>200.02416253329201</v>
      </c>
      <c r="Y8" s="189">
        <v>165.17084512932601</v>
      </c>
      <c r="Z8" s="189">
        <v>177.018786584228</v>
      </c>
      <c r="AA8" s="189">
        <v>252.168430268516</v>
      </c>
      <c r="AB8" s="189">
        <v>193.82757716496201</v>
      </c>
      <c r="AC8" s="189">
        <v>163.10558119402</v>
      </c>
      <c r="AD8" s="189">
        <v>167.33877171086101</v>
      </c>
      <c r="AE8" s="189">
        <v>242.68258433733101</v>
      </c>
      <c r="AF8" s="189">
        <v>191.74278950750599</v>
      </c>
      <c r="AG8" s="189">
        <v>153.58451527071301</v>
      </c>
      <c r="AH8" s="189">
        <v>148.65265461393901</v>
      </c>
      <c r="AI8" s="189">
        <v>208.57908948974799</v>
      </c>
      <c r="AJ8" s="189">
        <v>191.560294160045</v>
      </c>
      <c r="AK8" s="189">
        <v>152.42539941972399</v>
      </c>
      <c r="AL8" s="189">
        <v>165.417463189139</v>
      </c>
      <c r="AM8" s="189">
        <v>224.44262316771301</v>
      </c>
      <c r="AN8" s="189">
        <v>168.530207366371</v>
      </c>
      <c r="AO8" s="189">
        <v>146.49087276439499</v>
      </c>
      <c r="AP8" s="189">
        <v>152.62660523736699</v>
      </c>
      <c r="AQ8" s="189">
        <v>223.73457811845</v>
      </c>
      <c r="AR8" s="189">
        <v>164.12445385349099</v>
      </c>
      <c r="AS8" s="189">
        <v>137.55303298608101</v>
      </c>
      <c r="AT8" s="189">
        <v>133.015744090514</v>
      </c>
      <c r="AU8" s="189">
        <v>220.471566370906</v>
      </c>
      <c r="AV8" s="189">
        <v>158.68177451937601</v>
      </c>
      <c r="AW8" s="189">
        <v>141.446552163517</v>
      </c>
      <c r="AX8" s="189">
        <v>137.59494267843499</v>
      </c>
      <c r="AY8" s="86">
        <v>197.86832844871901</v>
      </c>
      <c r="AZ8" s="86">
        <v>167.67939372563899</v>
      </c>
      <c r="BA8" s="86">
        <v>124.912272671949</v>
      </c>
      <c r="BB8" s="86">
        <v>131.89428411215599</v>
      </c>
      <c r="BC8" s="86">
        <v>202.33549884727699</v>
      </c>
      <c r="BD8" s="86">
        <v>149.560680929109</v>
      </c>
      <c r="BE8" s="86">
        <v>114.45879350566</v>
      </c>
      <c r="BF8" s="86">
        <v>119.09471863995699</v>
      </c>
      <c r="BG8" s="86">
        <v>186.462538871904</v>
      </c>
      <c r="BH8" s="86">
        <v>147.93146513918501</v>
      </c>
      <c r="BI8" s="86">
        <v>110.698663926393</v>
      </c>
      <c r="BJ8" s="86">
        <v>116.68534176747799</v>
      </c>
      <c r="BK8" s="86">
        <v>174.66582798674099</v>
      </c>
      <c r="BL8" s="86">
        <v>126.967505334603</v>
      </c>
      <c r="BM8" s="86">
        <v>115.314072576943</v>
      </c>
      <c r="BN8" s="86">
        <v>122.29172003998499</v>
      </c>
      <c r="BO8" s="86">
        <v>145.43923220584699</v>
      </c>
      <c r="BP8" s="86">
        <v>137.49151236515399</v>
      </c>
      <c r="BQ8" s="86">
        <v>135.040693322067</v>
      </c>
      <c r="BR8" s="86">
        <v>117.121484483397</v>
      </c>
      <c r="BS8" s="86">
        <v>144.31137554143601</v>
      </c>
      <c r="BT8" s="189"/>
      <c r="BU8" s="159">
        <f t="shared" si="0"/>
        <v>10.52400703055099</v>
      </c>
      <c r="BV8" s="86">
        <f t="shared" si="1"/>
        <v>19.726620745123995</v>
      </c>
      <c r="BW8" s="86">
        <f t="shared" si="2"/>
        <v>-5.1702355565879969</v>
      </c>
      <c r="BX8" s="160">
        <f t="shared" si="3"/>
        <v>-1.1278566644109844</v>
      </c>
      <c r="BZ8" s="356">
        <f t="shared" si="4"/>
        <v>8.2887404953075325E-2</v>
      </c>
      <c r="CA8" s="353">
        <f t="shared" si="5"/>
        <v>0.17106863285885129</v>
      </c>
      <c r="CB8" s="353">
        <f t="shared" si="6"/>
        <v>-4.2277887291940257E-2</v>
      </c>
      <c r="CC8" s="355">
        <f t="shared" si="7"/>
        <v>-7.7548309854570448E-3</v>
      </c>
    </row>
    <row r="9" spans="1:81" s="74" customFormat="1" x14ac:dyDescent="0.3">
      <c r="A9" s="74">
        <v>4</v>
      </c>
      <c r="B9" s="218" t="s">
        <v>138</v>
      </c>
      <c r="C9" s="66" t="s">
        <v>3</v>
      </c>
      <c r="D9" s="189">
        <v>14.713069924877299</v>
      </c>
      <c r="E9" s="189">
        <v>13.8866700756193</v>
      </c>
      <c r="F9" s="189">
        <v>11.364039699032199</v>
      </c>
      <c r="G9" s="189">
        <v>14.154787123111999</v>
      </c>
      <c r="H9" s="189">
        <v>14.836357905791299</v>
      </c>
      <c r="I9" s="189">
        <v>12.3223893663656</v>
      </c>
      <c r="J9" s="189">
        <v>9.4156388114471508</v>
      </c>
      <c r="K9" s="189">
        <v>12.6184937223947</v>
      </c>
      <c r="L9" s="189">
        <v>14.331314890733699</v>
      </c>
      <c r="M9" s="189">
        <v>12.1579527536559</v>
      </c>
      <c r="N9" s="189">
        <v>9.7019357582160097</v>
      </c>
      <c r="O9" s="189">
        <v>13.7668740731228</v>
      </c>
      <c r="P9" s="189">
        <v>13.444340536045001</v>
      </c>
      <c r="Q9" s="189">
        <v>11.1169745113296</v>
      </c>
      <c r="R9" s="189">
        <v>9.3116221493259506</v>
      </c>
      <c r="S9" s="189">
        <v>11.2424645243113</v>
      </c>
      <c r="T9" s="189">
        <v>12.0092143549535</v>
      </c>
      <c r="U9" s="189">
        <v>10.446306001466899</v>
      </c>
      <c r="V9" s="189">
        <v>8.6797602735696895</v>
      </c>
      <c r="W9" s="189">
        <v>10.768563813266001</v>
      </c>
      <c r="X9" s="189">
        <v>12.0971849592566</v>
      </c>
      <c r="Y9" s="189">
        <v>9.2573329879615294</v>
      </c>
      <c r="Z9" s="189">
        <v>7.5305150106268197</v>
      </c>
      <c r="AA9" s="189">
        <v>9.8263323004925596</v>
      </c>
      <c r="AB9" s="189">
        <v>10.1619963123731</v>
      </c>
      <c r="AC9" s="189">
        <v>8.2681121665949693</v>
      </c>
      <c r="AD9" s="189">
        <v>7.5945918957912797</v>
      </c>
      <c r="AE9" s="189">
        <v>8.0597430269680004</v>
      </c>
      <c r="AF9" s="189">
        <v>8.0694979417220996</v>
      </c>
      <c r="AG9" s="189">
        <v>7.4269399380278998</v>
      </c>
      <c r="AH9" s="189">
        <v>6.6177248913751798</v>
      </c>
      <c r="AI9" s="189">
        <v>7.7115012953956397</v>
      </c>
      <c r="AJ9" s="189">
        <v>8.5164873744100298</v>
      </c>
      <c r="AK9" s="189">
        <v>6.64037054025105</v>
      </c>
      <c r="AL9" s="189">
        <v>6.0044280119742997</v>
      </c>
      <c r="AM9" s="189">
        <v>7.4224921748249404</v>
      </c>
      <c r="AN9" s="189">
        <v>7.4005936045094201</v>
      </c>
      <c r="AO9" s="189">
        <v>6.1053617298255496</v>
      </c>
      <c r="AP9" s="189">
        <v>5.9944338448707102</v>
      </c>
      <c r="AQ9" s="189">
        <v>6.6691475007035903</v>
      </c>
      <c r="AR9" s="189">
        <v>5.7610917891958398</v>
      </c>
      <c r="AS9" s="189">
        <v>5.0234043786817102</v>
      </c>
      <c r="AT9" s="189">
        <v>4.6308998923514304</v>
      </c>
      <c r="AU9" s="189">
        <v>5.4468729368664501</v>
      </c>
      <c r="AV9" s="189">
        <v>5.5579607955642203</v>
      </c>
      <c r="AW9" s="189">
        <v>4.8787045623603902</v>
      </c>
      <c r="AX9" s="189">
        <v>4.6692676821626202</v>
      </c>
      <c r="AY9" s="86">
        <v>5.2216616442897399</v>
      </c>
      <c r="AZ9" s="86">
        <v>5.0852858171698996</v>
      </c>
      <c r="BA9" s="86">
        <v>4.0660177657299004</v>
      </c>
      <c r="BB9" s="86">
        <v>4.3079123429600399</v>
      </c>
      <c r="BC9" s="86">
        <v>4.7955121870029602</v>
      </c>
      <c r="BD9" s="86">
        <v>4.8654120822343101</v>
      </c>
      <c r="BE9" s="86">
        <v>4.2335292647468004</v>
      </c>
      <c r="BF9" s="86">
        <v>3.9134088042672199</v>
      </c>
      <c r="BG9" s="86">
        <v>4.6649939605216399</v>
      </c>
      <c r="BH9" s="86">
        <v>5.2062556847103796</v>
      </c>
      <c r="BI9" s="86">
        <v>4.5171658878752696</v>
      </c>
      <c r="BJ9" s="86">
        <v>4.0625556402265097</v>
      </c>
      <c r="BK9" s="86">
        <v>5.5400629374112702</v>
      </c>
      <c r="BL9" s="86">
        <v>5.4741011200751499</v>
      </c>
      <c r="BM9" s="86">
        <v>4.6796800341890101</v>
      </c>
      <c r="BN9" s="86">
        <v>4.1022332442354097</v>
      </c>
      <c r="BO9" s="86">
        <v>5.40100739827969</v>
      </c>
      <c r="BP9" s="86">
        <v>6.8222462692185903</v>
      </c>
      <c r="BQ9" s="86">
        <v>5.9587583912975202</v>
      </c>
      <c r="BR9" s="86">
        <v>4.8345527643234698</v>
      </c>
      <c r="BS9" s="86">
        <v>6.1868281581484696</v>
      </c>
      <c r="BT9" s="189"/>
      <c r="BU9" s="159">
        <f t="shared" si="0"/>
        <v>1.3481451491434404</v>
      </c>
      <c r="BV9" s="86">
        <f t="shared" si="1"/>
        <v>1.27907835710851</v>
      </c>
      <c r="BW9" s="86">
        <f t="shared" si="2"/>
        <v>0.73231952008806012</v>
      </c>
      <c r="BX9" s="160">
        <f t="shared" si="3"/>
        <v>0.78582075986877964</v>
      </c>
      <c r="BZ9" s="356">
        <f t="shared" si="4"/>
        <v>0.24627699042668263</v>
      </c>
      <c r="CA9" s="353">
        <f t="shared" si="5"/>
        <v>0.27332602822495633</v>
      </c>
      <c r="CB9" s="353">
        <f t="shared" si="6"/>
        <v>0.17851727985412313</v>
      </c>
      <c r="CC9" s="355">
        <f t="shared" si="7"/>
        <v>0.14549522004340829</v>
      </c>
    </row>
    <row r="10" spans="1:81" s="74" customFormat="1" x14ac:dyDescent="0.3">
      <c r="A10" s="74">
        <v>5</v>
      </c>
      <c r="B10" s="218" t="s">
        <v>139</v>
      </c>
      <c r="C10" s="66" t="s">
        <v>36</v>
      </c>
      <c r="D10" s="189">
        <v>559.27353797811099</v>
      </c>
      <c r="E10" s="189">
        <v>461.47266882329001</v>
      </c>
      <c r="F10" s="189">
        <v>516.13324082200802</v>
      </c>
      <c r="G10" s="189">
        <v>617.734759938857</v>
      </c>
      <c r="H10" s="189">
        <v>592.42797581354205</v>
      </c>
      <c r="I10" s="189">
        <v>397.78236808368803</v>
      </c>
      <c r="J10" s="189">
        <v>373.92019202463803</v>
      </c>
      <c r="K10" s="189">
        <v>479.49491066611199</v>
      </c>
      <c r="L10" s="189">
        <v>623.00650163811599</v>
      </c>
      <c r="M10" s="189">
        <v>395.20786328792099</v>
      </c>
      <c r="N10" s="189">
        <v>357.60626180653202</v>
      </c>
      <c r="O10" s="189">
        <v>548.69921431498904</v>
      </c>
      <c r="P10" s="189">
        <v>593.05353028887305</v>
      </c>
      <c r="Q10" s="189">
        <v>399.42535173418798</v>
      </c>
      <c r="R10" s="189">
        <v>356.02906959055503</v>
      </c>
      <c r="S10" s="189">
        <v>427.94771824347299</v>
      </c>
      <c r="T10" s="189">
        <v>478.46944379272901</v>
      </c>
      <c r="U10" s="189">
        <v>400.89484097880802</v>
      </c>
      <c r="V10" s="189">
        <v>343.99916350937002</v>
      </c>
      <c r="W10" s="189">
        <v>427.90406934365001</v>
      </c>
      <c r="X10" s="189">
        <v>431.209243974831</v>
      </c>
      <c r="Y10" s="189">
        <v>338.58450315457401</v>
      </c>
      <c r="Z10" s="189">
        <v>302.60863065774902</v>
      </c>
      <c r="AA10" s="189">
        <v>314.387113299362</v>
      </c>
      <c r="AB10" s="189">
        <v>319.09710255515603</v>
      </c>
      <c r="AC10" s="189">
        <v>300.84351719223901</v>
      </c>
      <c r="AD10" s="189">
        <v>277.35397050245098</v>
      </c>
      <c r="AE10" s="189">
        <v>319.84264509485098</v>
      </c>
      <c r="AF10" s="189">
        <v>313.136414333103</v>
      </c>
      <c r="AG10" s="189">
        <v>278.39968590552598</v>
      </c>
      <c r="AH10" s="189">
        <v>258.63091482441502</v>
      </c>
      <c r="AI10" s="189">
        <v>302.08147562050902</v>
      </c>
      <c r="AJ10" s="189">
        <v>374.20318742793302</v>
      </c>
      <c r="AK10" s="189">
        <v>309.24973773768801</v>
      </c>
      <c r="AL10" s="189">
        <v>302.83691626447097</v>
      </c>
      <c r="AM10" s="189">
        <v>372.084682274854</v>
      </c>
      <c r="AN10" s="189">
        <v>352.56767257962798</v>
      </c>
      <c r="AO10" s="189">
        <v>318.68473728054101</v>
      </c>
      <c r="AP10" s="189">
        <v>299.694750108395</v>
      </c>
      <c r="AQ10" s="189">
        <v>376.907499732529</v>
      </c>
      <c r="AR10" s="189">
        <v>409.72145061498998</v>
      </c>
      <c r="AS10" s="189">
        <v>337.24871460607301</v>
      </c>
      <c r="AT10" s="189">
        <v>324.33666249814598</v>
      </c>
      <c r="AU10" s="189">
        <v>349.716083561304</v>
      </c>
      <c r="AV10" s="189">
        <v>362.866836979043</v>
      </c>
      <c r="AW10" s="189">
        <v>316.34861071148799</v>
      </c>
      <c r="AX10" s="189">
        <v>328.97142247496402</v>
      </c>
      <c r="AY10" s="86">
        <v>361.99025029469902</v>
      </c>
      <c r="AZ10" s="86">
        <v>342.98692212817798</v>
      </c>
      <c r="BA10" s="86">
        <v>300.35809203045898</v>
      </c>
      <c r="BB10" s="86">
        <v>312.46559259745999</v>
      </c>
      <c r="BC10" s="86">
        <v>344.73936779693503</v>
      </c>
      <c r="BD10" s="86">
        <v>353.708261323177</v>
      </c>
      <c r="BE10" s="86">
        <v>315.186774635451</v>
      </c>
      <c r="BF10" s="86">
        <v>324.44140596234598</v>
      </c>
      <c r="BG10" s="86">
        <v>344.42854329881601</v>
      </c>
      <c r="BH10" s="86">
        <v>296.72357724754698</v>
      </c>
      <c r="BI10" s="86">
        <v>276.95578273872002</v>
      </c>
      <c r="BJ10" s="86">
        <v>277.80590161831998</v>
      </c>
      <c r="BK10" s="86">
        <v>386.92149572079302</v>
      </c>
      <c r="BL10" s="86">
        <v>374.504800314308</v>
      </c>
      <c r="BM10" s="86">
        <v>343.91750574977601</v>
      </c>
      <c r="BN10" s="86">
        <v>294.202667369187</v>
      </c>
      <c r="BO10" s="86">
        <v>359.765222697274</v>
      </c>
      <c r="BP10" s="86">
        <v>382.65857795883898</v>
      </c>
      <c r="BQ10" s="86">
        <v>354.44602734627301</v>
      </c>
      <c r="BR10" s="86">
        <v>338.03605590312702</v>
      </c>
      <c r="BS10" s="86">
        <v>365.65267343424603</v>
      </c>
      <c r="BT10" s="189"/>
      <c r="BU10" s="159">
        <f t="shared" si="0"/>
        <v>8.153777644530976</v>
      </c>
      <c r="BV10" s="86">
        <f t="shared" si="1"/>
        <v>10.528521596497001</v>
      </c>
      <c r="BW10" s="86">
        <f t="shared" si="2"/>
        <v>43.833388533940024</v>
      </c>
      <c r="BX10" s="160">
        <f t="shared" si="3"/>
        <v>5.8874507369720277</v>
      </c>
      <c r="BZ10" s="356">
        <f t="shared" si="4"/>
        <v>2.1772157894071886E-2</v>
      </c>
      <c r="CA10" s="353">
        <f t="shared" si="5"/>
        <v>3.0613508822540818E-2</v>
      </c>
      <c r="CB10" s="353">
        <f t="shared" si="6"/>
        <v>0.14899045248605677</v>
      </c>
      <c r="CC10" s="355">
        <f t="shared" si="7"/>
        <v>1.6364702215605893E-2</v>
      </c>
    </row>
    <row r="11" spans="1:81" s="74" customFormat="1" x14ac:dyDescent="0.3">
      <c r="A11" s="74">
        <v>6</v>
      </c>
      <c r="B11" s="218" t="s">
        <v>140</v>
      </c>
      <c r="C11" s="66" t="s">
        <v>37</v>
      </c>
      <c r="D11" s="189">
        <v>1111.82424571759</v>
      </c>
      <c r="E11" s="189">
        <v>1083.23406201081</v>
      </c>
      <c r="F11" s="189">
        <v>1058.1581181577801</v>
      </c>
      <c r="G11" s="189">
        <v>1374.45369668279</v>
      </c>
      <c r="H11" s="189">
        <v>1173.45933183331</v>
      </c>
      <c r="I11" s="189">
        <v>1159.63699189557</v>
      </c>
      <c r="J11" s="189">
        <v>993.80847226441597</v>
      </c>
      <c r="K11" s="189">
        <v>1150.4247455970501</v>
      </c>
      <c r="L11" s="189">
        <v>1209.30569345289</v>
      </c>
      <c r="M11" s="189">
        <v>1165.32815660597</v>
      </c>
      <c r="N11" s="189">
        <v>1132.9744834237199</v>
      </c>
      <c r="O11" s="189">
        <v>1165.4690281111</v>
      </c>
      <c r="P11" s="189">
        <v>1090.5623076675199</v>
      </c>
      <c r="Q11" s="189">
        <v>1068.06174060172</v>
      </c>
      <c r="R11" s="189">
        <v>1062.19572194939</v>
      </c>
      <c r="S11" s="189">
        <v>1027.38129622877</v>
      </c>
      <c r="T11" s="189">
        <v>1186.01973556493</v>
      </c>
      <c r="U11" s="189">
        <v>1129.35222671477</v>
      </c>
      <c r="V11" s="189">
        <v>970.18962514818702</v>
      </c>
      <c r="W11" s="189">
        <v>1134.40631891766</v>
      </c>
      <c r="X11" s="189">
        <v>977.16215684245003</v>
      </c>
      <c r="Y11" s="189">
        <v>1024.99845986728</v>
      </c>
      <c r="Z11" s="189">
        <v>998.33436710511899</v>
      </c>
      <c r="AA11" s="189">
        <v>1004.6097027434899</v>
      </c>
      <c r="AB11" s="189">
        <v>1034.33441223775</v>
      </c>
      <c r="AC11" s="189">
        <v>1004.30063265747</v>
      </c>
      <c r="AD11" s="189">
        <v>1041.29593301709</v>
      </c>
      <c r="AE11" s="189">
        <v>1037.2278970842201</v>
      </c>
      <c r="AF11" s="189">
        <v>977.72086504398101</v>
      </c>
      <c r="AG11" s="189">
        <v>1220.1206164113901</v>
      </c>
      <c r="AH11" s="189">
        <v>1033.47624928951</v>
      </c>
      <c r="AI11" s="189">
        <v>932.393663177142</v>
      </c>
      <c r="AJ11" s="189">
        <v>1016.3632518906099</v>
      </c>
      <c r="AK11" s="189">
        <v>1015.08400142537</v>
      </c>
      <c r="AL11" s="189">
        <v>1052.8530689316499</v>
      </c>
      <c r="AM11" s="189">
        <v>1074.67416256199</v>
      </c>
      <c r="AN11" s="189">
        <v>1073.7335175665801</v>
      </c>
      <c r="AO11" s="189">
        <v>1040.66506279343</v>
      </c>
      <c r="AP11" s="189">
        <v>1034.99041279585</v>
      </c>
      <c r="AQ11" s="189">
        <v>1078.32285964376</v>
      </c>
      <c r="AR11" s="189">
        <v>1116.9806555821699</v>
      </c>
      <c r="AS11" s="189">
        <v>1105.79804644152</v>
      </c>
      <c r="AT11" s="189">
        <v>1026.2461117456701</v>
      </c>
      <c r="AU11" s="189">
        <v>1112.7275077730101</v>
      </c>
      <c r="AV11" s="189">
        <v>873.82824213349704</v>
      </c>
      <c r="AW11" s="189">
        <v>952.77289606894794</v>
      </c>
      <c r="AX11" s="189">
        <v>939.10860759879495</v>
      </c>
      <c r="AY11" s="86">
        <v>956.07614288479999</v>
      </c>
      <c r="AZ11" s="86">
        <v>1363.7609325159101</v>
      </c>
      <c r="BA11" s="86">
        <v>742.14001614586505</v>
      </c>
      <c r="BB11" s="86">
        <v>604.10163957725797</v>
      </c>
      <c r="BC11" s="86">
        <v>597.39986903746603</v>
      </c>
      <c r="BD11" s="86">
        <v>900.72549511458305</v>
      </c>
      <c r="BE11" s="86">
        <v>1157.23098297652</v>
      </c>
      <c r="BF11" s="86">
        <v>1001.1382451031</v>
      </c>
      <c r="BG11" s="86">
        <v>1084.4768026025099</v>
      </c>
      <c r="BH11" s="86">
        <v>1254.0122862789499</v>
      </c>
      <c r="BI11" s="86">
        <v>465.77991243937697</v>
      </c>
      <c r="BJ11" s="86">
        <v>1024.67126567336</v>
      </c>
      <c r="BK11" s="86">
        <v>1146.1101520304001</v>
      </c>
      <c r="BL11" s="86">
        <v>1069.3217936906001</v>
      </c>
      <c r="BM11" s="86">
        <v>1093.5207037021501</v>
      </c>
      <c r="BN11" s="86">
        <v>905.83715363352906</v>
      </c>
      <c r="BO11" s="86">
        <v>821.47315026620697</v>
      </c>
      <c r="BP11" s="86">
        <v>989.82790290878995</v>
      </c>
      <c r="BQ11" s="86">
        <v>963.97859859062999</v>
      </c>
      <c r="BR11" s="86">
        <v>954.68290702869399</v>
      </c>
      <c r="BS11" s="86">
        <v>974.112890892677</v>
      </c>
      <c r="BT11" s="189"/>
      <c r="BU11" s="159">
        <f t="shared" si="0"/>
        <v>-79.493890781810137</v>
      </c>
      <c r="BV11" s="86">
        <f t="shared" si="1"/>
        <v>-129.54210511152007</v>
      </c>
      <c r="BW11" s="86">
        <f t="shared" si="2"/>
        <v>48.845753395164934</v>
      </c>
      <c r="BX11" s="160">
        <f t="shared" si="3"/>
        <v>152.63974062647003</v>
      </c>
      <c r="BZ11" s="356">
        <f t="shared" si="4"/>
        <v>-7.4340475664906425E-2</v>
      </c>
      <c r="CA11" s="353">
        <f t="shared" si="5"/>
        <v>-0.11846333103063439</v>
      </c>
      <c r="CB11" s="353">
        <f t="shared" si="6"/>
        <v>5.3923327387525401E-2</v>
      </c>
      <c r="CC11" s="355">
        <f t="shared" si="7"/>
        <v>0.18581220892856393</v>
      </c>
    </row>
    <row r="12" spans="1:81" s="74" customFormat="1" x14ac:dyDescent="0.3">
      <c r="A12" s="74">
        <v>7</v>
      </c>
      <c r="B12" s="218" t="s">
        <v>141</v>
      </c>
      <c r="C12" s="66" t="s">
        <v>38</v>
      </c>
      <c r="D12" s="189">
        <v>867.89398917852498</v>
      </c>
      <c r="E12" s="189">
        <v>922.12453704668496</v>
      </c>
      <c r="F12" s="189">
        <v>882.31257021427405</v>
      </c>
      <c r="G12" s="189">
        <v>922.01179864245501</v>
      </c>
      <c r="H12" s="189">
        <v>776.76430230409596</v>
      </c>
      <c r="I12" s="189">
        <v>793.43693429309803</v>
      </c>
      <c r="J12" s="189">
        <v>707.81573570349201</v>
      </c>
      <c r="K12" s="189">
        <v>783.31752337255705</v>
      </c>
      <c r="L12" s="189">
        <v>856.79034223929705</v>
      </c>
      <c r="M12" s="189">
        <v>878.56226742999195</v>
      </c>
      <c r="N12" s="189">
        <v>852.03344579775501</v>
      </c>
      <c r="O12" s="189">
        <v>888.56196242529097</v>
      </c>
      <c r="P12" s="189">
        <v>879.39539077378595</v>
      </c>
      <c r="Q12" s="189">
        <v>852.38367771333299</v>
      </c>
      <c r="R12" s="189">
        <v>870.90574629879097</v>
      </c>
      <c r="S12" s="189">
        <v>933.85480569664298</v>
      </c>
      <c r="T12" s="189">
        <v>896.64215997664701</v>
      </c>
      <c r="U12" s="189">
        <v>856.94196937390996</v>
      </c>
      <c r="V12" s="189">
        <v>892.782395206812</v>
      </c>
      <c r="W12" s="189">
        <v>916.39549503510398</v>
      </c>
      <c r="X12" s="189">
        <v>795.07037830261595</v>
      </c>
      <c r="Y12" s="189">
        <v>823.79009530383496</v>
      </c>
      <c r="Z12" s="189">
        <v>797.33857587787497</v>
      </c>
      <c r="AA12" s="189">
        <v>833.60417940128502</v>
      </c>
      <c r="AB12" s="189">
        <v>774.92716489315001</v>
      </c>
      <c r="AC12" s="189">
        <v>816.96229835868996</v>
      </c>
      <c r="AD12" s="189">
        <v>765.61566871702803</v>
      </c>
      <c r="AE12" s="189">
        <v>831.89630644282101</v>
      </c>
      <c r="AF12" s="189">
        <v>803.25758839892103</v>
      </c>
      <c r="AG12" s="189">
        <v>866.54396117018598</v>
      </c>
      <c r="AH12" s="189">
        <v>819.00417919267602</v>
      </c>
      <c r="AI12" s="189">
        <v>854.63915163305501</v>
      </c>
      <c r="AJ12" s="189">
        <v>823.53751182405301</v>
      </c>
      <c r="AK12" s="189">
        <v>853.92308984920601</v>
      </c>
      <c r="AL12" s="189">
        <v>836.626960734627</v>
      </c>
      <c r="AM12" s="189">
        <v>909.19457345381295</v>
      </c>
      <c r="AN12" s="189">
        <v>819.67957071300202</v>
      </c>
      <c r="AO12" s="189">
        <v>862.23673152240497</v>
      </c>
      <c r="AP12" s="189">
        <v>839.80190069533899</v>
      </c>
      <c r="AQ12" s="189">
        <v>860.17818131681304</v>
      </c>
      <c r="AR12" s="189">
        <v>836.29723558230796</v>
      </c>
      <c r="AS12" s="189">
        <v>871.48381948108897</v>
      </c>
      <c r="AT12" s="189">
        <v>862.73434644665394</v>
      </c>
      <c r="AU12" s="189">
        <v>886.26647812634201</v>
      </c>
      <c r="AV12" s="189">
        <v>754.16938985597506</v>
      </c>
      <c r="AW12" s="189">
        <v>758.90729472293697</v>
      </c>
      <c r="AX12" s="189">
        <v>732.55396276283398</v>
      </c>
      <c r="AY12" s="86">
        <v>759.50085123218901</v>
      </c>
      <c r="AZ12" s="86">
        <v>684.840184018164</v>
      </c>
      <c r="BA12" s="86">
        <v>745.96263292495905</v>
      </c>
      <c r="BB12" s="86">
        <v>688.68544780932996</v>
      </c>
      <c r="BC12" s="86">
        <v>718.85050968814505</v>
      </c>
      <c r="BD12" s="86">
        <v>689.135521754916</v>
      </c>
      <c r="BE12" s="86">
        <v>744.59179001105201</v>
      </c>
      <c r="BF12" s="86">
        <v>664.30566797321001</v>
      </c>
      <c r="BG12" s="86">
        <v>715.853868919349</v>
      </c>
      <c r="BH12" s="86">
        <v>650.54576124356299</v>
      </c>
      <c r="BI12" s="86">
        <v>719.64740446298094</v>
      </c>
      <c r="BJ12" s="86">
        <v>652.63069257403504</v>
      </c>
      <c r="BK12" s="86">
        <v>683.16268592696599</v>
      </c>
      <c r="BL12" s="86">
        <v>594.21573095421604</v>
      </c>
      <c r="BM12" s="86">
        <v>844.91795327086595</v>
      </c>
      <c r="BN12" s="86">
        <v>530.90852351536398</v>
      </c>
      <c r="BO12" s="86">
        <v>649.26162285007797</v>
      </c>
      <c r="BP12" s="86">
        <v>647.83714339327298</v>
      </c>
      <c r="BQ12" s="86">
        <v>646.86828276880703</v>
      </c>
      <c r="BR12" s="86">
        <v>627.23389131628699</v>
      </c>
      <c r="BS12" s="86">
        <v>642.82124609847097</v>
      </c>
      <c r="BT12" s="189"/>
      <c r="BU12" s="159">
        <f t="shared" si="0"/>
        <v>53.62141243905694</v>
      </c>
      <c r="BV12" s="86">
        <f t="shared" si="1"/>
        <v>-198.04967050205892</v>
      </c>
      <c r="BW12" s="86">
        <f t="shared" si="2"/>
        <v>96.325367800923004</v>
      </c>
      <c r="BX12" s="160">
        <f t="shared" si="3"/>
        <v>-6.4403767516070047</v>
      </c>
      <c r="BZ12" s="356">
        <f t="shared" si="4"/>
        <v>9.0238964816615461E-2</v>
      </c>
      <c r="CA12" s="353">
        <f t="shared" si="5"/>
        <v>-0.23440106786151774</v>
      </c>
      <c r="CB12" s="353">
        <f t="shared" si="6"/>
        <v>0.181434962021542</v>
      </c>
      <c r="CC12" s="355">
        <f t="shared" si="7"/>
        <v>-9.9195401744762643E-3</v>
      </c>
    </row>
    <row r="13" spans="1:81" s="74" customFormat="1" x14ac:dyDescent="0.3">
      <c r="A13" s="74">
        <v>8</v>
      </c>
      <c r="B13" s="218" t="s">
        <v>142</v>
      </c>
      <c r="C13" s="66" t="s">
        <v>39</v>
      </c>
      <c r="D13" s="189">
        <v>1613.75821343503</v>
      </c>
      <c r="E13" s="189">
        <v>1586.9042235486299</v>
      </c>
      <c r="F13" s="189">
        <v>1520.4306995311099</v>
      </c>
      <c r="G13" s="189">
        <v>1497.4469573122501</v>
      </c>
      <c r="H13" s="189">
        <v>949.08979023605605</v>
      </c>
      <c r="I13" s="189">
        <v>851.80820417761902</v>
      </c>
      <c r="J13" s="189">
        <v>746.18938685563501</v>
      </c>
      <c r="K13" s="189">
        <v>1069.4411668861701</v>
      </c>
      <c r="L13" s="189">
        <v>1541.7204233679799</v>
      </c>
      <c r="M13" s="189">
        <v>1581.9799654205101</v>
      </c>
      <c r="N13" s="189">
        <v>1349.4557238186801</v>
      </c>
      <c r="O13" s="189">
        <v>1448.78956885397</v>
      </c>
      <c r="P13" s="189">
        <v>1448.5654476818499</v>
      </c>
      <c r="Q13" s="189">
        <v>1484.2678722048399</v>
      </c>
      <c r="R13" s="189">
        <v>1263.1003295257001</v>
      </c>
      <c r="S13" s="189">
        <v>1321.6898889281199</v>
      </c>
      <c r="T13" s="189">
        <v>1236.7901426405001</v>
      </c>
      <c r="U13" s="189">
        <v>1234.89858335699</v>
      </c>
      <c r="V13" s="189">
        <v>1062.7423929471699</v>
      </c>
      <c r="W13" s="189">
        <v>1172.13278873596</v>
      </c>
      <c r="X13" s="189">
        <v>1192.0328579202301</v>
      </c>
      <c r="Y13" s="189">
        <v>1221.1411927122899</v>
      </c>
      <c r="Z13" s="189">
        <v>1139.65641964061</v>
      </c>
      <c r="AA13" s="189">
        <v>1221.1616826936399</v>
      </c>
      <c r="AB13" s="189">
        <v>1239.81187596465</v>
      </c>
      <c r="AC13" s="189">
        <v>1231.9889628410299</v>
      </c>
      <c r="AD13" s="189">
        <v>1118.6358407310099</v>
      </c>
      <c r="AE13" s="189">
        <v>1245.31767845852</v>
      </c>
      <c r="AF13" s="189">
        <v>1319.9688162294899</v>
      </c>
      <c r="AG13" s="189">
        <v>1336.94797965108</v>
      </c>
      <c r="AH13" s="189">
        <v>1186.2354137669599</v>
      </c>
      <c r="AI13" s="189">
        <v>1190.3805676080301</v>
      </c>
      <c r="AJ13" s="189">
        <v>1273.3928393347201</v>
      </c>
      <c r="AK13" s="189">
        <v>1287.0532773084101</v>
      </c>
      <c r="AL13" s="189">
        <v>1221.59432635386</v>
      </c>
      <c r="AM13" s="189">
        <v>1253.31924324544</v>
      </c>
      <c r="AN13" s="189">
        <v>1230.93321626029</v>
      </c>
      <c r="AO13" s="189">
        <v>1223.7074951198899</v>
      </c>
      <c r="AP13" s="189">
        <v>1165.06133614448</v>
      </c>
      <c r="AQ13" s="189">
        <v>1236.4219548324299</v>
      </c>
      <c r="AR13" s="189">
        <v>1177.6408204389299</v>
      </c>
      <c r="AS13" s="189">
        <v>1217.7308129948999</v>
      </c>
      <c r="AT13" s="189">
        <v>1093.2183688215</v>
      </c>
      <c r="AU13" s="189">
        <v>1149.56635839213</v>
      </c>
      <c r="AV13" s="189">
        <v>1551.9863802595501</v>
      </c>
      <c r="AW13" s="189">
        <v>1524.72539872368</v>
      </c>
      <c r="AX13" s="189">
        <v>1464.5634162123899</v>
      </c>
      <c r="AY13" s="86">
        <v>1300.52802851877</v>
      </c>
      <c r="AZ13" s="86">
        <v>1191.6053476774</v>
      </c>
      <c r="BA13" s="86">
        <v>1161.0323718772399</v>
      </c>
      <c r="BB13" s="86">
        <v>997.02370554552499</v>
      </c>
      <c r="BC13" s="86">
        <v>1218.76843190809</v>
      </c>
      <c r="BD13" s="86">
        <v>1247.5754973555199</v>
      </c>
      <c r="BE13" s="86">
        <v>1258.0827428689499</v>
      </c>
      <c r="BF13" s="86">
        <v>1140.92946312968</v>
      </c>
      <c r="BG13" s="86">
        <v>1283.74445878864</v>
      </c>
      <c r="BH13" s="86">
        <v>1331.9434205192999</v>
      </c>
      <c r="BI13" s="86">
        <v>1339.4601121834201</v>
      </c>
      <c r="BJ13" s="86">
        <v>1290.3989139585899</v>
      </c>
      <c r="BK13" s="86">
        <v>1164.52234163821</v>
      </c>
      <c r="BL13" s="86">
        <v>1244.8344750988999</v>
      </c>
      <c r="BM13" s="86">
        <v>1258.38410026375</v>
      </c>
      <c r="BN13" s="86">
        <v>1201.4992857157499</v>
      </c>
      <c r="BO13" s="86">
        <v>1148.3606277855299</v>
      </c>
      <c r="BP13" s="86">
        <v>1230.16805004709</v>
      </c>
      <c r="BQ13" s="86">
        <v>1209.0518601349399</v>
      </c>
      <c r="BR13" s="86">
        <v>1167.43186938653</v>
      </c>
      <c r="BS13" s="86">
        <v>1186.0909949018901</v>
      </c>
      <c r="BT13" s="189"/>
      <c r="BU13" s="159">
        <f t="shared" si="0"/>
        <v>-14.666425051809938</v>
      </c>
      <c r="BV13" s="86">
        <f t="shared" si="1"/>
        <v>-49.332240128810099</v>
      </c>
      <c r="BW13" s="86">
        <f t="shared" si="2"/>
        <v>-34.067416329219895</v>
      </c>
      <c r="BX13" s="160">
        <f t="shared" si="3"/>
        <v>37.730367116360185</v>
      </c>
      <c r="BZ13" s="356">
        <f t="shared" si="4"/>
        <v>-1.1781827500113792E-2</v>
      </c>
      <c r="CA13" s="353">
        <f t="shared" si="5"/>
        <v>-3.9202847618998324E-2</v>
      </c>
      <c r="CB13" s="353">
        <f t="shared" si="6"/>
        <v>-2.8354087875237861E-2</v>
      </c>
      <c r="CC13" s="355">
        <f t="shared" si="7"/>
        <v>3.2855852250105864E-2</v>
      </c>
    </row>
    <row r="14" spans="1:81" s="74" customFormat="1" x14ac:dyDescent="0.3">
      <c r="A14" s="74">
        <v>9</v>
      </c>
      <c r="B14" s="218" t="s">
        <v>143</v>
      </c>
      <c r="C14" s="66" t="s">
        <v>4</v>
      </c>
      <c r="D14" s="189">
        <v>6.4811343000359596</v>
      </c>
      <c r="E14" s="189">
        <v>6.4673896605392702</v>
      </c>
      <c r="F14" s="189">
        <v>6.5490815273687399</v>
      </c>
      <c r="G14" s="189">
        <v>7.5444921225982302</v>
      </c>
      <c r="H14" s="189">
        <v>5.2836873256140802</v>
      </c>
      <c r="I14" s="189">
        <v>5.4753751147891396</v>
      </c>
      <c r="J14" s="189">
        <v>5.4444334809028403</v>
      </c>
      <c r="K14" s="189">
        <v>5.41941351131263</v>
      </c>
      <c r="L14" s="189">
        <v>5.0050539642572698</v>
      </c>
      <c r="M14" s="189">
        <v>5.0397806800964897</v>
      </c>
      <c r="N14" s="189">
        <v>5.1482207607830999</v>
      </c>
      <c r="O14" s="189">
        <v>5.4412752596912197</v>
      </c>
      <c r="P14" s="189">
        <v>4.6273625804948004</v>
      </c>
      <c r="Q14" s="189">
        <v>4.7674394584924302</v>
      </c>
      <c r="R14" s="189">
        <v>4.7871306664684496</v>
      </c>
      <c r="S14" s="189">
        <v>4.76174517896734</v>
      </c>
      <c r="T14" s="189">
        <v>4.59056295663129</v>
      </c>
      <c r="U14" s="189">
        <v>4.5838312600414097</v>
      </c>
      <c r="V14" s="189">
        <v>4.6694404909524998</v>
      </c>
      <c r="W14" s="189">
        <v>4.7567873660790196</v>
      </c>
      <c r="X14" s="189">
        <v>4.0949124110166597</v>
      </c>
      <c r="Y14" s="189">
        <v>4.2413776628667996</v>
      </c>
      <c r="Z14" s="189">
        <v>4.2744271343724796</v>
      </c>
      <c r="AA14" s="189">
        <v>4.2151634208320896</v>
      </c>
      <c r="AB14" s="189">
        <v>3.3809252504731799</v>
      </c>
      <c r="AC14" s="189">
        <v>3.5399187960638798</v>
      </c>
      <c r="AD14" s="189">
        <v>3.5893485221539199</v>
      </c>
      <c r="AE14" s="189">
        <v>3.58436873025747</v>
      </c>
      <c r="AF14" s="189">
        <v>2.7950859062895899</v>
      </c>
      <c r="AG14" s="189">
        <v>2.96480464221007</v>
      </c>
      <c r="AH14" s="189">
        <v>2.9619224093928298</v>
      </c>
      <c r="AI14" s="189">
        <v>2.9770003069820401</v>
      </c>
      <c r="AJ14" s="189">
        <v>2.7231472085488502</v>
      </c>
      <c r="AK14" s="189">
        <v>2.9021875018240801</v>
      </c>
      <c r="AL14" s="189">
        <v>2.97923198051586</v>
      </c>
      <c r="AM14" s="189">
        <v>3.0077184805993702</v>
      </c>
      <c r="AN14" s="189">
        <v>2.3990482923480099</v>
      </c>
      <c r="AO14" s="189">
        <v>2.52485069829451</v>
      </c>
      <c r="AP14" s="189">
        <v>2.5674960747495401</v>
      </c>
      <c r="AQ14" s="189">
        <v>2.54260521927467</v>
      </c>
      <c r="AR14" s="189">
        <v>2.2845964004771999</v>
      </c>
      <c r="AS14" s="189">
        <v>2.48201267162043</v>
      </c>
      <c r="AT14" s="189">
        <v>2.5362449835632499</v>
      </c>
      <c r="AU14" s="189">
        <v>2.4566626047467999</v>
      </c>
      <c r="AV14" s="189">
        <v>2.1098853402573101</v>
      </c>
      <c r="AW14" s="189">
        <v>2.3335407106711399</v>
      </c>
      <c r="AX14" s="189">
        <v>2.3894028404123699</v>
      </c>
      <c r="AY14" s="86">
        <v>2.2884179511713101</v>
      </c>
      <c r="AZ14" s="86">
        <v>2.1840067846197102</v>
      </c>
      <c r="BA14" s="86">
        <v>2.1706454665594501</v>
      </c>
      <c r="BB14" s="86">
        <v>2.3392931156818602</v>
      </c>
      <c r="BC14" s="86">
        <v>2.3278942191496901</v>
      </c>
      <c r="BD14" s="86">
        <v>1.99751522644804</v>
      </c>
      <c r="BE14" s="86">
        <v>2.2725642214449899</v>
      </c>
      <c r="BF14" s="86">
        <v>2.2861793108833699</v>
      </c>
      <c r="BG14" s="86">
        <v>2.1672048100839398</v>
      </c>
      <c r="BH14" s="86">
        <v>2.0700840931364199</v>
      </c>
      <c r="BI14" s="86">
        <v>2.0079866874245398</v>
      </c>
      <c r="BJ14" s="86">
        <v>2.0694480242101201</v>
      </c>
      <c r="BK14" s="86">
        <v>2.0925968411847302</v>
      </c>
      <c r="BL14" s="86">
        <v>1.5013393120034699</v>
      </c>
      <c r="BM14" s="86">
        <v>1.5772457536836699</v>
      </c>
      <c r="BN14" s="86">
        <v>1.5717515414304</v>
      </c>
      <c r="BO14" s="86">
        <v>1.5599262448851401</v>
      </c>
      <c r="BP14" s="86">
        <v>1.91744529530091</v>
      </c>
      <c r="BQ14" s="86">
        <v>2.0188837637975299</v>
      </c>
      <c r="BR14" s="86">
        <v>2.0517964783017</v>
      </c>
      <c r="BS14" s="86">
        <v>1.9022904209339999</v>
      </c>
      <c r="BT14" s="189"/>
      <c r="BU14" s="159">
        <f t="shared" si="0"/>
        <v>0.41610598329744009</v>
      </c>
      <c r="BV14" s="86">
        <f t="shared" si="1"/>
        <v>0.44163801011385995</v>
      </c>
      <c r="BW14" s="86">
        <f t="shared" si="2"/>
        <v>0.48004493687130001</v>
      </c>
      <c r="BX14" s="160">
        <f t="shared" si="3"/>
        <v>0.34236417604885983</v>
      </c>
      <c r="BZ14" s="356">
        <f t="shared" si="4"/>
        <v>0.27715652282638581</v>
      </c>
      <c r="CA14" s="353">
        <f t="shared" si="5"/>
        <v>0.28000583237102455</v>
      </c>
      <c r="CB14" s="353">
        <f t="shared" si="6"/>
        <v>0.305420369707051</v>
      </c>
      <c r="CC14" s="355">
        <f t="shared" si="7"/>
        <v>0.21947459193756219</v>
      </c>
    </row>
    <row r="15" spans="1:81" s="74" customFormat="1" x14ac:dyDescent="0.3">
      <c r="A15" s="74">
        <v>10</v>
      </c>
      <c r="B15" s="218" t="s">
        <v>144</v>
      </c>
      <c r="C15" s="66" t="s">
        <v>5</v>
      </c>
      <c r="D15" s="189">
        <v>13.4827647844049</v>
      </c>
      <c r="E15" s="189">
        <v>10.4286561683847</v>
      </c>
      <c r="F15" s="189">
        <v>10.905472310738901</v>
      </c>
      <c r="G15" s="189">
        <v>13.017246789243799</v>
      </c>
      <c r="H15" s="189">
        <v>16.0715544443437</v>
      </c>
      <c r="I15" s="189">
        <v>13.440144833852299</v>
      </c>
      <c r="J15" s="189">
        <v>13.432806489844101</v>
      </c>
      <c r="K15" s="189">
        <v>16.7675244871796</v>
      </c>
      <c r="L15" s="189">
        <v>23.240946965749799</v>
      </c>
      <c r="M15" s="189">
        <v>10.0315432298591</v>
      </c>
      <c r="N15" s="189">
        <v>11.1665011641399</v>
      </c>
      <c r="O15" s="189">
        <v>18.957417206720301</v>
      </c>
      <c r="P15" s="189">
        <v>16.653357949985999</v>
      </c>
      <c r="Q15" s="189">
        <v>7.9753851261514699</v>
      </c>
      <c r="R15" s="189">
        <v>7.3439062665485304</v>
      </c>
      <c r="S15" s="189">
        <v>8.3637569161963299</v>
      </c>
      <c r="T15" s="189">
        <v>9.3984421494295205</v>
      </c>
      <c r="U15" s="189">
        <v>7.9493325033670903</v>
      </c>
      <c r="V15" s="189">
        <v>7.2095672078448301</v>
      </c>
      <c r="W15" s="189">
        <v>9.3653802051484103</v>
      </c>
      <c r="X15" s="189">
        <v>9.8655012858710993</v>
      </c>
      <c r="Y15" s="189">
        <v>7.9676667481327099</v>
      </c>
      <c r="Z15" s="189">
        <v>7.32042550831562</v>
      </c>
      <c r="AA15" s="189">
        <v>8.09944878024403</v>
      </c>
      <c r="AB15" s="189">
        <v>7.6822037297958001</v>
      </c>
      <c r="AC15" s="189">
        <v>6.7542573028311699</v>
      </c>
      <c r="AD15" s="189">
        <v>6.4998483362092898</v>
      </c>
      <c r="AE15" s="189">
        <v>8.3562328876243299</v>
      </c>
      <c r="AF15" s="189">
        <v>8.6866905911485901</v>
      </c>
      <c r="AG15" s="189">
        <v>7.7790371247624099</v>
      </c>
      <c r="AH15" s="189">
        <v>7.7261998134750201</v>
      </c>
      <c r="AI15" s="189">
        <v>7.9699924154260202</v>
      </c>
      <c r="AJ15" s="189">
        <v>10.115431889167301</v>
      </c>
      <c r="AK15" s="189">
        <v>8.0373035578278795</v>
      </c>
      <c r="AL15" s="189">
        <v>7.4844505680640703</v>
      </c>
      <c r="AM15" s="189">
        <v>8.6448347811327793</v>
      </c>
      <c r="AN15" s="189">
        <v>6.5912474790390601</v>
      </c>
      <c r="AO15" s="189">
        <v>6.9505354340483301</v>
      </c>
      <c r="AP15" s="189">
        <v>7.1010960829899297</v>
      </c>
      <c r="AQ15" s="189">
        <v>6.8332011008711699</v>
      </c>
      <c r="AR15" s="189">
        <v>6.3406364592892599</v>
      </c>
      <c r="AS15" s="189">
        <v>6.2507171368979604</v>
      </c>
      <c r="AT15" s="189">
        <v>6.5217174379840603</v>
      </c>
      <c r="AU15" s="189">
        <v>6.4294582701919403</v>
      </c>
      <c r="AV15" s="189">
        <v>6.1398284860822399</v>
      </c>
      <c r="AW15" s="189">
        <v>5.7929932574490799</v>
      </c>
      <c r="AX15" s="189">
        <v>5.8579854166849401</v>
      </c>
      <c r="AY15" s="86">
        <v>6.11265421272563</v>
      </c>
      <c r="AZ15" s="86">
        <v>4.59347759215607</v>
      </c>
      <c r="BA15" s="86">
        <v>4.4864025804524097</v>
      </c>
      <c r="BB15" s="86">
        <v>4.5110274625005697</v>
      </c>
      <c r="BC15" s="86">
        <v>4.7301239248149596</v>
      </c>
      <c r="BD15" s="86">
        <v>4.8323513053398797</v>
      </c>
      <c r="BE15" s="86">
        <v>5.1432363906815803</v>
      </c>
      <c r="BF15" s="86">
        <v>4.9428390288979003</v>
      </c>
      <c r="BG15" s="86">
        <v>5.0676917489084703</v>
      </c>
      <c r="BH15" s="86">
        <v>5.11913189575976</v>
      </c>
      <c r="BI15" s="86">
        <v>4.7537403285097897</v>
      </c>
      <c r="BJ15" s="86">
        <v>4.7806478917448798</v>
      </c>
      <c r="BK15" s="86">
        <v>5.1036427645325899</v>
      </c>
      <c r="BL15" s="86">
        <v>3.8505953460369202</v>
      </c>
      <c r="BM15" s="86">
        <v>4.4831611173871098</v>
      </c>
      <c r="BN15" s="86">
        <v>4.13459620174336</v>
      </c>
      <c r="BO15" s="86">
        <v>4.6820851791201497</v>
      </c>
      <c r="BP15" s="86">
        <v>16.9132391763331</v>
      </c>
      <c r="BQ15" s="86">
        <v>4.4368736033730496</v>
      </c>
      <c r="BR15" s="86">
        <v>4.3701370915343603</v>
      </c>
      <c r="BS15" s="86">
        <v>4.37452576608902</v>
      </c>
      <c r="BT15" s="243"/>
      <c r="BU15" s="159">
        <f t="shared" si="0"/>
        <v>13.06264383029618</v>
      </c>
      <c r="BV15" s="86">
        <f t="shared" si="1"/>
        <v>-4.6287514014060172E-2</v>
      </c>
      <c r="BW15" s="86">
        <f t="shared" si="2"/>
        <v>0.2355408897910003</v>
      </c>
      <c r="BX15" s="160">
        <f t="shared" si="3"/>
        <v>-0.30755941303112966</v>
      </c>
      <c r="BZ15" s="356">
        <f t="shared" si="4"/>
        <v>3.3923699211189282</v>
      </c>
      <c r="CA15" s="353">
        <f t="shared" si="5"/>
        <v>-1.0324749167399455E-2</v>
      </c>
      <c r="CB15" s="353">
        <f t="shared" si="6"/>
        <v>5.6968293467614575E-2</v>
      </c>
      <c r="CC15" s="355">
        <f t="shared" si="7"/>
        <v>-6.5688555689396008E-2</v>
      </c>
    </row>
    <row r="16" spans="1:81" s="74" customFormat="1" x14ac:dyDescent="0.3">
      <c r="A16" s="74">
        <v>11</v>
      </c>
      <c r="B16" s="218" t="s">
        <v>145</v>
      </c>
      <c r="C16" s="66" t="s">
        <v>6</v>
      </c>
      <c r="D16" s="189">
        <v>55.764813647124697</v>
      </c>
      <c r="E16" s="189">
        <v>45.726454618317803</v>
      </c>
      <c r="F16" s="189">
        <v>41.409862259556299</v>
      </c>
      <c r="G16" s="189">
        <v>50.960841654932402</v>
      </c>
      <c r="H16" s="189">
        <v>42.043264982045301</v>
      </c>
      <c r="I16" s="189">
        <v>37.336126223480697</v>
      </c>
      <c r="J16" s="189">
        <v>32.402284004108097</v>
      </c>
      <c r="K16" s="189">
        <v>37.783238396876797</v>
      </c>
      <c r="L16" s="189">
        <v>43.616194537812703</v>
      </c>
      <c r="M16" s="189">
        <v>37.373368498639401</v>
      </c>
      <c r="N16" s="189">
        <v>35.608009662567298</v>
      </c>
      <c r="O16" s="189">
        <v>44.422577316569502</v>
      </c>
      <c r="P16" s="189">
        <v>37.096398246484299</v>
      </c>
      <c r="Q16" s="189">
        <v>33.614228991563699</v>
      </c>
      <c r="R16" s="189">
        <v>30.7807592925367</v>
      </c>
      <c r="S16" s="189">
        <v>35.485789933039399</v>
      </c>
      <c r="T16" s="189">
        <v>37.177230317791199</v>
      </c>
      <c r="U16" s="189">
        <v>32.169875837784701</v>
      </c>
      <c r="V16" s="189">
        <v>30.058800094059801</v>
      </c>
      <c r="W16" s="189">
        <v>34.904939793742201</v>
      </c>
      <c r="X16" s="189">
        <v>34.699352212913197</v>
      </c>
      <c r="Y16" s="189">
        <v>31.7587351955159</v>
      </c>
      <c r="Z16" s="189">
        <v>29.910845903518702</v>
      </c>
      <c r="AA16" s="189">
        <v>32.317495967565101</v>
      </c>
      <c r="AB16" s="189">
        <v>36.962451295310501</v>
      </c>
      <c r="AC16" s="189">
        <v>34.409161238624598</v>
      </c>
      <c r="AD16" s="189">
        <v>31.456112719090498</v>
      </c>
      <c r="AE16" s="189">
        <v>34.616572777947098</v>
      </c>
      <c r="AF16" s="189">
        <v>38.276798199867898</v>
      </c>
      <c r="AG16" s="189">
        <v>36.742866873302503</v>
      </c>
      <c r="AH16" s="189">
        <v>31.156693007655701</v>
      </c>
      <c r="AI16" s="189">
        <v>34.9508465492681</v>
      </c>
      <c r="AJ16" s="189">
        <v>36.109719752142503</v>
      </c>
      <c r="AK16" s="189">
        <v>35.441218022364197</v>
      </c>
      <c r="AL16" s="189">
        <v>34.332243425645103</v>
      </c>
      <c r="AM16" s="189">
        <v>38.601277071969697</v>
      </c>
      <c r="AN16" s="189">
        <v>34.7106530179937</v>
      </c>
      <c r="AO16" s="189">
        <v>33.8947847501463</v>
      </c>
      <c r="AP16" s="189">
        <v>34.198314328409097</v>
      </c>
      <c r="AQ16" s="189">
        <v>36.002211452323898</v>
      </c>
      <c r="AR16" s="189">
        <v>33.416189510684397</v>
      </c>
      <c r="AS16" s="189">
        <v>33.7111017535114</v>
      </c>
      <c r="AT16" s="189">
        <v>29.281675291086401</v>
      </c>
      <c r="AU16" s="189">
        <v>33.196443103944603</v>
      </c>
      <c r="AV16" s="189">
        <v>34.4608381807192</v>
      </c>
      <c r="AW16" s="189">
        <v>28.7463768719001</v>
      </c>
      <c r="AX16" s="189">
        <v>26.1563044700214</v>
      </c>
      <c r="AY16" s="86">
        <v>26.902344422715299</v>
      </c>
      <c r="AZ16" s="86">
        <v>29.930849571211098</v>
      </c>
      <c r="BA16" s="86">
        <v>22.3052736306832</v>
      </c>
      <c r="BB16" s="86">
        <v>23.611642484771899</v>
      </c>
      <c r="BC16" s="86">
        <v>23.6877661576337</v>
      </c>
      <c r="BD16" s="86">
        <v>27.7597866675987</v>
      </c>
      <c r="BE16" s="86">
        <v>29.7326466823258</v>
      </c>
      <c r="BF16" s="86">
        <v>27.9309962064385</v>
      </c>
      <c r="BG16" s="86">
        <v>27.665173896064601</v>
      </c>
      <c r="BH16" s="86">
        <v>27.336340849504499</v>
      </c>
      <c r="BI16" s="86">
        <v>28.234333905666801</v>
      </c>
      <c r="BJ16" s="86">
        <v>25.242925272177899</v>
      </c>
      <c r="BK16" s="86">
        <v>27.749507786894799</v>
      </c>
      <c r="BL16" s="86">
        <v>28.634433357763299</v>
      </c>
      <c r="BM16" s="86">
        <v>24.8472123676131</v>
      </c>
      <c r="BN16" s="86">
        <v>22.7486219425179</v>
      </c>
      <c r="BO16" s="86">
        <v>29.501752462499599</v>
      </c>
      <c r="BP16" s="86">
        <v>30.2779323003253</v>
      </c>
      <c r="BQ16" s="86">
        <v>28.189154905562798</v>
      </c>
      <c r="BR16" s="86">
        <v>27.5861245235849</v>
      </c>
      <c r="BS16" s="86">
        <v>31.6547159957458</v>
      </c>
      <c r="BT16" s="243"/>
      <c r="BU16" s="159">
        <f t="shared" si="0"/>
        <v>1.643498942562001</v>
      </c>
      <c r="BV16" s="86">
        <f t="shared" si="1"/>
        <v>3.3419425379496985</v>
      </c>
      <c r="BW16" s="86">
        <f t="shared" si="2"/>
        <v>4.8375025810669996</v>
      </c>
      <c r="BX16" s="160">
        <f t="shared" si="3"/>
        <v>2.1529635332462007</v>
      </c>
      <c r="BZ16" s="356">
        <f t="shared" si="4"/>
        <v>5.7395895425198608E-2</v>
      </c>
      <c r="CA16" s="353">
        <f t="shared" si="5"/>
        <v>0.13449969712923318</v>
      </c>
      <c r="CB16" s="353">
        <f t="shared" si="6"/>
        <v>0.2126503571640774</v>
      </c>
      <c r="CC16" s="355">
        <f t="shared" si="7"/>
        <v>7.2977479422040623E-2</v>
      </c>
    </row>
    <row r="17" spans="1:81" s="74" customFormat="1" x14ac:dyDescent="0.3">
      <c r="A17" s="74">
        <v>12</v>
      </c>
      <c r="B17" s="218" t="s">
        <v>146</v>
      </c>
      <c r="C17" s="66" t="s">
        <v>7</v>
      </c>
      <c r="D17" s="189">
        <v>78.950119970239697</v>
      </c>
      <c r="E17" s="189">
        <v>69.7347419437328</v>
      </c>
      <c r="F17" s="189">
        <v>50.925942736900602</v>
      </c>
      <c r="G17" s="189">
        <v>57.300721758625798</v>
      </c>
      <c r="H17" s="189">
        <v>58.755910260709598</v>
      </c>
      <c r="I17" s="189">
        <v>51.3177805520898</v>
      </c>
      <c r="J17" s="189">
        <v>37.535127032599497</v>
      </c>
      <c r="K17" s="189">
        <v>55.657494107792601</v>
      </c>
      <c r="L17" s="189">
        <v>58.291450959254099</v>
      </c>
      <c r="M17" s="189">
        <v>58.415269325787698</v>
      </c>
      <c r="N17" s="189">
        <v>50.0233533846434</v>
      </c>
      <c r="O17" s="189">
        <v>69.140398530004603</v>
      </c>
      <c r="P17" s="189">
        <v>68.322587649168597</v>
      </c>
      <c r="Q17" s="189">
        <v>49.963788879002202</v>
      </c>
      <c r="R17" s="189">
        <v>43.054535811482701</v>
      </c>
      <c r="S17" s="189">
        <v>53.053793470522599</v>
      </c>
      <c r="T17" s="189">
        <v>59.532127398503398</v>
      </c>
      <c r="U17" s="189">
        <v>51.473256888178703</v>
      </c>
      <c r="V17" s="189">
        <v>45.0658994621568</v>
      </c>
      <c r="W17" s="189">
        <v>55.533968112106699</v>
      </c>
      <c r="X17" s="189">
        <v>57.947086307729599</v>
      </c>
      <c r="Y17" s="189">
        <v>57.777587917957398</v>
      </c>
      <c r="Z17" s="189">
        <v>49.687691458025697</v>
      </c>
      <c r="AA17" s="189">
        <v>55.004624286222899</v>
      </c>
      <c r="AB17" s="189">
        <v>44.475378889690099</v>
      </c>
      <c r="AC17" s="189">
        <v>44.084288059595899</v>
      </c>
      <c r="AD17" s="189">
        <v>37.982414825791501</v>
      </c>
      <c r="AE17" s="189">
        <v>50.175588756942702</v>
      </c>
      <c r="AF17" s="189">
        <v>48.5062202503576</v>
      </c>
      <c r="AG17" s="189">
        <v>47.690448007599798</v>
      </c>
      <c r="AH17" s="189">
        <v>38.7869240039484</v>
      </c>
      <c r="AI17" s="189">
        <v>46.0722875525001</v>
      </c>
      <c r="AJ17" s="189">
        <v>38.107005917477103</v>
      </c>
      <c r="AK17" s="189">
        <v>40.913321295505099</v>
      </c>
      <c r="AL17" s="189">
        <v>33.123115948575297</v>
      </c>
      <c r="AM17" s="189">
        <v>37.575913107699797</v>
      </c>
      <c r="AN17" s="189">
        <v>47.1274859264974</v>
      </c>
      <c r="AO17" s="189">
        <v>46.923668646278401</v>
      </c>
      <c r="AP17" s="189">
        <v>37.145876692909702</v>
      </c>
      <c r="AQ17" s="189">
        <v>47.768962130516599</v>
      </c>
      <c r="AR17" s="189">
        <v>48.359882711487003</v>
      </c>
      <c r="AS17" s="189">
        <v>44.877107348760397</v>
      </c>
      <c r="AT17" s="189">
        <v>40.909698682815403</v>
      </c>
      <c r="AU17" s="189">
        <v>48.955529016832102</v>
      </c>
      <c r="AV17" s="189">
        <v>46.785960425650401</v>
      </c>
      <c r="AW17" s="189">
        <v>44.683142824001202</v>
      </c>
      <c r="AX17" s="189">
        <v>39.373852028675103</v>
      </c>
      <c r="AY17" s="86">
        <v>38.4200548106637</v>
      </c>
      <c r="AZ17" s="86">
        <v>43.753034547504001</v>
      </c>
      <c r="BA17" s="86">
        <v>26.145370725923801</v>
      </c>
      <c r="BB17" s="86">
        <v>27.255113676389499</v>
      </c>
      <c r="BC17" s="86">
        <v>36.062584365320497</v>
      </c>
      <c r="BD17" s="86">
        <v>39.164832584273</v>
      </c>
      <c r="BE17" s="86">
        <v>37.886402246735798</v>
      </c>
      <c r="BF17" s="86">
        <v>28.894338227084599</v>
      </c>
      <c r="BG17" s="86">
        <v>37.323990775934</v>
      </c>
      <c r="BH17" s="86">
        <v>33.390050685255098</v>
      </c>
      <c r="BI17" s="86">
        <v>31.3748146507127</v>
      </c>
      <c r="BJ17" s="86">
        <v>27.609003702612402</v>
      </c>
      <c r="BK17" s="86">
        <v>32.226549612389199</v>
      </c>
      <c r="BL17" s="86">
        <v>32.269728337004899</v>
      </c>
      <c r="BM17" s="86">
        <v>39.0085371406077</v>
      </c>
      <c r="BN17" s="86">
        <v>30.758684369961799</v>
      </c>
      <c r="BO17" s="86">
        <v>41.706455479250799</v>
      </c>
      <c r="BP17" s="86">
        <v>38.257970537751497</v>
      </c>
      <c r="BQ17" s="86">
        <v>37.049880004518002</v>
      </c>
      <c r="BR17" s="86">
        <v>28.985417770235099</v>
      </c>
      <c r="BS17" s="86">
        <v>36.963777902557197</v>
      </c>
      <c r="BT17" s="243"/>
      <c r="BU17" s="159">
        <f t="shared" si="0"/>
        <v>5.9882422007465976</v>
      </c>
      <c r="BV17" s="86">
        <f t="shared" si="1"/>
        <v>-1.9586571360896983</v>
      </c>
      <c r="BW17" s="86">
        <f t="shared" si="2"/>
        <v>-1.7732665997266999</v>
      </c>
      <c r="BX17" s="160">
        <f t="shared" si="3"/>
        <v>-4.7426775766936018</v>
      </c>
      <c r="BZ17" s="356">
        <f t="shared" si="4"/>
        <v>0.18556841068536847</v>
      </c>
      <c r="CA17" s="353">
        <f t="shared" si="5"/>
        <v>-5.0210986611203774E-2</v>
      </c>
      <c r="CB17" s="353">
        <f t="shared" si="6"/>
        <v>-5.7650924805432512E-2</v>
      </c>
      <c r="CC17" s="355">
        <f t="shared" si="7"/>
        <v>-0.11371567116397871</v>
      </c>
    </row>
    <row r="18" spans="1:81" s="74" customFormat="1" x14ac:dyDescent="0.3">
      <c r="A18" s="74">
        <v>13</v>
      </c>
      <c r="B18" s="218" t="s">
        <v>147</v>
      </c>
      <c r="C18" s="66" t="s">
        <v>8</v>
      </c>
      <c r="D18" s="189">
        <v>14.6646886468902</v>
      </c>
      <c r="E18" s="189">
        <v>5.77333082699906</v>
      </c>
      <c r="F18" s="189">
        <v>5.1856531795464598</v>
      </c>
      <c r="G18" s="189">
        <v>6.6528828765448296</v>
      </c>
      <c r="H18" s="189">
        <v>6.6680415946912701</v>
      </c>
      <c r="I18" s="189">
        <v>7.2903746228029602</v>
      </c>
      <c r="J18" s="189">
        <v>5.3484881839657801</v>
      </c>
      <c r="K18" s="189">
        <v>6.5996697159109203</v>
      </c>
      <c r="L18" s="189">
        <v>7.7985973722871504</v>
      </c>
      <c r="M18" s="189">
        <v>5.6743435855511599</v>
      </c>
      <c r="N18" s="189">
        <v>6.0738931294237801</v>
      </c>
      <c r="O18" s="189">
        <v>7.7832609840839204</v>
      </c>
      <c r="P18" s="189">
        <v>6.8137144622802799</v>
      </c>
      <c r="Q18" s="189">
        <v>5.7194042381482504</v>
      </c>
      <c r="R18" s="189">
        <v>5.7544808553204803</v>
      </c>
      <c r="S18" s="189">
        <v>6.35164559697533</v>
      </c>
      <c r="T18" s="189">
        <v>4.6252059617507104</v>
      </c>
      <c r="U18" s="189">
        <v>4.3586672480442497</v>
      </c>
      <c r="V18" s="189">
        <v>4.5498996992993899</v>
      </c>
      <c r="W18" s="189">
        <v>4.8048715225381002</v>
      </c>
      <c r="X18" s="189">
        <v>4.5591886488532003</v>
      </c>
      <c r="Y18" s="189">
        <v>4.4307953974635499</v>
      </c>
      <c r="Z18" s="189">
        <v>4.4905884135098599</v>
      </c>
      <c r="AA18" s="189">
        <v>4.5657661138614101</v>
      </c>
      <c r="AB18" s="189">
        <v>4.2128737731295098</v>
      </c>
      <c r="AC18" s="189">
        <v>4.0926362117792499</v>
      </c>
      <c r="AD18" s="189">
        <v>4.2442679843808202</v>
      </c>
      <c r="AE18" s="189">
        <v>4.3053035825909802</v>
      </c>
      <c r="AF18" s="189">
        <v>4.0584803681664097</v>
      </c>
      <c r="AG18" s="189">
        <v>4.1788432438703502</v>
      </c>
      <c r="AH18" s="189">
        <v>4.2268264460521996</v>
      </c>
      <c r="AI18" s="189">
        <v>4.3461269633844202</v>
      </c>
      <c r="AJ18" s="189">
        <v>5.7278892208033199</v>
      </c>
      <c r="AK18" s="189">
        <v>4.3093363085329601</v>
      </c>
      <c r="AL18" s="189">
        <v>4.2768898653514</v>
      </c>
      <c r="AM18" s="189">
        <v>4.6692393991641303</v>
      </c>
      <c r="AN18" s="189">
        <v>4.5977429344078002</v>
      </c>
      <c r="AO18" s="189">
        <v>3.9135071001665001</v>
      </c>
      <c r="AP18" s="189">
        <v>3.8528083436947398</v>
      </c>
      <c r="AQ18" s="189">
        <v>3.9592904733683998</v>
      </c>
      <c r="AR18" s="189">
        <v>3.70745368850754</v>
      </c>
      <c r="AS18" s="189">
        <v>3.7967121613969699</v>
      </c>
      <c r="AT18" s="189">
        <v>3.9503514825916599</v>
      </c>
      <c r="AU18" s="189">
        <v>3.9417260878333198</v>
      </c>
      <c r="AV18" s="189">
        <v>3.87805317503497</v>
      </c>
      <c r="AW18" s="189">
        <v>3.8545178511361602</v>
      </c>
      <c r="AX18" s="189">
        <v>4.0661592361142702</v>
      </c>
      <c r="AY18" s="86">
        <v>4.0291224403356898</v>
      </c>
      <c r="AZ18" s="86">
        <v>4.88970451987828</v>
      </c>
      <c r="BA18" s="86">
        <v>4.4517931948279097</v>
      </c>
      <c r="BB18" s="86">
        <v>5.1171192027378298</v>
      </c>
      <c r="BC18" s="86">
        <v>5.2394187599049102</v>
      </c>
      <c r="BD18" s="86">
        <v>2.9446520754816001</v>
      </c>
      <c r="BE18" s="86">
        <v>3.2538143479063502</v>
      </c>
      <c r="BF18" s="86">
        <v>3.3598270856943602</v>
      </c>
      <c r="BG18" s="86">
        <v>3.1982053273795001</v>
      </c>
      <c r="BH18" s="86">
        <v>2.7045032562248301</v>
      </c>
      <c r="BI18" s="86">
        <v>2.6229368641764998</v>
      </c>
      <c r="BJ18" s="86">
        <v>2.7053167268382299</v>
      </c>
      <c r="BK18" s="86">
        <v>2.7349266175189602</v>
      </c>
      <c r="BL18" s="86">
        <v>2.31204746400961</v>
      </c>
      <c r="BM18" s="86">
        <v>2.3376426604519098</v>
      </c>
      <c r="BN18" s="86">
        <v>2.4154901857926498</v>
      </c>
      <c r="BO18" s="86">
        <v>2.4155653201672398</v>
      </c>
      <c r="BP18" s="86">
        <v>2.81878420838179</v>
      </c>
      <c r="BQ18" s="86">
        <v>2.8734546278620599</v>
      </c>
      <c r="BR18" s="86">
        <v>2.9949744542733199</v>
      </c>
      <c r="BS18" s="86">
        <v>2.8408018500816601</v>
      </c>
      <c r="BT18" s="243"/>
      <c r="BU18" s="159">
        <f t="shared" si="0"/>
        <v>0.50673674437217997</v>
      </c>
      <c r="BV18" s="86">
        <f t="shared" si="1"/>
        <v>0.53581196741015003</v>
      </c>
      <c r="BW18" s="86">
        <f t="shared" si="2"/>
        <v>0.57948426848067003</v>
      </c>
      <c r="BX18" s="160">
        <f t="shared" si="3"/>
        <v>0.42523652991442029</v>
      </c>
      <c r="BZ18" s="356">
        <f t="shared" si="4"/>
        <v>0.2191722930693579</v>
      </c>
      <c r="CA18" s="353">
        <f t="shared" si="5"/>
        <v>0.22921038209773584</v>
      </c>
      <c r="CB18" s="353">
        <f t="shared" si="6"/>
        <v>0.23990338354055893</v>
      </c>
      <c r="CC18" s="355">
        <f t="shared" si="7"/>
        <v>0.17604017012670944</v>
      </c>
    </row>
    <row r="19" spans="1:81" s="74" customFormat="1" x14ac:dyDescent="0.3">
      <c r="A19" s="74">
        <v>14</v>
      </c>
      <c r="B19" s="218" t="s">
        <v>148</v>
      </c>
      <c r="C19" s="66" t="s">
        <v>40</v>
      </c>
      <c r="D19" s="189">
        <v>37.057745196514801</v>
      </c>
      <c r="E19" s="189">
        <v>37.250175344690199</v>
      </c>
      <c r="F19" s="189">
        <v>36.548510055468199</v>
      </c>
      <c r="G19" s="189">
        <v>40.748049567397999</v>
      </c>
      <c r="H19" s="189">
        <v>34.3543008505778</v>
      </c>
      <c r="I19" s="189">
        <v>34.080767140176597</v>
      </c>
      <c r="J19" s="189">
        <v>33.170590499875203</v>
      </c>
      <c r="K19" s="189">
        <v>34.669273279259301</v>
      </c>
      <c r="L19" s="189">
        <v>38.359220672519697</v>
      </c>
      <c r="M19" s="189">
        <v>35.243215621880402</v>
      </c>
      <c r="N19" s="189">
        <v>34.814143356144797</v>
      </c>
      <c r="O19" s="189">
        <v>40.947473453108501</v>
      </c>
      <c r="P19" s="189">
        <v>38.590740490537598</v>
      </c>
      <c r="Q19" s="189">
        <v>35.214473873473601</v>
      </c>
      <c r="R19" s="189">
        <v>35.6152318863601</v>
      </c>
      <c r="S19" s="189">
        <v>36.3302262121571</v>
      </c>
      <c r="T19" s="189">
        <v>36.542338138789098</v>
      </c>
      <c r="U19" s="189">
        <v>35.3094942541736</v>
      </c>
      <c r="V19" s="189">
        <v>35.242039934578202</v>
      </c>
      <c r="W19" s="189">
        <v>37.332824365277901</v>
      </c>
      <c r="X19" s="189">
        <v>37.118311514423802</v>
      </c>
      <c r="Y19" s="189">
        <v>35.756163502042902</v>
      </c>
      <c r="Z19" s="189">
        <v>35.705083318275399</v>
      </c>
      <c r="AA19" s="189">
        <v>35.733795491170902</v>
      </c>
      <c r="AB19" s="189">
        <v>33.5492275299288</v>
      </c>
      <c r="AC19" s="189">
        <v>32.262616275349103</v>
      </c>
      <c r="AD19" s="189">
        <v>32.7242944190561</v>
      </c>
      <c r="AE19" s="189">
        <v>33.575182426553397</v>
      </c>
      <c r="AF19" s="189">
        <v>30.2421765978415</v>
      </c>
      <c r="AG19" s="189">
        <v>30.8247307764731</v>
      </c>
      <c r="AH19" s="189">
        <v>30.358636762427601</v>
      </c>
      <c r="AI19" s="189">
        <v>31.389603345093899</v>
      </c>
      <c r="AJ19" s="189">
        <v>29.446197817977499</v>
      </c>
      <c r="AK19" s="189">
        <v>30.2359387251086</v>
      </c>
      <c r="AL19" s="189">
        <v>30.413265188084601</v>
      </c>
      <c r="AM19" s="189">
        <v>31.306506769955401</v>
      </c>
      <c r="AN19" s="189">
        <v>28.180183597662701</v>
      </c>
      <c r="AO19" s="189">
        <v>28.890443291221501</v>
      </c>
      <c r="AP19" s="189">
        <v>29.140637681680001</v>
      </c>
      <c r="AQ19" s="189">
        <v>29.198885851864201</v>
      </c>
      <c r="AR19" s="189">
        <v>26.326770524988099</v>
      </c>
      <c r="AS19" s="189">
        <v>27.3410205506732</v>
      </c>
      <c r="AT19" s="189">
        <v>27.7153976968556</v>
      </c>
      <c r="AU19" s="189">
        <v>27.838090989456202</v>
      </c>
      <c r="AV19" s="189">
        <v>25.958405390995399</v>
      </c>
      <c r="AW19" s="189">
        <v>27.552726381528501</v>
      </c>
      <c r="AX19" s="189">
        <v>28.131564457546698</v>
      </c>
      <c r="AY19" s="86">
        <v>27.451780132545998</v>
      </c>
      <c r="AZ19" s="86">
        <v>26.480916528476701</v>
      </c>
      <c r="BA19" s="86">
        <v>25.726080842913301</v>
      </c>
      <c r="BB19" s="86">
        <v>27.063261000482601</v>
      </c>
      <c r="BC19" s="86">
        <v>28.189865577876098</v>
      </c>
      <c r="BD19" s="86">
        <v>26.970085557096901</v>
      </c>
      <c r="BE19" s="86">
        <v>29.026957063557301</v>
      </c>
      <c r="BF19" s="86">
        <v>29.322131648440401</v>
      </c>
      <c r="BG19" s="86">
        <v>28.490059316525301</v>
      </c>
      <c r="BH19" s="86">
        <v>26.117050906816502</v>
      </c>
      <c r="BI19" s="86">
        <v>25.575024141351399</v>
      </c>
      <c r="BJ19" s="86">
        <v>25.969982651523701</v>
      </c>
      <c r="BK19" s="86">
        <v>26.508289155671498</v>
      </c>
      <c r="BL19" s="86">
        <v>26.712220181530199</v>
      </c>
      <c r="BM19" s="86">
        <v>24.617493887806798</v>
      </c>
      <c r="BN19" s="86">
        <v>25.502932634175099</v>
      </c>
      <c r="BO19" s="86">
        <v>26.0442915828223</v>
      </c>
      <c r="BP19" s="86">
        <v>31.558764557569202</v>
      </c>
      <c r="BQ19" s="86">
        <v>32.904409153749199</v>
      </c>
      <c r="BR19" s="86">
        <v>36.026519661705201</v>
      </c>
      <c r="BS19" s="86">
        <v>31.3587228284966</v>
      </c>
      <c r="BT19" s="243"/>
      <c r="BU19" s="159">
        <f t="shared" si="0"/>
        <v>4.8465443760390023</v>
      </c>
      <c r="BV19" s="86">
        <f t="shared" si="1"/>
        <v>8.286915265942401</v>
      </c>
      <c r="BW19" s="86">
        <f t="shared" si="2"/>
        <v>10.523587027530102</v>
      </c>
      <c r="BX19" s="160">
        <f t="shared" si="3"/>
        <v>5.3144312456742995</v>
      </c>
      <c r="BZ19" s="356">
        <f t="shared" si="4"/>
        <v>0.18143547571497182</v>
      </c>
      <c r="CA19" s="353">
        <f t="shared" si="5"/>
        <v>0.3366270873757366</v>
      </c>
      <c r="CB19" s="353">
        <f t="shared" si="6"/>
        <v>0.41264223132629119</v>
      </c>
      <c r="CC19" s="355">
        <f t="shared" si="7"/>
        <v>0.20405359188880648</v>
      </c>
    </row>
    <row r="20" spans="1:81" s="74" customFormat="1" x14ac:dyDescent="0.3">
      <c r="A20" s="74">
        <v>15</v>
      </c>
      <c r="B20" s="218" t="s">
        <v>149</v>
      </c>
      <c r="C20" s="66" t="s">
        <v>41</v>
      </c>
      <c r="D20" s="189">
        <v>3265.1865133627798</v>
      </c>
      <c r="E20" s="189">
        <v>2154.1832814832001</v>
      </c>
      <c r="F20" s="189">
        <v>1841.81198133472</v>
      </c>
      <c r="G20" s="189">
        <v>3132.91683813086</v>
      </c>
      <c r="H20" s="189">
        <v>3570.9494549978899</v>
      </c>
      <c r="I20" s="189">
        <v>2080.6700558104599</v>
      </c>
      <c r="J20" s="189">
        <v>1550.0970884097001</v>
      </c>
      <c r="K20" s="189">
        <v>3433.8461243965498</v>
      </c>
      <c r="L20" s="189">
        <v>4904.2245640535402</v>
      </c>
      <c r="M20" s="189">
        <v>2496.4316715095301</v>
      </c>
      <c r="N20" s="189">
        <v>1600.79146886125</v>
      </c>
      <c r="O20" s="189">
        <v>4084.4933909118599</v>
      </c>
      <c r="P20" s="189">
        <v>4298.8278761827696</v>
      </c>
      <c r="Q20" s="189">
        <v>2195.94989365335</v>
      </c>
      <c r="R20" s="189">
        <v>1553.16714652672</v>
      </c>
      <c r="S20" s="189">
        <v>2784.8276778418999</v>
      </c>
      <c r="T20" s="189">
        <v>3697.3198406883298</v>
      </c>
      <c r="U20" s="189">
        <v>2007.39505907273</v>
      </c>
      <c r="V20" s="189">
        <v>1477.84463219804</v>
      </c>
      <c r="W20" s="189">
        <v>2935.1786052567099</v>
      </c>
      <c r="X20" s="189">
        <v>3707.59481521517</v>
      </c>
      <c r="Y20" s="189">
        <v>1955.65558784377</v>
      </c>
      <c r="Z20" s="189">
        <v>1509.0036745796599</v>
      </c>
      <c r="AA20" s="189">
        <v>2455.3533423069298</v>
      </c>
      <c r="AB20" s="189">
        <v>2817.88631853487</v>
      </c>
      <c r="AC20" s="189">
        <v>1865.8276997328601</v>
      </c>
      <c r="AD20" s="189">
        <v>1379.91381668902</v>
      </c>
      <c r="AE20" s="189">
        <v>2459.8757219737399</v>
      </c>
      <c r="AF20" s="189">
        <v>2944.3102152732199</v>
      </c>
      <c r="AG20" s="189">
        <v>1678.9681825817599</v>
      </c>
      <c r="AH20" s="189">
        <v>1218.1601713520799</v>
      </c>
      <c r="AI20" s="189">
        <v>2395.1620334722502</v>
      </c>
      <c r="AJ20" s="189">
        <v>3130.4018709739898</v>
      </c>
      <c r="AK20" s="189">
        <v>1787.3737080389201</v>
      </c>
      <c r="AL20" s="189">
        <v>1365.6466162474301</v>
      </c>
      <c r="AM20" s="189">
        <v>2452.3787073212702</v>
      </c>
      <c r="AN20" s="189">
        <v>2639.9007839098499</v>
      </c>
      <c r="AO20" s="189">
        <v>1774.5630105914599</v>
      </c>
      <c r="AP20" s="189">
        <v>1534.2663556741199</v>
      </c>
      <c r="AQ20" s="189">
        <v>2342.4170906393001</v>
      </c>
      <c r="AR20" s="189">
        <v>2904.26492522233</v>
      </c>
      <c r="AS20" s="189">
        <v>1658.8838266037701</v>
      </c>
      <c r="AT20" s="189">
        <v>1421.65541182265</v>
      </c>
      <c r="AU20" s="189">
        <v>2418.8323948915499</v>
      </c>
      <c r="AV20" s="189">
        <v>2670.3599285178002</v>
      </c>
      <c r="AW20" s="189">
        <v>1354.02408562761</v>
      </c>
      <c r="AX20" s="189">
        <v>1277.8974048115699</v>
      </c>
      <c r="AY20" s="86">
        <v>1915.9223536792699</v>
      </c>
      <c r="AZ20" s="86">
        <v>1979.1022452171101</v>
      </c>
      <c r="BA20" s="86">
        <v>1544.5509758140299</v>
      </c>
      <c r="BB20" s="86">
        <v>1370.0982572534499</v>
      </c>
      <c r="BC20" s="86">
        <v>1885.6132360122799</v>
      </c>
      <c r="BD20" s="86">
        <v>2201.1097951737802</v>
      </c>
      <c r="BE20" s="86">
        <v>1667.02816962721</v>
      </c>
      <c r="BF20" s="86">
        <v>1384.3465172645799</v>
      </c>
      <c r="BG20" s="86">
        <v>2174.3602390414399</v>
      </c>
      <c r="BH20" s="86">
        <v>2017.7806327031701</v>
      </c>
      <c r="BI20" s="86">
        <v>1653.08654159905</v>
      </c>
      <c r="BJ20" s="86">
        <v>1325.3322076080001</v>
      </c>
      <c r="BK20" s="86">
        <v>2060.8585660079498</v>
      </c>
      <c r="BL20" s="86">
        <v>1916.8273460028199</v>
      </c>
      <c r="BM20" s="86">
        <v>1520.67656283474</v>
      </c>
      <c r="BN20" s="86">
        <v>1290.96995906757</v>
      </c>
      <c r="BO20" s="86">
        <v>1888.0245164084599</v>
      </c>
      <c r="BP20" s="86">
        <v>2036.1141751252901</v>
      </c>
      <c r="BQ20" s="86">
        <v>1544.00037921281</v>
      </c>
      <c r="BR20" s="86">
        <v>1119.6527026481599</v>
      </c>
      <c r="BS20" s="86">
        <v>1624.19843246711</v>
      </c>
      <c r="BT20" s="243"/>
      <c r="BU20" s="159">
        <f t="shared" si="0"/>
        <v>119.28682912247018</v>
      </c>
      <c r="BV20" s="86">
        <f t="shared" si="1"/>
        <v>23.323816378069978</v>
      </c>
      <c r="BW20" s="86">
        <f t="shared" si="2"/>
        <v>-171.31725641941011</v>
      </c>
      <c r="BX20" s="160">
        <f t="shared" si="3"/>
        <v>-263.82608394134991</v>
      </c>
      <c r="BZ20" s="356">
        <f t="shared" si="4"/>
        <v>6.2231389473454794E-2</v>
      </c>
      <c r="CA20" s="353">
        <f t="shared" si="5"/>
        <v>1.5337789078955312E-2</v>
      </c>
      <c r="CB20" s="353">
        <f t="shared" si="6"/>
        <v>-0.13270429355548102</v>
      </c>
      <c r="CC20" s="355">
        <f t="shared" si="7"/>
        <v>-0.13973657738471501</v>
      </c>
    </row>
    <row r="21" spans="1:81" s="74" customFormat="1" x14ac:dyDescent="0.3">
      <c r="A21" s="74">
        <v>16</v>
      </c>
      <c r="B21" s="218" t="s">
        <v>150</v>
      </c>
      <c r="C21" s="66" t="s">
        <v>9</v>
      </c>
      <c r="D21" s="189">
        <v>439.00162466588102</v>
      </c>
      <c r="E21" s="189">
        <v>470.33911350098498</v>
      </c>
      <c r="F21" s="189">
        <v>459.72261681477499</v>
      </c>
      <c r="G21" s="189">
        <v>479.03719719004999</v>
      </c>
      <c r="H21" s="189">
        <v>446.52495711940799</v>
      </c>
      <c r="I21" s="189">
        <v>462.98752156727301</v>
      </c>
      <c r="J21" s="189">
        <v>460.99916067850899</v>
      </c>
      <c r="K21" s="189">
        <v>474.396450293057</v>
      </c>
      <c r="L21" s="189">
        <v>475.04242225444398</v>
      </c>
      <c r="M21" s="189">
        <v>474.39490870812199</v>
      </c>
      <c r="N21" s="189">
        <v>482.08185184356603</v>
      </c>
      <c r="O21" s="189">
        <v>527.54980726682095</v>
      </c>
      <c r="P21" s="189">
        <v>482.97536660983201</v>
      </c>
      <c r="Q21" s="189">
        <v>501.02595967038502</v>
      </c>
      <c r="R21" s="189">
        <v>495.599462674069</v>
      </c>
      <c r="S21" s="189">
        <v>501.51342138642002</v>
      </c>
      <c r="T21" s="189">
        <v>480.61851898288199</v>
      </c>
      <c r="U21" s="189">
        <v>469.37723793545001</v>
      </c>
      <c r="V21" s="189">
        <v>477.57274890945303</v>
      </c>
      <c r="W21" s="189">
        <v>492.284851044579</v>
      </c>
      <c r="X21" s="189">
        <v>462.11260808296402</v>
      </c>
      <c r="Y21" s="189">
        <v>474.48296713552003</v>
      </c>
      <c r="Z21" s="189">
        <v>477.90271263112299</v>
      </c>
      <c r="AA21" s="189">
        <v>476.692194049188</v>
      </c>
      <c r="AB21" s="189">
        <v>442.40506020368099</v>
      </c>
      <c r="AC21" s="189">
        <v>449.80681635433899</v>
      </c>
      <c r="AD21" s="189">
        <v>460.15243775352002</v>
      </c>
      <c r="AE21" s="189">
        <v>467.08206600493997</v>
      </c>
      <c r="AF21" s="189">
        <v>449.142114989253</v>
      </c>
      <c r="AG21" s="189">
        <v>470.43285143205298</v>
      </c>
      <c r="AH21" s="189">
        <v>466.28571788043001</v>
      </c>
      <c r="AI21" s="189">
        <v>483.83813697142301</v>
      </c>
      <c r="AJ21" s="189">
        <v>438.70662086986198</v>
      </c>
      <c r="AK21" s="189">
        <v>465.241018387157</v>
      </c>
      <c r="AL21" s="189">
        <v>474.189448895125</v>
      </c>
      <c r="AM21" s="189">
        <v>493.66970601978198</v>
      </c>
      <c r="AN21" s="189">
        <v>417.21478720545502</v>
      </c>
      <c r="AO21" s="189">
        <v>455.15191783766699</v>
      </c>
      <c r="AP21" s="189">
        <v>456.40668896158701</v>
      </c>
      <c r="AQ21" s="189">
        <v>446.51753244929603</v>
      </c>
      <c r="AR21" s="189">
        <v>402.47471609837902</v>
      </c>
      <c r="AS21" s="189">
        <v>453.06652803783999</v>
      </c>
      <c r="AT21" s="189">
        <v>456.92253100915099</v>
      </c>
      <c r="AU21" s="189">
        <v>437.29998777907002</v>
      </c>
      <c r="AV21" s="189">
        <v>418.00460777288299</v>
      </c>
      <c r="AW21" s="189">
        <v>470.87740700677602</v>
      </c>
      <c r="AX21" s="189">
        <v>474.698646284245</v>
      </c>
      <c r="AY21" s="86">
        <v>454.31459731385502</v>
      </c>
      <c r="AZ21" s="86">
        <v>440.11791852357197</v>
      </c>
      <c r="BA21" s="86">
        <v>439.34211792016401</v>
      </c>
      <c r="BB21" s="86">
        <v>467.12788059276897</v>
      </c>
      <c r="BC21" s="86">
        <v>471.610063178948</v>
      </c>
      <c r="BD21" s="86">
        <v>435.20989249306399</v>
      </c>
      <c r="BE21" s="86">
        <v>498.84404333682699</v>
      </c>
      <c r="BF21" s="86">
        <v>492.24647302858</v>
      </c>
      <c r="BG21" s="86">
        <v>470.66516616386201</v>
      </c>
      <c r="BH21" s="86">
        <v>426.768940771622</v>
      </c>
      <c r="BI21" s="86">
        <v>426.49963368722098</v>
      </c>
      <c r="BJ21" s="86">
        <v>427.68023903592803</v>
      </c>
      <c r="BK21" s="86">
        <v>426.91426342204198</v>
      </c>
      <c r="BL21" s="86">
        <v>393.44446032572802</v>
      </c>
      <c r="BM21" s="86">
        <v>408.76299434029102</v>
      </c>
      <c r="BN21" s="86">
        <v>405.14331823825302</v>
      </c>
      <c r="BO21" s="86">
        <v>408.51084086636502</v>
      </c>
      <c r="BP21" s="86">
        <v>516.99506531337295</v>
      </c>
      <c r="BQ21" s="86">
        <v>541.83822478743502</v>
      </c>
      <c r="BR21" s="86">
        <v>546.569462378911</v>
      </c>
      <c r="BS21" s="86">
        <v>511.68712153911702</v>
      </c>
      <c r="BT21" s="243"/>
      <c r="BU21" s="159">
        <f t="shared" si="0"/>
        <v>123.55060498764493</v>
      </c>
      <c r="BV21" s="86">
        <f t="shared" si="1"/>
        <v>133.07523044714401</v>
      </c>
      <c r="BW21" s="86">
        <f t="shared" si="2"/>
        <v>141.42614414065798</v>
      </c>
      <c r="BX21" s="160">
        <f t="shared" si="3"/>
        <v>103.176280672752</v>
      </c>
      <c r="BZ21" s="356">
        <f t="shared" si="4"/>
        <v>0.31402298785795291</v>
      </c>
      <c r="CA21" s="353">
        <f t="shared" si="5"/>
        <v>0.32555596345485288</v>
      </c>
      <c r="CB21" s="353">
        <f t="shared" si="6"/>
        <v>0.34907682732037398</v>
      </c>
      <c r="CC21" s="355">
        <f t="shared" si="7"/>
        <v>0.25256681182300317</v>
      </c>
    </row>
    <row r="22" spans="1:81" s="74" customFormat="1" x14ac:dyDescent="0.3">
      <c r="A22" s="74">
        <v>17</v>
      </c>
      <c r="B22" s="218" t="s">
        <v>151</v>
      </c>
      <c r="C22" s="66" t="s">
        <v>10</v>
      </c>
      <c r="D22" s="189">
        <v>514.35491293231598</v>
      </c>
      <c r="E22" s="189">
        <v>552.25194619531499</v>
      </c>
      <c r="F22" s="189">
        <v>539.63787809006305</v>
      </c>
      <c r="G22" s="189">
        <v>530.82247943118205</v>
      </c>
      <c r="H22" s="189">
        <v>458.25340868241199</v>
      </c>
      <c r="I22" s="189">
        <v>494.52265037873298</v>
      </c>
      <c r="J22" s="189">
        <v>496.81890295081899</v>
      </c>
      <c r="K22" s="189">
        <v>492.86291976121697</v>
      </c>
      <c r="L22" s="189">
        <v>482.78465063212502</v>
      </c>
      <c r="M22" s="189">
        <v>506.05074258078503</v>
      </c>
      <c r="N22" s="189">
        <v>510.07659809473103</v>
      </c>
      <c r="O22" s="189">
        <v>520.85221915423199</v>
      </c>
      <c r="P22" s="189">
        <v>507.62251340705598</v>
      </c>
      <c r="Q22" s="189">
        <v>532.39238995637504</v>
      </c>
      <c r="R22" s="189">
        <v>526.54130140872905</v>
      </c>
      <c r="S22" s="189">
        <v>516.143167758647</v>
      </c>
      <c r="T22" s="189">
        <v>463.94169282765301</v>
      </c>
      <c r="U22" s="189">
        <v>473.74818868799798</v>
      </c>
      <c r="V22" s="189">
        <v>472.692948215478</v>
      </c>
      <c r="W22" s="189">
        <v>478.385105186928</v>
      </c>
      <c r="X22" s="189">
        <v>456.03762317551798</v>
      </c>
      <c r="Y22" s="189">
        <v>477.48272104442202</v>
      </c>
      <c r="Z22" s="189">
        <v>475.87582350239597</v>
      </c>
      <c r="AA22" s="189">
        <v>465.35504832901398</v>
      </c>
      <c r="AB22" s="189">
        <v>419.40864242316002</v>
      </c>
      <c r="AC22" s="189">
        <v>442.92747672390601</v>
      </c>
      <c r="AD22" s="189">
        <v>441.234416241622</v>
      </c>
      <c r="AE22" s="189">
        <v>438.166519038518</v>
      </c>
      <c r="AF22" s="189">
        <v>403.47070430620602</v>
      </c>
      <c r="AG22" s="189">
        <v>427.65993094184398</v>
      </c>
      <c r="AH22" s="189">
        <v>428.169831544749</v>
      </c>
      <c r="AI22" s="189">
        <v>423.400093215136</v>
      </c>
      <c r="AJ22" s="189">
        <v>394.55184880696203</v>
      </c>
      <c r="AK22" s="189">
        <v>422.92834268778302</v>
      </c>
      <c r="AL22" s="189">
        <v>430.20494407804603</v>
      </c>
      <c r="AM22" s="189">
        <v>425.74840834057301</v>
      </c>
      <c r="AN22" s="189">
        <v>392.20181032937802</v>
      </c>
      <c r="AO22" s="189">
        <v>419.42944481601302</v>
      </c>
      <c r="AP22" s="189">
        <v>420.96134075264001</v>
      </c>
      <c r="AQ22" s="189">
        <v>409.16894128527503</v>
      </c>
      <c r="AR22" s="189">
        <v>380.39640391986597</v>
      </c>
      <c r="AS22" s="189">
        <v>415.80536180374099</v>
      </c>
      <c r="AT22" s="189">
        <v>421.32395215545301</v>
      </c>
      <c r="AU22" s="189">
        <v>402.66404748283497</v>
      </c>
      <c r="AV22" s="189">
        <v>389.74996077810198</v>
      </c>
      <c r="AW22" s="189">
        <v>425.596092057227</v>
      </c>
      <c r="AX22" s="189">
        <v>431.49535973006999</v>
      </c>
      <c r="AY22" s="86">
        <v>412.10696488195902</v>
      </c>
      <c r="AZ22" s="86">
        <v>365.04498436708099</v>
      </c>
      <c r="BA22" s="86">
        <v>365.01717970404297</v>
      </c>
      <c r="BB22" s="86">
        <v>387.61432057082101</v>
      </c>
      <c r="BC22" s="86">
        <v>377.03444694640501</v>
      </c>
      <c r="BD22" s="86">
        <v>339.97202556552298</v>
      </c>
      <c r="BE22" s="86">
        <v>379.20313213646699</v>
      </c>
      <c r="BF22" s="86">
        <v>384.924580429228</v>
      </c>
      <c r="BG22" s="86">
        <v>362.36282024271202</v>
      </c>
      <c r="BH22" s="86">
        <v>331.85542173909101</v>
      </c>
      <c r="BI22" s="86">
        <v>328.291259885062</v>
      </c>
      <c r="BJ22" s="86">
        <v>329.13780006990402</v>
      </c>
      <c r="BK22" s="86">
        <v>330.96127660497899</v>
      </c>
      <c r="BL22" s="86">
        <v>325.49396964222302</v>
      </c>
      <c r="BM22" s="86">
        <v>340.82975773813803</v>
      </c>
      <c r="BN22" s="86">
        <v>341.312932301226</v>
      </c>
      <c r="BO22" s="86">
        <v>334.69146424404499</v>
      </c>
      <c r="BP22" s="86">
        <v>385.71965294187498</v>
      </c>
      <c r="BQ22" s="86">
        <v>403.50526991449999</v>
      </c>
      <c r="BR22" s="86">
        <v>412.00838688760001</v>
      </c>
      <c r="BS22" s="86">
        <v>382.294129054096</v>
      </c>
      <c r="BT22" s="243"/>
      <c r="BU22" s="159">
        <f t="shared" si="0"/>
        <v>60.225683299651962</v>
      </c>
      <c r="BV22" s="86">
        <f t="shared" si="1"/>
        <v>62.675512176361963</v>
      </c>
      <c r="BW22" s="86">
        <f t="shared" si="2"/>
        <v>70.695454586374012</v>
      </c>
      <c r="BX22" s="160">
        <f t="shared" si="3"/>
        <v>47.60266481005101</v>
      </c>
      <c r="BZ22" s="356">
        <f t="shared" si="4"/>
        <v>0.18502856862709599</v>
      </c>
      <c r="CA22" s="353">
        <f t="shared" si="5"/>
        <v>0.18389096243326269</v>
      </c>
      <c r="CB22" s="353">
        <f t="shared" si="6"/>
        <v>0.20712796936736544</v>
      </c>
      <c r="CC22" s="355">
        <f t="shared" si="7"/>
        <v>0.14222849966481624</v>
      </c>
    </row>
    <row r="23" spans="1:81" s="74" customFormat="1" x14ac:dyDescent="0.3">
      <c r="A23" s="74">
        <v>18</v>
      </c>
      <c r="B23" s="218" t="s">
        <v>152</v>
      </c>
      <c r="C23" s="66" t="s">
        <v>42</v>
      </c>
      <c r="D23" s="189">
        <v>2632.7417295346199</v>
      </c>
      <c r="E23" s="189">
        <v>2826.5540267766701</v>
      </c>
      <c r="F23" s="189">
        <v>2752.93293485493</v>
      </c>
      <c r="G23" s="189">
        <v>2826.6224714350201</v>
      </c>
      <c r="H23" s="189">
        <v>2350.9704229754302</v>
      </c>
      <c r="I23" s="189">
        <v>2522.3121917733201</v>
      </c>
      <c r="J23" s="189">
        <v>2475.5331091528301</v>
      </c>
      <c r="K23" s="189">
        <v>2501.79952659012</v>
      </c>
      <c r="L23" s="189">
        <v>2466.5685785369301</v>
      </c>
      <c r="M23" s="189">
        <v>2463.33432597097</v>
      </c>
      <c r="N23" s="189">
        <v>2496.3146154669698</v>
      </c>
      <c r="O23" s="189">
        <v>2557.2493803810598</v>
      </c>
      <c r="P23" s="189">
        <v>2174.5053704770598</v>
      </c>
      <c r="Q23" s="189">
        <v>2258.1542173448602</v>
      </c>
      <c r="R23" s="189">
        <v>2201.0449561209098</v>
      </c>
      <c r="S23" s="189">
        <v>2084.5253393248499</v>
      </c>
      <c r="T23" s="189">
        <v>1796.5244184237999</v>
      </c>
      <c r="U23" s="189">
        <v>1890.6037369230701</v>
      </c>
      <c r="V23" s="189">
        <v>1910.87630844352</v>
      </c>
      <c r="W23" s="189">
        <v>1967.7812451641901</v>
      </c>
      <c r="X23" s="189">
        <v>1886.2037433118801</v>
      </c>
      <c r="Y23" s="189">
        <v>2049.7682996265798</v>
      </c>
      <c r="Z23" s="189">
        <v>1881.16012175318</v>
      </c>
      <c r="AA23" s="189">
        <v>1860.9947211435101</v>
      </c>
      <c r="AB23" s="189">
        <v>1741.7798012795699</v>
      </c>
      <c r="AC23" s="189">
        <v>1940.25461209798</v>
      </c>
      <c r="AD23" s="189">
        <v>2143.8567422149099</v>
      </c>
      <c r="AE23" s="189">
        <v>1879.9359233268999</v>
      </c>
      <c r="AF23" s="189">
        <v>2128.4132310385398</v>
      </c>
      <c r="AG23" s="189">
        <v>2058.5635061228099</v>
      </c>
      <c r="AH23" s="189">
        <v>2146.7841992582798</v>
      </c>
      <c r="AI23" s="189">
        <v>2043.97698434772</v>
      </c>
      <c r="AJ23" s="189">
        <v>2166.9903972331599</v>
      </c>
      <c r="AK23" s="189">
        <v>2143.2056394046499</v>
      </c>
      <c r="AL23" s="189">
        <v>2360.2616527783598</v>
      </c>
      <c r="AM23" s="189">
        <v>2343.6940390779</v>
      </c>
      <c r="AN23" s="189">
        <v>2071.8732633202699</v>
      </c>
      <c r="AO23" s="189">
        <v>2115.4235906495001</v>
      </c>
      <c r="AP23" s="189">
        <v>2177.55262136493</v>
      </c>
      <c r="AQ23" s="189">
        <v>2139.8247216887899</v>
      </c>
      <c r="AR23" s="189">
        <v>1943.33964022174</v>
      </c>
      <c r="AS23" s="189">
        <v>2164.28479826275</v>
      </c>
      <c r="AT23" s="189">
        <v>2225.2725183307998</v>
      </c>
      <c r="AU23" s="189">
        <v>2091.0267097053502</v>
      </c>
      <c r="AV23" s="189">
        <v>1918.0727220403401</v>
      </c>
      <c r="AW23" s="189">
        <v>2131.8987426422</v>
      </c>
      <c r="AX23" s="189">
        <v>2202.5819964559801</v>
      </c>
      <c r="AY23" s="86">
        <v>2033.4444007546699</v>
      </c>
      <c r="AZ23" s="86">
        <v>1808.9742022565999</v>
      </c>
      <c r="BA23" s="86">
        <v>1321.4640749698201</v>
      </c>
      <c r="BB23" s="86">
        <v>1486.63372004609</v>
      </c>
      <c r="BC23" s="86">
        <v>1438.17526366126</v>
      </c>
      <c r="BD23" s="86">
        <v>1446.8316293985899</v>
      </c>
      <c r="BE23" s="86">
        <v>1593.7230772784701</v>
      </c>
      <c r="BF23" s="86">
        <v>1625.8763753160099</v>
      </c>
      <c r="BG23" s="86">
        <v>1693.6218403975899</v>
      </c>
      <c r="BH23" s="86">
        <v>1885.2733514655999</v>
      </c>
      <c r="BI23" s="86">
        <v>1871.66311696497</v>
      </c>
      <c r="BJ23" s="86">
        <v>1874.89574525228</v>
      </c>
      <c r="BK23" s="86">
        <v>1881.85893723548</v>
      </c>
      <c r="BL23" s="86">
        <v>1715.12353626098</v>
      </c>
      <c r="BM23" s="86">
        <v>1841.7343102647001</v>
      </c>
      <c r="BN23" s="86">
        <v>2060.10599181311</v>
      </c>
      <c r="BO23" s="86">
        <v>2204.7682422285602</v>
      </c>
      <c r="BP23" s="86">
        <v>1905.0451909327301</v>
      </c>
      <c r="BQ23" s="86">
        <v>2078.7385259545799</v>
      </c>
      <c r="BR23" s="86">
        <v>2320.5658718098098</v>
      </c>
      <c r="BS23" s="86">
        <v>2451.00605954511</v>
      </c>
      <c r="BT23" s="243"/>
      <c r="BU23" s="159">
        <f t="shared" si="0"/>
        <v>189.92165467175005</v>
      </c>
      <c r="BV23" s="86">
        <f t="shared" si="1"/>
        <v>237.00421568987986</v>
      </c>
      <c r="BW23" s="86">
        <f t="shared" si="2"/>
        <v>260.45987999669978</v>
      </c>
      <c r="BX23" s="160">
        <f t="shared" si="3"/>
        <v>246.23781731654981</v>
      </c>
      <c r="BZ23" s="356">
        <f t="shared" si="4"/>
        <v>0.11073351315893248</v>
      </c>
      <c r="CA23" s="353">
        <f t="shared" si="5"/>
        <v>0.12868534531227624</v>
      </c>
      <c r="CB23" s="353">
        <f t="shared" si="6"/>
        <v>0.12643032981398578</v>
      </c>
      <c r="CC23" s="355">
        <f t="shared" si="7"/>
        <v>0.11168421814151985</v>
      </c>
    </row>
    <row r="24" spans="1:81" s="74" customFormat="1" x14ac:dyDescent="0.3">
      <c r="A24" s="74">
        <v>19</v>
      </c>
      <c r="B24" s="218" t="s">
        <v>153</v>
      </c>
      <c r="C24" s="66" t="s">
        <v>11</v>
      </c>
      <c r="D24" s="189">
        <v>21.938395437144202</v>
      </c>
      <c r="E24" s="189">
        <v>22.890483626336799</v>
      </c>
      <c r="F24" s="189">
        <v>22.336515901104299</v>
      </c>
      <c r="G24" s="189">
        <v>21.832935820639499</v>
      </c>
      <c r="H24" s="189">
        <v>21.1156510083276</v>
      </c>
      <c r="I24" s="189">
        <v>22.5614288337826</v>
      </c>
      <c r="J24" s="189">
        <v>22.709964717038499</v>
      </c>
      <c r="K24" s="189">
        <v>22.8779176880759</v>
      </c>
      <c r="L24" s="189">
        <v>23.184710183424801</v>
      </c>
      <c r="M24" s="189">
        <v>23.103383432212599</v>
      </c>
      <c r="N24" s="189">
        <v>23.199587263133999</v>
      </c>
      <c r="O24" s="189">
        <v>24.3776344173701</v>
      </c>
      <c r="P24" s="189">
        <v>22.0332106772854</v>
      </c>
      <c r="Q24" s="189">
        <v>22.803127874944501</v>
      </c>
      <c r="R24" s="189">
        <v>22.467279223146001</v>
      </c>
      <c r="S24" s="189">
        <v>21.735106141486099</v>
      </c>
      <c r="T24" s="189">
        <v>20.301972248449999</v>
      </c>
      <c r="U24" s="189">
        <v>20.8386636201122</v>
      </c>
      <c r="V24" s="189">
        <v>20.982046456153199</v>
      </c>
      <c r="W24" s="189">
        <v>20.961730776314202</v>
      </c>
      <c r="X24" s="189">
        <v>20.222394040264</v>
      </c>
      <c r="Y24" s="189">
        <v>21.239496444162601</v>
      </c>
      <c r="Z24" s="189">
        <v>21.2734043996177</v>
      </c>
      <c r="AA24" s="189">
        <v>20.421533305420699</v>
      </c>
      <c r="AB24" s="189">
        <v>19.443361728728298</v>
      </c>
      <c r="AC24" s="189">
        <v>20.644887567769501</v>
      </c>
      <c r="AD24" s="189">
        <v>20.710683977639999</v>
      </c>
      <c r="AE24" s="189">
        <v>20.162235719854198</v>
      </c>
      <c r="AF24" s="189">
        <v>18.900364465324699</v>
      </c>
      <c r="AG24" s="189">
        <v>20.408660261967398</v>
      </c>
      <c r="AH24" s="189">
        <v>20.889693170179299</v>
      </c>
      <c r="AI24" s="189">
        <v>20.237209238359199</v>
      </c>
      <c r="AJ24" s="189">
        <v>18.501869635765299</v>
      </c>
      <c r="AK24" s="189">
        <v>19.9811917033831</v>
      </c>
      <c r="AL24" s="189">
        <v>20.622648480194599</v>
      </c>
      <c r="AM24" s="189">
        <v>19.964560829828301</v>
      </c>
      <c r="AN24" s="189">
        <v>18.615797208012101</v>
      </c>
      <c r="AO24" s="189">
        <v>20.120197701965299</v>
      </c>
      <c r="AP24" s="189">
        <v>20.467602995807201</v>
      </c>
      <c r="AQ24" s="189">
        <v>19.6145755438429</v>
      </c>
      <c r="AR24" s="189">
        <v>17.501799044239299</v>
      </c>
      <c r="AS24" s="189">
        <v>19.284111959744902</v>
      </c>
      <c r="AT24" s="189">
        <v>19.855647458462698</v>
      </c>
      <c r="AU24" s="189">
        <v>18.758403562087899</v>
      </c>
      <c r="AV24" s="189">
        <v>16.6818826364679</v>
      </c>
      <c r="AW24" s="189">
        <v>18.591256443586499</v>
      </c>
      <c r="AX24" s="189">
        <v>19.101065636142302</v>
      </c>
      <c r="AY24" s="86">
        <v>17.957367959875398</v>
      </c>
      <c r="AZ24" s="86">
        <v>16.085645204272101</v>
      </c>
      <c r="BA24" s="86">
        <v>16.123376494610401</v>
      </c>
      <c r="BB24" s="86">
        <v>17.557155477608699</v>
      </c>
      <c r="BC24" s="86">
        <v>16.761680287247199</v>
      </c>
      <c r="BD24" s="86">
        <v>15.346761799937299</v>
      </c>
      <c r="BE24" s="86">
        <v>17.5153648967066</v>
      </c>
      <c r="BF24" s="86">
        <v>17.998357954857902</v>
      </c>
      <c r="BG24" s="86">
        <v>16.616305464924501</v>
      </c>
      <c r="BH24" s="86">
        <v>15.2008875664666</v>
      </c>
      <c r="BI24" s="86">
        <v>14.989290218094</v>
      </c>
      <c r="BJ24" s="86">
        <v>15.039547660303301</v>
      </c>
      <c r="BK24" s="86">
        <v>15.147803911125701</v>
      </c>
      <c r="BL24" s="86">
        <v>14.4844548562511</v>
      </c>
      <c r="BM24" s="86">
        <v>15.3388835814927</v>
      </c>
      <c r="BN24" s="86">
        <v>15.4020839992766</v>
      </c>
      <c r="BO24" s="86">
        <v>14.9557378563503</v>
      </c>
      <c r="BP24" s="86">
        <v>17.546149850332299</v>
      </c>
      <c r="BQ24" s="86">
        <v>18.486896599756101</v>
      </c>
      <c r="BR24" s="86">
        <v>18.9895741040616</v>
      </c>
      <c r="BS24" s="86">
        <v>17.3792226303947</v>
      </c>
      <c r="BT24" s="243"/>
      <c r="BU24" s="159">
        <f t="shared" si="0"/>
        <v>3.0616949940811988</v>
      </c>
      <c r="BV24" s="86">
        <f t="shared" si="1"/>
        <v>3.1480130182634003</v>
      </c>
      <c r="BW24" s="86">
        <f t="shared" si="2"/>
        <v>3.5874901047849992</v>
      </c>
      <c r="BX24" s="160">
        <f t="shared" si="3"/>
        <v>2.4234847740444003</v>
      </c>
      <c r="BZ24" s="356">
        <f t="shared" si="4"/>
        <v>0.21137799278375008</v>
      </c>
      <c r="CA24" s="353">
        <f t="shared" si="5"/>
        <v>0.20523090885582249</v>
      </c>
      <c r="CB24" s="353">
        <f t="shared" si="6"/>
        <v>0.23292238277323349</v>
      </c>
      <c r="CC24" s="355">
        <f t="shared" si="7"/>
        <v>0.16204381203535026</v>
      </c>
    </row>
    <row r="25" spans="1:81" s="74" customFormat="1" x14ac:dyDescent="0.3">
      <c r="A25" s="74">
        <v>20</v>
      </c>
      <c r="B25" s="218" t="s">
        <v>154</v>
      </c>
      <c r="C25" s="66" t="s">
        <v>43</v>
      </c>
      <c r="D25" s="189">
        <v>10.2989653411937</v>
      </c>
      <c r="E25" s="189">
        <v>11.0408048400294</v>
      </c>
      <c r="F25" s="189">
        <v>10.981063319972201</v>
      </c>
      <c r="G25" s="189">
        <v>10.5153564563518</v>
      </c>
      <c r="H25" s="189">
        <v>9.6850977113899592</v>
      </c>
      <c r="I25" s="189">
        <v>10.490957543607101</v>
      </c>
      <c r="J25" s="189">
        <v>10.6724708858409</v>
      </c>
      <c r="K25" s="189">
        <v>10.305500951023699</v>
      </c>
      <c r="L25" s="189">
        <v>10.0506131556014</v>
      </c>
      <c r="M25" s="189">
        <v>10.332715233725599</v>
      </c>
      <c r="N25" s="189">
        <v>10.584133240655399</v>
      </c>
      <c r="O25" s="189">
        <v>10.675822297282499</v>
      </c>
      <c r="P25" s="189">
        <v>9.6136746331996399</v>
      </c>
      <c r="Q25" s="189">
        <v>10.2303804117655</v>
      </c>
      <c r="R25" s="189">
        <v>10.232370301523</v>
      </c>
      <c r="S25" s="189">
        <v>9.6977476553958493</v>
      </c>
      <c r="T25" s="189">
        <v>8.7926801545075808</v>
      </c>
      <c r="U25" s="189">
        <v>9.1367229447852996</v>
      </c>
      <c r="V25" s="189">
        <v>9.2889392223986604</v>
      </c>
      <c r="W25" s="189">
        <v>9.0838080747051198</v>
      </c>
      <c r="X25" s="189">
        <v>8.1417283592019007</v>
      </c>
      <c r="Y25" s="189">
        <v>8.7359287289778695</v>
      </c>
      <c r="Z25" s="189">
        <v>8.8457065436961901</v>
      </c>
      <c r="AA25" s="189">
        <v>8.3368421966378197</v>
      </c>
      <c r="AB25" s="189">
        <v>7.7002368848791196</v>
      </c>
      <c r="AC25" s="189">
        <v>8.2898983052331108</v>
      </c>
      <c r="AD25" s="189">
        <v>8.4039557684657797</v>
      </c>
      <c r="AE25" s="189">
        <v>8.0782128606665804</v>
      </c>
      <c r="AF25" s="189">
        <v>6.5927951971981198</v>
      </c>
      <c r="AG25" s="189">
        <v>7.2872150344120197</v>
      </c>
      <c r="AH25" s="189">
        <v>7.4181953203779196</v>
      </c>
      <c r="AI25" s="189">
        <v>7.0619864645639199</v>
      </c>
      <c r="AJ25" s="189">
        <v>5.8863900738609596</v>
      </c>
      <c r="AK25" s="189">
        <v>6.6205266840411703</v>
      </c>
      <c r="AL25" s="189">
        <v>6.8132974815590197</v>
      </c>
      <c r="AM25" s="189">
        <v>6.40718158996882</v>
      </c>
      <c r="AN25" s="189">
        <v>5.6268538075609102</v>
      </c>
      <c r="AO25" s="189">
        <v>6.3545999298114397</v>
      </c>
      <c r="AP25" s="189">
        <v>6.4549925802630597</v>
      </c>
      <c r="AQ25" s="189">
        <v>5.9992430264591698</v>
      </c>
      <c r="AR25" s="189">
        <v>5.2228189962273897</v>
      </c>
      <c r="AS25" s="189">
        <v>6.0070434404577302</v>
      </c>
      <c r="AT25" s="189">
        <v>6.2048301698033201</v>
      </c>
      <c r="AU25" s="189">
        <v>5.6797044156018499</v>
      </c>
      <c r="AV25" s="189">
        <v>4.9559686248331696</v>
      </c>
      <c r="AW25" s="189">
        <v>5.7044962741591396</v>
      </c>
      <c r="AX25" s="189">
        <v>5.8973250840683002</v>
      </c>
      <c r="AY25" s="86">
        <v>5.3907083299899501</v>
      </c>
      <c r="AZ25" s="86">
        <v>4.9003107157263504</v>
      </c>
      <c r="BA25" s="86">
        <v>5.0403373281829902</v>
      </c>
      <c r="BB25" s="86">
        <v>5.5587847573287803</v>
      </c>
      <c r="BC25" s="86">
        <v>5.0770143669190499</v>
      </c>
      <c r="BD25" s="86">
        <v>4.4469366799988297</v>
      </c>
      <c r="BE25" s="86">
        <v>5.2615002040661896</v>
      </c>
      <c r="BF25" s="86">
        <v>5.5003975113151196</v>
      </c>
      <c r="BG25" s="86">
        <v>4.8933116745699197</v>
      </c>
      <c r="BH25" s="86">
        <v>4.5016441570028096</v>
      </c>
      <c r="BI25" s="86">
        <v>4.5016441570028096</v>
      </c>
      <c r="BJ25" s="86">
        <v>4.5016441570028096</v>
      </c>
      <c r="BK25" s="86">
        <v>4.5016441570028096</v>
      </c>
      <c r="BL25" s="86">
        <v>4.5212401561015803</v>
      </c>
      <c r="BM25" s="86">
        <v>4.9230755867675704</v>
      </c>
      <c r="BN25" s="86">
        <v>4.9468671927355699</v>
      </c>
      <c r="BO25" s="86">
        <v>4.6916134928073401</v>
      </c>
      <c r="BP25" s="86">
        <v>5.3787143200534002</v>
      </c>
      <c r="BQ25" s="86">
        <v>5.7820226672527104</v>
      </c>
      <c r="BR25" s="86">
        <v>5.9641654838333302</v>
      </c>
      <c r="BS25" s="86">
        <v>5.3505570316453799</v>
      </c>
      <c r="BT25" s="243"/>
      <c r="BU25" s="159">
        <f t="shared" si="0"/>
        <v>0.85747416395181997</v>
      </c>
      <c r="BV25" s="86">
        <f t="shared" si="1"/>
        <v>0.85894708048514001</v>
      </c>
      <c r="BW25" s="86">
        <f t="shared" si="2"/>
        <v>1.0172982910977604</v>
      </c>
      <c r="BX25" s="160">
        <f t="shared" si="3"/>
        <v>0.6589435388380398</v>
      </c>
      <c r="BZ25" s="356">
        <f t="shared" si="4"/>
        <v>0.18965463774239619</v>
      </c>
      <c r="CA25" s="353">
        <f t="shared" si="5"/>
        <v>0.17447367308230055</v>
      </c>
      <c r="CB25" s="353">
        <f t="shared" si="6"/>
        <v>0.20564495699250906</v>
      </c>
      <c r="CC25" s="355">
        <f t="shared" si="7"/>
        <v>0.14045136920342197</v>
      </c>
    </row>
    <row r="26" spans="1:81" s="74" customFormat="1" x14ac:dyDescent="0.3">
      <c r="A26" s="74">
        <v>21</v>
      </c>
      <c r="B26" s="218" t="s">
        <v>155</v>
      </c>
      <c r="C26" s="66" t="s">
        <v>12</v>
      </c>
      <c r="D26" s="189">
        <v>10.9069830055805</v>
      </c>
      <c r="E26" s="189">
        <v>10.782750396427099</v>
      </c>
      <c r="F26" s="189">
        <v>10.060252122700099</v>
      </c>
      <c r="G26" s="189">
        <v>10.2084283165341</v>
      </c>
      <c r="H26" s="189">
        <v>8.3603028718657306</v>
      </c>
      <c r="I26" s="189">
        <v>8.6290439660942706</v>
      </c>
      <c r="J26" s="189">
        <v>8.4525777758587104</v>
      </c>
      <c r="K26" s="189">
        <v>9.45952838291063</v>
      </c>
      <c r="L26" s="189">
        <v>9.0112452239401009</v>
      </c>
      <c r="M26" s="189">
        <v>8.2887122260286592</v>
      </c>
      <c r="N26" s="189">
        <v>7.7851169912970901</v>
      </c>
      <c r="O26" s="189">
        <v>9.2253305472512803</v>
      </c>
      <c r="P26" s="189">
        <v>9.5623429963553193</v>
      </c>
      <c r="Q26" s="189">
        <v>8.6917585203400805</v>
      </c>
      <c r="R26" s="189">
        <v>7.9387084414267202</v>
      </c>
      <c r="S26" s="189">
        <v>8.4519601558529605</v>
      </c>
      <c r="T26" s="189">
        <v>7.1778724037725699</v>
      </c>
      <c r="U26" s="189">
        <v>6.56937819573099</v>
      </c>
      <c r="V26" s="189">
        <v>6.2204903973608001</v>
      </c>
      <c r="W26" s="189">
        <v>7.4081229894736396</v>
      </c>
      <c r="X26" s="189">
        <v>7.1571567306106596</v>
      </c>
      <c r="Y26" s="189">
        <v>6.4700149965398799</v>
      </c>
      <c r="Z26" s="189">
        <v>6.0506935417178003</v>
      </c>
      <c r="AA26" s="189">
        <v>6.58500465443373</v>
      </c>
      <c r="AB26" s="189">
        <v>6.7354489437719396</v>
      </c>
      <c r="AC26" s="189">
        <v>6.2732829046673002</v>
      </c>
      <c r="AD26" s="189">
        <v>5.9512701274745901</v>
      </c>
      <c r="AE26" s="189">
        <v>6.3864674443578302</v>
      </c>
      <c r="AF26" s="189">
        <v>3.7983258713428398</v>
      </c>
      <c r="AG26" s="189">
        <v>4.0327241064711501</v>
      </c>
      <c r="AH26" s="189">
        <v>3.9909227740794102</v>
      </c>
      <c r="AI26" s="189">
        <v>4.0345372418596899</v>
      </c>
      <c r="AJ26" s="189">
        <v>3.4652647492665198</v>
      </c>
      <c r="AK26" s="189">
        <v>3.8129305023573798</v>
      </c>
      <c r="AL26" s="189">
        <v>3.8952980291589001</v>
      </c>
      <c r="AM26" s="189">
        <v>3.8921878249609398</v>
      </c>
      <c r="AN26" s="189">
        <v>3.38626094941637</v>
      </c>
      <c r="AO26" s="189">
        <v>3.7033254000382998</v>
      </c>
      <c r="AP26" s="189">
        <v>3.6973601742308801</v>
      </c>
      <c r="AQ26" s="189">
        <v>3.6189763673203998</v>
      </c>
      <c r="AR26" s="189">
        <v>3.22933704682116</v>
      </c>
      <c r="AS26" s="189">
        <v>3.6532621013463298</v>
      </c>
      <c r="AT26" s="189">
        <v>3.67410292594719</v>
      </c>
      <c r="AU26" s="189">
        <v>3.50500635411872</v>
      </c>
      <c r="AV26" s="189">
        <v>3.02688658218519</v>
      </c>
      <c r="AW26" s="189">
        <v>3.42847764812179</v>
      </c>
      <c r="AX26" s="189">
        <v>3.4532963264266301</v>
      </c>
      <c r="AY26" s="86">
        <v>3.2863406542320202</v>
      </c>
      <c r="AZ26" s="86">
        <v>3.12889326689865</v>
      </c>
      <c r="BA26" s="86">
        <v>3.1521268213176299</v>
      </c>
      <c r="BB26" s="86">
        <v>3.3712318228116902</v>
      </c>
      <c r="BC26" s="86">
        <v>3.3248300785533398</v>
      </c>
      <c r="BD26" s="86">
        <v>3.1974985032907299</v>
      </c>
      <c r="BE26" s="86">
        <v>3.5952947497054</v>
      </c>
      <c r="BF26" s="86">
        <v>3.6228055344791201</v>
      </c>
      <c r="BG26" s="86">
        <v>3.4338469249598198</v>
      </c>
      <c r="BH26" s="86">
        <v>3.0415778696516602</v>
      </c>
      <c r="BI26" s="86">
        <v>2.9886785325585099</v>
      </c>
      <c r="BJ26" s="86">
        <v>3.0012428931108399</v>
      </c>
      <c r="BK26" s="86">
        <v>3.0283069558164502</v>
      </c>
      <c r="BL26" s="86">
        <v>2.5798363390840402</v>
      </c>
      <c r="BM26" s="86">
        <v>2.67131516565677</v>
      </c>
      <c r="BN26" s="86">
        <v>2.6714262255686001</v>
      </c>
      <c r="BO26" s="86">
        <v>2.6588976590646101</v>
      </c>
      <c r="BP26" s="86">
        <v>3.2239147568072402</v>
      </c>
      <c r="BQ26" s="86">
        <v>3.3511143443937099</v>
      </c>
      <c r="BR26" s="86">
        <v>3.41630847865637</v>
      </c>
      <c r="BS26" s="86">
        <v>3.1844366282499901</v>
      </c>
      <c r="BT26" s="243"/>
      <c r="BU26" s="159">
        <f t="shared" si="0"/>
        <v>0.64407841772319996</v>
      </c>
      <c r="BV26" s="86">
        <f t="shared" si="1"/>
        <v>0.67979917873693996</v>
      </c>
      <c r="BW26" s="86">
        <f t="shared" si="2"/>
        <v>0.7448822530877699</v>
      </c>
      <c r="BX26" s="160">
        <f t="shared" si="3"/>
        <v>0.52553896918538001</v>
      </c>
      <c r="BZ26" s="356">
        <f t="shared" si="4"/>
        <v>0.24965863452868381</v>
      </c>
      <c r="CA26" s="353">
        <f t="shared" si="5"/>
        <v>0.25448108387832419</v>
      </c>
      <c r="CB26" s="353">
        <f t="shared" si="6"/>
        <v>0.27883317381494421</v>
      </c>
      <c r="CC26" s="355">
        <f t="shared" si="7"/>
        <v>0.19765295117460918</v>
      </c>
    </row>
    <row r="27" spans="1:81" s="74" customFormat="1" x14ac:dyDescent="0.3">
      <c r="A27" s="74">
        <v>22</v>
      </c>
      <c r="B27" s="218" t="s">
        <v>156</v>
      </c>
      <c r="C27" s="66" t="s">
        <v>13</v>
      </c>
      <c r="D27" s="189">
        <v>21.816335879505701</v>
      </c>
      <c r="E27" s="189">
        <v>24.506324443964701</v>
      </c>
      <c r="F27" s="189">
        <v>24.635964591500102</v>
      </c>
      <c r="G27" s="189">
        <v>22.939408955700198</v>
      </c>
      <c r="H27" s="189">
        <v>21.7699037211076</v>
      </c>
      <c r="I27" s="189">
        <v>24.675352860994298</v>
      </c>
      <c r="J27" s="189">
        <v>25.220817779041099</v>
      </c>
      <c r="K27" s="189">
        <v>23.125347055946399</v>
      </c>
      <c r="L27" s="189">
        <v>19.683692145515799</v>
      </c>
      <c r="M27" s="189">
        <v>21.808657954669702</v>
      </c>
      <c r="N27" s="189">
        <v>22.5718382938276</v>
      </c>
      <c r="O27" s="189">
        <v>21.345127152821401</v>
      </c>
      <c r="P27" s="189">
        <v>21.2078607742956</v>
      </c>
      <c r="Q27" s="189">
        <v>23.691960103593999</v>
      </c>
      <c r="R27" s="189">
        <v>23.905617766528099</v>
      </c>
      <c r="S27" s="189">
        <v>22.164771698949799</v>
      </c>
      <c r="T27" s="189">
        <v>19.7227520832678</v>
      </c>
      <c r="U27" s="189">
        <v>21.0233865152357</v>
      </c>
      <c r="V27" s="189">
        <v>21.333899598315099</v>
      </c>
      <c r="W27" s="189">
        <v>20.321186637529401</v>
      </c>
      <c r="X27" s="189">
        <v>18.637351681387202</v>
      </c>
      <c r="Y27" s="189">
        <v>20.621704454893099</v>
      </c>
      <c r="Z27" s="189">
        <v>20.958772309647902</v>
      </c>
      <c r="AA27" s="189">
        <v>19.518709373170999</v>
      </c>
      <c r="AB27" s="189">
        <v>17.3011746480733</v>
      </c>
      <c r="AC27" s="189">
        <v>19.3148167254664</v>
      </c>
      <c r="AD27" s="189">
        <v>19.533742458520798</v>
      </c>
      <c r="AE27" s="189">
        <v>18.661103258331401</v>
      </c>
      <c r="AF27" s="189">
        <v>17.005505655851501</v>
      </c>
      <c r="AG27" s="189">
        <v>18.660900072416101</v>
      </c>
      <c r="AH27" s="189">
        <v>18.902742433518199</v>
      </c>
      <c r="AI27" s="189">
        <v>18.187155494674101</v>
      </c>
      <c r="AJ27" s="189">
        <v>15.7271757946069</v>
      </c>
      <c r="AK27" s="189">
        <v>17.610708108063701</v>
      </c>
      <c r="AL27" s="189">
        <v>18.0963143361557</v>
      </c>
      <c r="AM27" s="189">
        <v>17.229459837014801</v>
      </c>
      <c r="AN27" s="189">
        <v>15.6838015558513</v>
      </c>
      <c r="AO27" s="189">
        <v>17.5962231630456</v>
      </c>
      <c r="AP27" s="189">
        <v>17.810894492813102</v>
      </c>
      <c r="AQ27" s="189">
        <v>16.734769393742202</v>
      </c>
      <c r="AR27" s="189">
        <v>14.890438937776</v>
      </c>
      <c r="AS27" s="189">
        <v>17.080489199993199</v>
      </c>
      <c r="AT27" s="189">
        <v>17.565892094652501</v>
      </c>
      <c r="AU27" s="189">
        <v>16.188666388650699</v>
      </c>
      <c r="AV27" s="189">
        <v>14.0778174864031</v>
      </c>
      <c r="AW27" s="189">
        <v>16.175074977875099</v>
      </c>
      <c r="AX27" s="189">
        <v>16.672762758749801</v>
      </c>
      <c r="AY27" s="86">
        <v>15.310088595695801</v>
      </c>
      <c r="AZ27" s="86">
        <v>13.0718537449726</v>
      </c>
      <c r="BA27" s="86">
        <v>13.434522243303901</v>
      </c>
      <c r="BB27" s="86">
        <v>14.798852778228699</v>
      </c>
      <c r="BC27" s="86">
        <v>13.557859547981799</v>
      </c>
      <c r="BD27" s="86">
        <v>11.2598025579601</v>
      </c>
      <c r="BE27" s="86">
        <v>13.175050952294701</v>
      </c>
      <c r="BF27" s="86">
        <v>13.820006980944299</v>
      </c>
      <c r="BG27" s="86">
        <v>12.3414826463012</v>
      </c>
      <c r="BH27" s="86">
        <v>10.5389477494769</v>
      </c>
      <c r="BI27" s="86">
        <v>10.4684153000194</v>
      </c>
      <c r="BJ27" s="86">
        <v>10.4851677807558</v>
      </c>
      <c r="BK27" s="86">
        <v>10.5212531976966</v>
      </c>
      <c r="BL27" s="86">
        <v>9.0249263288948391</v>
      </c>
      <c r="BM27" s="86">
        <v>9.8344079419718593</v>
      </c>
      <c r="BN27" s="86">
        <v>9.9333008262992006</v>
      </c>
      <c r="BO27" s="86">
        <v>9.3363785449095005</v>
      </c>
      <c r="BP27" s="86">
        <v>10.426274685164699</v>
      </c>
      <c r="BQ27" s="86">
        <v>11.189077457508001</v>
      </c>
      <c r="BR27" s="86">
        <v>11.623241295559801</v>
      </c>
      <c r="BS27" s="86">
        <v>10.3699185741715</v>
      </c>
      <c r="BT27" s="243"/>
      <c r="BU27" s="159">
        <f t="shared" si="0"/>
        <v>1.4013483562698603</v>
      </c>
      <c r="BV27" s="86">
        <f t="shared" si="1"/>
        <v>1.3546695155361412</v>
      </c>
      <c r="BW27" s="86">
        <f t="shared" si="2"/>
        <v>1.6899404692606002</v>
      </c>
      <c r="BX27" s="160">
        <f t="shared" si="3"/>
        <v>1.0335400292619994</v>
      </c>
      <c r="BZ27" s="356">
        <f t="shared" si="4"/>
        <v>0.15527532360936896</v>
      </c>
      <c r="CA27" s="353">
        <f t="shared" si="5"/>
        <v>0.1377479481763822</v>
      </c>
      <c r="CB27" s="353">
        <f t="shared" si="6"/>
        <v>0.17012879191037372</v>
      </c>
      <c r="CC27" s="355">
        <f t="shared" si="7"/>
        <v>0.11070031322000319</v>
      </c>
    </row>
    <row r="28" spans="1:81" s="74" customFormat="1" x14ac:dyDescent="0.3">
      <c r="A28" s="74">
        <v>23</v>
      </c>
      <c r="B28" s="218" t="s">
        <v>157</v>
      </c>
      <c r="C28" s="66" t="s">
        <v>44</v>
      </c>
      <c r="D28" s="189">
        <v>18.314472154741701</v>
      </c>
      <c r="E28" s="189">
        <v>20.3024759520051</v>
      </c>
      <c r="F28" s="189">
        <v>20.207666732155499</v>
      </c>
      <c r="G28" s="189">
        <v>19.3736154437449</v>
      </c>
      <c r="H28" s="189">
        <v>18.777400370864299</v>
      </c>
      <c r="I28" s="189">
        <v>20.754574488396099</v>
      </c>
      <c r="J28" s="189">
        <v>21.087441520698999</v>
      </c>
      <c r="K28" s="189">
        <v>20.064481250566601</v>
      </c>
      <c r="L28" s="189">
        <v>22.077201329551599</v>
      </c>
      <c r="M28" s="189">
        <v>23.761718024052001</v>
      </c>
      <c r="N28" s="189">
        <v>24.436196738429199</v>
      </c>
      <c r="O28" s="189">
        <v>24.1279826761855</v>
      </c>
      <c r="P28" s="189">
        <v>20.110217460348899</v>
      </c>
      <c r="Q28" s="189">
        <v>21.877576656611101</v>
      </c>
      <c r="R28" s="189">
        <v>22.0103505872911</v>
      </c>
      <c r="S28" s="189">
        <v>21.135003176351599</v>
      </c>
      <c r="T28" s="189">
        <v>22.1728972884762</v>
      </c>
      <c r="U28" s="189">
        <v>23.068958976356001</v>
      </c>
      <c r="V28" s="189">
        <v>23.219968767522602</v>
      </c>
      <c r="W28" s="189">
        <v>23.012013679752599</v>
      </c>
      <c r="X28" s="189">
        <v>20.842851559566601</v>
      </c>
      <c r="Y28" s="189">
        <v>22.600570078933</v>
      </c>
      <c r="Z28" s="189">
        <v>22.746969401054699</v>
      </c>
      <c r="AA28" s="189">
        <v>21.8696221843005</v>
      </c>
      <c r="AB28" s="189">
        <v>19.8249812481133</v>
      </c>
      <c r="AC28" s="189">
        <v>21.597663051501801</v>
      </c>
      <c r="AD28" s="189">
        <v>21.696041140192499</v>
      </c>
      <c r="AE28" s="189">
        <v>21.471470074829799</v>
      </c>
      <c r="AF28" s="189">
        <v>20.6441958288659</v>
      </c>
      <c r="AG28" s="189">
        <v>22.155408866726301</v>
      </c>
      <c r="AH28" s="189">
        <v>22.091493180966602</v>
      </c>
      <c r="AI28" s="189">
        <v>21.981800786524701</v>
      </c>
      <c r="AJ28" s="189">
        <v>19.759361708690701</v>
      </c>
      <c r="AK28" s="189">
        <v>21.8710131679711</v>
      </c>
      <c r="AL28" s="189">
        <v>22.3755646779214</v>
      </c>
      <c r="AM28" s="189">
        <v>21.9756248846946</v>
      </c>
      <c r="AN28" s="189">
        <v>20.786405097011802</v>
      </c>
      <c r="AO28" s="189">
        <v>23.008077522891401</v>
      </c>
      <c r="AP28" s="189">
        <v>23.1164527565859</v>
      </c>
      <c r="AQ28" s="189">
        <v>22.191686558237901</v>
      </c>
      <c r="AR28" s="189">
        <v>18.785620488274301</v>
      </c>
      <c r="AS28" s="189">
        <v>21.384092609030699</v>
      </c>
      <c r="AT28" s="189">
        <v>21.715490096966899</v>
      </c>
      <c r="AU28" s="189">
        <v>20.4074691901153</v>
      </c>
      <c r="AV28" s="189">
        <v>18.403646003571101</v>
      </c>
      <c r="AW28" s="189">
        <v>20.991786694041501</v>
      </c>
      <c r="AX28" s="189">
        <v>21.382698483169701</v>
      </c>
      <c r="AY28" s="86">
        <v>19.998763039063999</v>
      </c>
      <c r="AZ28" s="86">
        <v>18.326641305504602</v>
      </c>
      <c r="BA28" s="86">
        <v>18.700383967355599</v>
      </c>
      <c r="BB28" s="86">
        <v>20.389827565834601</v>
      </c>
      <c r="BC28" s="86">
        <v>19.165141516510701</v>
      </c>
      <c r="BD28" s="86">
        <v>22.8426589059296</v>
      </c>
      <c r="BE28" s="86">
        <v>26.912219007243799</v>
      </c>
      <c r="BF28" s="86">
        <v>27.891300510770598</v>
      </c>
      <c r="BG28" s="86">
        <v>25.064449633210302</v>
      </c>
      <c r="BH28" s="86">
        <v>24.109064099369501</v>
      </c>
      <c r="BI28" s="86">
        <v>24.109064099369501</v>
      </c>
      <c r="BJ28" s="86">
        <v>24.109064099369501</v>
      </c>
      <c r="BK28" s="86">
        <v>24.109064099369501</v>
      </c>
      <c r="BL28" s="86">
        <v>21.617711804464999</v>
      </c>
      <c r="BM28" s="86">
        <v>23.732904301958499</v>
      </c>
      <c r="BN28" s="86">
        <v>23.918649137386002</v>
      </c>
      <c r="BO28" s="86">
        <v>22.421038645333699</v>
      </c>
      <c r="BP28" s="86">
        <v>25.129467766843501</v>
      </c>
      <c r="BQ28" s="86">
        <v>27.147444068662299</v>
      </c>
      <c r="BR28" s="86">
        <v>28.1427737232457</v>
      </c>
      <c r="BS28" s="86">
        <v>25.0250287656464</v>
      </c>
      <c r="BT28" s="243"/>
      <c r="BU28" s="159">
        <f t="shared" si="0"/>
        <v>3.5117559623785013</v>
      </c>
      <c r="BV28" s="86">
        <f t="shared" si="1"/>
        <v>3.4145397667038004</v>
      </c>
      <c r="BW28" s="86">
        <f t="shared" si="2"/>
        <v>4.2241245858596983</v>
      </c>
      <c r="BX28" s="160">
        <f t="shared" si="3"/>
        <v>2.6039901203127016</v>
      </c>
      <c r="BZ28" s="356">
        <f t="shared" si="4"/>
        <v>0.16244808859248325</v>
      </c>
      <c r="CA28" s="353">
        <f t="shared" si="5"/>
        <v>0.1438736584136491</v>
      </c>
      <c r="CB28" s="353">
        <f t="shared" si="6"/>
        <v>0.17660381075857615</v>
      </c>
      <c r="CC28" s="355">
        <f t="shared" si="7"/>
        <v>0.11614047687548355</v>
      </c>
    </row>
    <row r="29" spans="1:81" s="74" customFormat="1" x14ac:dyDescent="0.3">
      <c r="A29" s="74">
        <v>24</v>
      </c>
      <c r="B29" s="218" t="s">
        <v>158</v>
      </c>
      <c r="C29" s="66" t="s">
        <v>14</v>
      </c>
      <c r="D29" s="189">
        <v>78.496649016417607</v>
      </c>
      <c r="E29" s="189">
        <v>71.492536235383696</v>
      </c>
      <c r="F29" s="189">
        <v>67.371775235371501</v>
      </c>
      <c r="G29" s="189">
        <v>73.248828033214494</v>
      </c>
      <c r="H29" s="189">
        <v>73.205154279255098</v>
      </c>
      <c r="I29" s="189">
        <v>64.573449675383799</v>
      </c>
      <c r="J29" s="189">
        <v>63.5311851986162</v>
      </c>
      <c r="K29" s="189">
        <v>79.089991144829199</v>
      </c>
      <c r="L29" s="189">
        <v>90.768624198189997</v>
      </c>
      <c r="M29" s="189">
        <v>71.480294444836701</v>
      </c>
      <c r="N29" s="189">
        <v>68.985941031764298</v>
      </c>
      <c r="O29" s="189">
        <v>90.771512543341203</v>
      </c>
      <c r="P29" s="189">
        <v>75.296989117229003</v>
      </c>
      <c r="Q29" s="189">
        <v>65.236530526677299</v>
      </c>
      <c r="R29" s="189">
        <v>61.778490872903397</v>
      </c>
      <c r="S29" s="189">
        <v>66.382319710318598</v>
      </c>
      <c r="T29" s="189">
        <v>62.438602682438002</v>
      </c>
      <c r="U29" s="189">
        <v>55.702388936431902</v>
      </c>
      <c r="V29" s="189">
        <v>54.696706418592498</v>
      </c>
      <c r="W29" s="189">
        <v>64.942906817516899</v>
      </c>
      <c r="X29" s="189">
        <v>59.072534966881001</v>
      </c>
      <c r="Y29" s="189">
        <v>52.023496964887201</v>
      </c>
      <c r="Z29" s="189">
        <v>49.4966713300322</v>
      </c>
      <c r="AA29" s="189">
        <v>53.591023841769299</v>
      </c>
      <c r="AB29" s="189">
        <v>60.662389974790202</v>
      </c>
      <c r="AC29" s="189">
        <v>53.824710676956698</v>
      </c>
      <c r="AD29" s="189">
        <v>52.748198086205498</v>
      </c>
      <c r="AE29" s="189">
        <v>55.9708882271999</v>
      </c>
      <c r="AF29" s="189">
        <v>43.594245298305403</v>
      </c>
      <c r="AG29" s="189">
        <v>43.760992666928203</v>
      </c>
      <c r="AH29" s="189">
        <v>44.245575914398799</v>
      </c>
      <c r="AI29" s="189">
        <v>45.3331131091876</v>
      </c>
      <c r="AJ29" s="189">
        <v>45.938613901478099</v>
      </c>
      <c r="AK29" s="189">
        <v>44.159039670275398</v>
      </c>
      <c r="AL29" s="189">
        <v>44.7813819672566</v>
      </c>
      <c r="AM29" s="189">
        <v>48.540410402223699</v>
      </c>
      <c r="AN29" s="189">
        <v>41.1845181546324</v>
      </c>
      <c r="AO29" s="189">
        <v>40.955294449662198</v>
      </c>
      <c r="AP29" s="189">
        <v>41.423878031555397</v>
      </c>
      <c r="AQ29" s="189">
        <v>41.962221406404602</v>
      </c>
      <c r="AR29" s="189">
        <v>39.719599761205103</v>
      </c>
      <c r="AS29" s="189">
        <v>39.836348004901403</v>
      </c>
      <c r="AT29" s="189">
        <v>40.640430927114402</v>
      </c>
      <c r="AU29" s="189">
        <v>40.799112746090799</v>
      </c>
      <c r="AV29" s="189">
        <v>37.392980541115698</v>
      </c>
      <c r="AW29" s="189">
        <v>38.719929990845799</v>
      </c>
      <c r="AX29" s="189">
        <v>39.386920724553399</v>
      </c>
      <c r="AY29" s="86">
        <v>38.849249578756599</v>
      </c>
      <c r="AZ29" s="86">
        <v>46.508879668565598</v>
      </c>
      <c r="BA29" s="86">
        <v>40.408005793472</v>
      </c>
      <c r="BB29" s="86">
        <v>42.2717581454122</v>
      </c>
      <c r="BC29" s="86">
        <v>45.0388270983943</v>
      </c>
      <c r="BD29" s="86">
        <v>41.453685472617401</v>
      </c>
      <c r="BE29" s="86">
        <v>40.720323183662003</v>
      </c>
      <c r="BF29" s="86">
        <v>42.175741278103601</v>
      </c>
      <c r="BG29" s="86">
        <v>42.525619173495102</v>
      </c>
      <c r="BH29" s="86">
        <v>39.213909183399601</v>
      </c>
      <c r="BI29" s="86">
        <v>34.645485522332699</v>
      </c>
      <c r="BJ29" s="86">
        <v>35.669617510395703</v>
      </c>
      <c r="BK29" s="86">
        <v>38.058946103208598</v>
      </c>
      <c r="BL29" s="86">
        <v>37.776154792756302</v>
      </c>
      <c r="BM29" s="86">
        <v>34.723456244418699</v>
      </c>
      <c r="BN29" s="86">
        <v>35.655082895463998</v>
      </c>
      <c r="BO29" s="86">
        <v>37.533166362410398</v>
      </c>
      <c r="BP29" s="86">
        <v>43.977695069011403</v>
      </c>
      <c r="BQ29" s="86">
        <v>41.233481357808401</v>
      </c>
      <c r="BR29" s="86">
        <v>42.848206678908703</v>
      </c>
      <c r="BS29" s="86">
        <v>42.5451938089235</v>
      </c>
      <c r="BT29" s="243"/>
      <c r="BU29" s="159">
        <f t="shared" si="0"/>
        <v>6.201540276255102</v>
      </c>
      <c r="BV29" s="86">
        <f t="shared" si="1"/>
        <v>6.5100251133897018</v>
      </c>
      <c r="BW29" s="86">
        <f t="shared" si="2"/>
        <v>7.1931237834447046</v>
      </c>
      <c r="BX29" s="160">
        <f t="shared" si="3"/>
        <v>5.0120274465131018</v>
      </c>
      <c r="BZ29" s="356">
        <f t="shared" si="4"/>
        <v>0.16416547185062538</v>
      </c>
      <c r="CA29" s="353">
        <f t="shared" si="5"/>
        <v>0.18748206018334063</v>
      </c>
      <c r="CB29" s="353">
        <f t="shared" si="6"/>
        <v>0.20174188921489805</v>
      </c>
      <c r="CC29" s="355">
        <f t="shared" si="7"/>
        <v>0.13353596118479003</v>
      </c>
    </row>
    <row r="30" spans="1:81" s="74" customFormat="1" x14ac:dyDescent="0.3">
      <c r="A30" s="74">
        <v>25</v>
      </c>
      <c r="B30" s="218" t="s">
        <v>159</v>
      </c>
      <c r="C30" s="66" t="s">
        <v>45</v>
      </c>
      <c r="D30" s="189">
        <v>112.623673040813</v>
      </c>
      <c r="E30" s="189">
        <v>122.137769840404</v>
      </c>
      <c r="F30" s="189">
        <v>120.161561566389</v>
      </c>
      <c r="G30" s="189">
        <v>115.331741518283</v>
      </c>
      <c r="H30" s="189">
        <v>104.969095803705</v>
      </c>
      <c r="I30" s="189">
        <v>115.96995171401301</v>
      </c>
      <c r="J30" s="189">
        <v>117.34417836495101</v>
      </c>
      <c r="K30" s="189">
        <v>113.236204072473</v>
      </c>
      <c r="L30" s="189">
        <v>105.425291513383</v>
      </c>
      <c r="M30" s="189">
        <v>111.302198828217</v>
      </c>
      <c r="N30" s="189">
        <v>112.742240048941</v>
      </c>
      <c r="O30" s="189">
        <v>113.338159770703</v>
      </c>
      <c r="P30" s="189">
        <v>108.72051870806899</v>
      </c>
      <c r="Q30" s="189">
        <v>115.46568666270601</v>
      </c>
      <c r="R30" s="189">
        <v>114.24266046282401</v>
      </c>
      <c r="S30" s="189">
        <v>109.945979970694</v>
      </c>
      <c r="T30" s="189">
        <v>100.810758503877</v>
      </c>
      <c r="U30" s="189">
        <v>104.105162321053</v>
      </c>
      <c r="V30" s="189">
        <v>104.29322074042</v>
      </c>
      <c r="W30" s="189">
        <v>104.132018291885</v>
      </c>
      <c r="X30" s="189">
        <v>97.887091900382799</v>
      </c>
      <c r="Y30" s="189">
        <v>103.942550402146</v>
      </c>
      <c r="Z30" s="189">
        <v>103.969090304708</v>
      </c>
      <c r="AA30" s="189">
        <v>100.19840918835</v>
      </c>
      <c r="AB30" s="189">
        <v>93.384840447915195</v>
      </c>
      <c r="AC30" s="189">
        <v>100.338885818793</v>
      </c>
      <c r="AD30" s="189">
        <v>100.239355787684</v>
      </c>
      <c r="AE30" s="189">
        <v>98.5807770316827</v>
      </c>
      <c r="AF30" s="189">
        <v>86.225903701321897</v>
      </c>
      <c r="AG30" s="189">
        <v>93.510646465495697</v>
      </c>
      <c r="AH30" s="189">
        <v>93.935838646769</v>
      </c>
      <c r="AI30" s="189">
        <v>92.007787524351897</v>
      </c>
      <c r="AJ30" s="189">
        <v>78.880782744731405</v>
      </c>
      <c r="AK30" s="189">
        <v>87.811080876562798</v>
      </c>
      <c r="AL30" s="189">
        <v>90.053308966227704</v>
      </c>
      <c r="AM30" s="189">
        <v>87.155550950054405</v>
      </c>
      <c r="AN30" s="189">
        <v>78.193489799842894</v>
      </c>
      <c r="AO30" s="189">
        <v>86.972508830298807</v>
      </c>
      <c r="AP30" s="189">
        <v>87.6236892948437</v>
      </c>
      <c r="AQ30" s="189">
        <v>83.482957737758397</v>
      </c>
      <c r="AR30" s="189">
        <v>73.588894354872906</v>
      </c>
      <c r="AS30" s="189">
        <v>84.000081565417204</v>
      </c>
      <c r="AT30" s="189">
        <v>85.705537068193294</v>
      </c>
      <c r="AU30" s="189">
        <v>79.960505771654098</v>
      </c>
      <c r="AV30" s="189">
        <v>73.859392870977999</v>
      </c>
      <c r="AW30" s="189">
        <v>84.396003123242096</v>
      </c>
      <c r="AX30" s="189">
        <v>86.210271420841096</v>
      </c>
      <c r="AY30" s="86">
        <v>80.277352736934802</v>
      </c>
      <c r="AZ30" s="86">
        <v>71.701310162499496</v>
      </c>
      <c r="BA30" s="86">
        <v>73.040973315292504</v>
      </c>
      <c r="BB30" s="86">
        <v>79.436079824417106</v>
      </c>
      <c r="BC30" s="86">
        <v>75.1758401071842</v>
      </c>
      <c r="BD30" s="86">
        <v>55.830068322134601</v>
      </c>
      <c r="BE30" s="86">
        <v>65.3301528437987</v>
      </c>
      <c r="BF30" s="86">
        <v>67.146065823567</v>
      </c>
      <c r="BG30" s="86">
        <v>61.039531299284</v>
      </c>
      <c r="BH30" s="86">
        <v>54.227839225615703</v>
      </c>
      <c r="BI30" s="86">
        <v>54.139673663793801</v>
      </c>
      <c r="BJ30" s="86">
        <v>54.160614264714297</v>
      </c>
      <c r="BK30" s="86">
        <v>54.205721035890299</v>
      </c>
      <c r="BL30" s="86">
        <v>49.612222334287097</v>
      </c>
      <c r="BM30" s="86">
        <v>53.574779655511698</v>
      </c>
      <c r="BN30" s="86">
        <v>53.7367141694887</v>
      </c>
      <c r="BO30" s="86">
        <v>51.450692665828903</v>
      </c>
      <c r="BP30" s="86">
        <v>59.803577972676699</v>
      </c>
      <c r="BQ30" s="86">
        <v>63.943465458110502</v>
      </c>
      <c r="BR30" s="86">
        <v>65.739170730207306</v>
      </c>
      <c r="BS30" s="86">
        <v>59.419876962500801</v>
      </c>
      <c r="BT30" s="243"/>
      <c r="BU30" s="159">
        <f t="shared" si="0"/>
        <v>10.191355638389602</v>
      </c>
      <c r="BV30" s="86">
        <f t="shared" si="1"/>
        <v>10.368685802598804</v>
      </c>
      <c r="BW30" s="86">
        <f t="shared" si="2"/>
        <v>12.002456560718606</v>
      </c>
      <c r="BX30" s="160">
        <f t="shared" si="3"/>
        <v>7.969184296671898</v>
      </c>
      <c r="BZ30" s="356">
        <f t="shared" si="4"/>
        <v>0.20542026055031881</v>
      </c>
      <c r="CA30" s="353">
        <f t="shared" si="5"/>
        <v>0.19353669523738468</v>
      </c>
      <c r="CB30" s="353">
        <f t="shared" si="6"/>
        <v>0.2233567263316876</v>
      </c>
      <c r="CC30" s="355">
        <f t="shared" si="7"/>
        <v>0.15488973780064677</v>
      </c>
    </row>
    <row r="31" spans="1:81" s="74" customFormat="1" x14ac:dyDescent="0.3">
      <c r="A31" s="74">
        <v>26</v>
      </c>
      <c r="B31" s="218" t="s">
        <v>160</v>
      </c>
      <c r="C31" s="66" t="s">
        <v>15</v>
      </c>
      <c r="D31" s="189">
        <v>21.377415990095301</v>
      </c>
      <c r="E31" s="189">
        <v>23.880874243878001</v>
      </c>
      <c r="F31" s="189">
        <v>24.004888738267201</v>
      </c>
      <c r="G31" s="189">
        <v>22.4751157649448</v>
      </c>
      <c r="H31" s="189">
        <v>21.097297035510302</v>
      </c>
      <c r="I31" s="189">
        <v>23.7429598454802</v>
      </c>
      <c r="J31" s="189">
        <v>24.269403028104598</v>
      </c>
      <c r="K31" s="189">
        <v>22.374462289402501</v>
      </c>
      <c r="L31" s="189">
        <v>20.421018681848501</v>
      </c>
      <c r="M31" s="189">
        <v>22.3571035001628</v>
      </c>
      <c r="N31" s="189">
        <v>23.168574954917599</v>
      </c>
      <c r="O31" s="189">
        <v>22.073265954143501</v>
      </c>
      <c r="P31" s="189">
        <v>20.881722993967401</v>
      </c>
      <c r="Q31" s="189">
        <v>23.280454724406798</v>
      </c>
      <c r="R31" s="189">
        <v>23.5251362913028</v>
      </c>
      <c r="S31" s="189">
        <v>21.726460513986201</v>
      </c>
      <c r="T31" s="189">
        <v>19.723167173602899</v>
      </c>
      <c r="U31" s="189">
        <v>21.1039824886746</v>
      </c>
      <c r="V31" s="189">
        <v>21.513293040135</v>
      </c>
      <c r="W31" s="189">
        <v>20.3003570282273</v>
      </c>
      <c r="X31" s="189">
        <v>18.455311310800798</v>
      </c>
      <c r="Y31" s="189">
        <v>20.5222367823059</v>
      </c>
      <c r="Z31" s="189">
        <v>20.958210657235298</v>
      </c>
      <c r="AA31" s="189">
        <v>19.276390873387601</v>
      </c>
      <c r="AB31" s="189">
        <v>17.772558448034701</v>
      </c>
      <c r="AC31" s="189">
        <v>19.927619575517902</v>
      </c>
      <c r="AD31" s="189">
        <v>20.258003997538498</v>
      </c>
      <c r="AE31" s="189">
        <v>19.0707329814385</v>
      </c>
      <c r="AF31" s="189">
        <v>17.657751278226002</v>
      </c>
      <c r="AG31" s="189">
        <v>19.5680042476755</v>
      </c>
      <c r="AH31" s="189">
        <v>19.9606662213248</v>
      </c>
      <c r="AI31" s="189">
        <v>18.9228158984277</v>
      </c>
      <c r="AJ31" s="189">
        <v>16.444515405077301</v>
      </c>
      <c r="AK31" s="189">
        <v>18.489544288613299</v>
      </c>
      <c r="AL31" s="189">
        <v>19.027925780176599</v>
      </c>
      <c r="AM31" s="189">
        <v>17.887639930685499</v>
      </c>
      <c r="AN31" s="189">
        <v>16.0649449470239</v>
      </c>
      <c r="AO31" s="189">
        <v>18.115210845832401</v>
      </c>
      <c r="AP31" s="189">
        <v>18.393436215703399</v>
      </c>
      <c r="AQ31" s="189">
        <v>17.127432941388498</v>
      </c>
      <c r="AR31" s="189">
        <v>15.2540772310498</v>
      </c>
      <c r="AS31" s="189">
        <v>17.512605269339002</v>
      </c>
      <c r="AT31" s="189">
        <v>18.0530688980717</v>
      </c>
      <c r="AU31" s="189">
        <v>16.581944537204699</v>
      </c>
      <c r="AV31" s="189">
        <v>14.83643837048</v>
      </c>
      <c r="AW31" s="189">
        <v>17.036758638338501</v>
      </c>
      <c r="AX31" s="189">
        <v>17.555062344593999</v>
      </c>
      <c r="AY31" s="86">
        <v>16.132084991320301</v>
      </c>
      <c r="AZ31" s="86">
        <v>14.335061991023901</v>
      </c>
      <c r="BA31" s="86">
        <v>14.686651870556201</v>
      </c>
      <c r="BB31" s="86">
        <v>16.1107958755338</v>
      </c>
      <c r="BC31" s="86">
        <v>14.9169111967009</v>
      </c>
      <c r="BD31" s="86">
        <v>12.8948645264138</v>
      </c>
      <c r="BE31" s="86">
        <v>15.179076262226999</v>
      </c>
      <c r="BF31" s="86">
        <v>15.709060994847899</v>
      </c>
      <c r="BG31" s="86">
        <v>14.1420435222658</v>
      </c>
      <c r="BH31" s="86">
        <v>12.510971107788199</v>
      </c>
      <c r="BI31" s="86">
        <v>12.5074609706371</v>
      </c>
      <c r="BJ31" s="86">
        <v>12.5061359092646</v>
      </c>
      <c r="BK31" s="86">
        <v>12.5097760015812</v>
      </c>
      <c r="BL31" s="86">
        <v>11.2891266161426</v>
      </c>
      <c r="BM31" s="86">
        <v>12.2587613636274</v>
      </c>
      <c r="BN31" s="86">
        <v>12.306398609071501</v>
      </c>
      <c r="BO31" s="86">
        <v>11.711818178445901</v>
      </c>
      <c r="BP31" s="86">
        <v>13.491133861715699</v>
      </c>
      <c r="BQ31" s="86">
        <v>14.4774545323654</v>
      </c>
      <c r="BR31" s="86">
        <v>14.9118436369886</v>
      </c>
      <c r="BS31" s="86">
        <v>13.414262115876699</v>
      </c>
      <c r="BT31" s="243"/>
      <c r="BU31" s="159">
        <f t="shared" si="0"/>
        <v>2.2020072455730997</v>
      </c>
      <c r="BV31" s="86">
        <f t="shared" si="1"/>
        <v>2.2186931687379996</v>
      </c>
      <c r="BW31" s="86">
        <f t="shared" si="2"/>
        <v>2.6054450279170993</v>
      </c>
      <c r="BX31" s="160">
        <f t="shared" si="3"/>
        <v>1.7024439374307985</v>
      </c>
      <c r="BZ31" s="356">
        <f t="shared" si="4"/>
        <v>0.19505558936901243</v>
      </c>
      <c r="CA31" s="353">
        <f t="shared" si="5"/>
        <v>0.18098836439715818</v>
      </c>
      <c r="CB31" s="353">
        <f t="shared" si="6"/>
        <v>0.21171466248432175</v>
      </c>
      <c r="CC31" s="355">
        <f t="shared" si="7"/>
        <v>0.1453611993878054</v>
      </c>
    </row>
    <row r="32" spans="1:81" s="74" customFormat="1" x14ac:dyDescent="0.3">
      <c r="A32" s="74">
        <v>27</v>
      </c>
      <c r="B32" s="218" t="s">
        <v>161</v>
      </c>
      <c r="C32" s="66" t="s">
        <v>46</v>
      </c>
      <c r="D32" s="189">
        <v>105.955350529751</v>
      </c>
      <c r="E32" s="189">
        <v>117.14903781107</v>
      </c>
      <c r="F32" s="189">
        <v>115.003777035193</v>
      </c>
      <c r="G32" s="189">
        <v>112.58562923506</v>
      </c>
      <c r="H32" s="189">
        <v>108.77450996956399</v>
      </c>
      <c r="I32" s="189">
        <v>119.52467690943899</v>
      </c>
      <c r="J32" s="189">
        <v>120.586244582219</v>
      </c>
      <c r="K32" s="189">
        <v>117.47968752945999</v>
      </c>
      <c r="L32" s="189">
        <v>120.832140851989</v>
      </c>
      <c r="M32" s="189">
        <v>130.18833850981099</v>
      </c>
      <c r="N32" s="189">
        <v>132.61157693363401</v>
      </c>
      <c r="O32" s="189">
        <v>133.994221565418</v>
      </c>
      <c r="P32" s="189">
        <v>127.10147045351501</v>
      </c>
      <c r="Q32" s="189">
        <v>137.99967168082799</v>
      </c>
      <c r="R32" s="189">
        <v>138.34276005399701</v>
      </c>
      <c r="S32" s="189">
        <v>134.53757393336801</v>
      </c>
      <c r="T32" s="189">
        <v>123.54667875537601</v>
      </c>
      <c r="U32" s="189">
        <v>128.46328529767899</v>
      </c>
      <c r="V32" s="189">
        <v>128.85952949225901</v>
      </c>
      <c r="W32" s="189">
        <v>128.34538819174901</v>
      </c>
      <c r="X32" s="189">
        <v>129.02885550457901</v>
      </c>
      <c r="Y32" s="189">
        <v>139.94174062712301</v>
      </c>
      <c r="Z32" s="189">
        <v>140.511650706528</v>
      </c>
      <c r="AA32" s="189">
        <v>135.71395585424699</v>
      </c>
      <c r="AB32" s="189">
        <v>112.195105468905</v>
      </c>
      <c r="AC32" s="189">
        <v>122.84691883889199</v>
      </c>
      <c r="AD32" s="189">
        <v>123.191350056608</v>
      </c>
      <c r="AE32" s="189">
        <v>121.888971097179</v>
      </c>
      <c r="AF32" s="189">
        <v>116.77643837166301</v>
      </c>
      <c r="AG32" s="189">
        <v>125.267744518266</v>
      </c>
      <c r="AH32" s="189">
        <v>124.902347878616</v>
      </c>
      <c r="AI32" s="189">
        <v>124.318104871904</v>
      </c>
      <c r="AJ32" s="189">
        <v>110.297955506495</v>
      </c>
      <c r="AK32" s="189">
        <v>121.86262065997001</v>
      </c>
      <c r="AL32" s="189">
        <v>124.573086804943</v>
      </c>
      <c r="AM32" s="189">
        <v>122.47450389583599</v>
      </c>
      <c r="AN32" s="189">
        <v>110.445787985007</v>
      </c>
      <c r="AO32" s="189">
        <v>121.637962991083</v>
      </c>
      <c r="AP32" s="189">
        <v>121.919707255323</v>
      </c>
      <c r="AQ32" s="189">
        <v>117.813811251389</v>
      </c>
      <c r="AR32" s="189">
        <v>110.886338697499</v>
      </c>
      <c r="AS32" s="189">
        <v>125.85328881770801</v>
      </c>
      <c r="AT32" s="189">
        <v>127.43589246071301</v>
      </c>
      <c r="AU32" s="189">
        <v>120.346320818458</v>
      </c>
      <c r="AV32" s="189">
        <v>114.113262674899</v>
      </c>
      <c r="AW32" s="189">
        <v>129.54413822704601</v>
      </c>
      <c r="AX32" s="189">
        <v>131.199952375517</v>
      </c>
      <c r="AY32" s="86">
        <v>123.853714399415</v>
      </c>
      <c r="AZ32" s="86">
        <v>113.36648578162399</v>
      </c>
      <c r="BA32" s="86">
        <v>114.457895888308</v>
      </c>
      <c r="BB32" s="86">
        <v>122.842546330264</v>
      </c>
      <c r="BC32" s="86">
        <v>119.96375053574501</v>
      </c>
      <c r="BD32" s="86">
        <v>109.32851016259799</v>
      </c>
      <c r="BE32" s="86">
        <v>126.82138564000699</v>
      </c>
      <c r="BF32" s="86">
        <v>127.77010666402199</v>
      </c>
      <c r="BG32" s="86">
        <v>118.787757792409</v>
      </c>
      <c r="BH32" s="86">
        <v>110.99588611307099</v>
      </c>
      <c r="BI32" s="86">
        <v>110.918406704787</v>
      </c>
      <c r="BJ32" s="86">
        <v>110.93257542245</v>
      </c>
      <c r="BK32" s="86">
        <v>110.975831946642</v>
      </c>
      <c r="BL32" s="86">
        <v>105.22363655034999</v>
      </c>
      <c r="BM32" s="86">
        <v>111.882809325148</v>
      </c>
      <c r="BN32" s="86">
        <v>111.48819338468699</v>
      </c>
      <c r="BO32" s="86">
        <v>109.182559213216</v>
      </c>
      <c r="BP32" s="86">
        <v>131.89972822843799</v>
      </c>
      <c r="BQ32" s="86">
        <v>139.87269955314599</v>
      </c>
      <c r="BR32" s="86">
        <v>142.43725520160999</v>
      </c>
      <c r="BS32" s="86">
        <v>130.75923864863401</v>
      </c>
      <c r="BT32" s="243"/>
      <c r="BU32" s="159">
        <f t="shared" si="0"/>
        <v>26.676091678088</v>
      </c>
      <c r="BV32" s="86">
        <f t="shared" si="1"/>
        <v>27.989890227997989</v>
      </c>
      <c r="BW32" s="86">
        <f t="shared" si="2"/>
        <v>30.949061816922992</v>
      </c>
      <c r="BX32" s="160">
        <f t="shared" si="3"/>
        <v>21.576679435418015</v>
      </c>
      <c r="BZ32" s="356">
        <f t="shared" si="4"/>
        <v>0.25351805499825475</v>
      </c>
      <c r="CA32" s="353">
        <f t="shared" si="5"/>
        <v>0.25017149995452137</v>
      </c>
      <c r="CB32" s="353">
        <f t="shared" si="6"/>
        <v>0.27759945584671997</v>
      </c>
      <c r="CC32" s="355">
        <f t="shared" si="7"/>
        <v>0.1976202022640102</v>
      </c>
    </row>
    <row r="33" spans="1:81" s="74" customFormat="1" x14ac:dyDescent="0.3">
      <c r="A33" s="74">
        <v>28</v>
      </c>
      <c r="B33" s="218" t="s">
        <v>162</v>
      </c>
      <c r="C33" s="66" t="s">
        <v>16</v>
      </c>
      <c r="D33" s="189">
        <v>17.191538296355201</v>
      </c>
      <c r="E33" s="189">
        <v>18.527027471614399</v>
      </c>
      <c r="F33" s="189">
        <v>18.257787587469501</v>
      </c>
      <c r="G33" s="189">
        <v>17.5965751155411</v>
      </c>
      <c r="H33" s="189">
        <v>17.020458969921201</v>
      </c>
      <c r="I33" s="189">
        <v>18.671780571137599</v>
      </c>
      <c r="J33" s="189">
        <v>18.913159155407701</v>
      </c>
      <c r="K33" s="189">
        <v>18.292085875043</v>
      </c>
      <c r="L33" s="189">
        <v>17.906760221268101</v>
      </c>
      <c r="M33" s="189">
        <v>18.7171369074123</v>
      </c>
      <c r="N33" s="189">
        <v>19.038949412344099</v>
      </c>
      <c r="O33" s="189">
        <v>19.185964649589099</v>
      </c>
      <c r="P33" s="189">
        <v>17.429375325121999</v>
      </c>
      <c r="Q33" s="189">
        <v>18.790802410243199</v>
      </c>
      <c r="R33" s="189">
        <v>18.7747064669487</v>
      </c>
      <c r="S33" s="189">
        <v>17.774271806294902</v>
      </c>
      <c r="T33" s="189">
        <v>16.694721396366401</v>
      </c>
      <c r="U33" s="189">
        <v>17.5210846782327</v>
      </c>
      <c r="V33" s="189">
        <v>17.7327203499303</v>
      </c>
      <c r="W33" s="189">
        <v>17.220689323740999</v>
      </c>
      <c r="X33" s="189">
        <v>16.384680887249498</v>
      </c>
      <c r="Y33" s="189">
        <v>17.7977904147175</v>
      </c>
      <c r="Z33" s="189">
        <v>18.013117761517901</v>
      </c>
      <c r="AA33" s="189">
        <v>16.910626948706899</v>
      </c>
      <c r="AB33" s="189">
        <v>15.918523018854501</v>
      </c>
      <c r="AC33" s="189">
        <v>17.442852663223899</v>
      </c>
      <c r="AD33" s="189">
        <v>17.596516819563501</v>
      </c>
      <c r="AE33" s="189">
        <v>16.862113157466698</v>
      </c>
      <c r="AF33" s="189">
        <v>15.3470912912403</v>
      </c>
      <c r="AG33" s="189">
        <v>16.918080109365</v>
      </c>
      <c r="AH33" s="189">
        <v>17.193775525067799</v>
      </c>
      <c r="AI33" s="189">
        <v>16.4321664802989</v>
      </c>
      <c r="AJ33" s="189">
        <v>14.1954163055325</v>
      </c>
      <c r="AK33" s="189">
        <v>15.9443738984679</v>
      </c>
      <c r="AL33" s="189">
        <v>16.404735643225798</v>
      </c>
      <c r="AM33" s="189">
        <v>15.486702479750001</v>
      </c>
      <c r="AN33" s="189">
        <v>14.015244846499201</v>
      </c>
      <c r="AO33" s="189">
        <v>15.790568106214099</v>
      </c>
      <c r="AP33" s="189">
        <v>16.024726883603499</v>
      </c>
      <c r="AQ33" s="189">
        <v>14.9507358111846</v>
      </c>
      <c r="AR33" s="189">
        <v>13.563661699458599</v>
      </c>
      <c r="AS33" s="189">
        <v>15.570949118706499</v>
      </c>
      <c r="AT33" s="189">
        <v>16.043533405620799</v>
      </c>
      <c r="AU33" s="189">
        <v>14.747199253702799</v>
      </c>
      <c r="AV33" s="189">
        <v>13.6042789386976</v>
      </c>
      <c r="AW33" s="189">
        <v>15.624005181884501</v>
      </c>
      <c r="AX33" s="189">
        <v>16.096014004960701</v>
      </c>
      <c r="AY33" s="86">
        <v>14.7949645335464</v>
      </c>
      <c r="AZ33" s="86">
        <v>13.3550521978524</v>
      </c>
      <c r="BA33" s="86">
        <v>13.696672337309099</v>
      </c>
      <c r="BB33" s="86">
        <v>15.048148367976101</v>
      </c>
      <c r="BC33" s="86">
        <v>13.881642729493199</v>
      </c>
      <c r="BD33" s="86">
        <v>12.4121378148118</v>
      </c>
      <c r="BE33" s="86">
        <v>14.5503349631347</v>
      </c>
      <c r="BF33" s="86">
        <v>15.111320509474901</v>
      </c>
      <c r="BG33" s="86">
        <v>13.5982618685753</v>
      </c>
      <c r="BH33" s="86">
        <v>12.418504812355099</v>
      </c>
      <c r="BI33" s="86">
        <v>12.3762565987274</v>
      </c>
      <c r="BJ33" s="86">
        <v>12.382017369427199</v>
      </c>
      <c r="BK33" s="86">
        <v>12.407283302230001</v>
      </c>
      <c r="BL33" s="86">
        <v>11.371841858968001</v>
      </c>
      <c r="BM33" s="86">
        <v>12.3380460634618</v>
      </c>
      <c r="BN33" s="86">
        <v>12.405294245631699</v>
      </c>
      <c r="BO33" s="86">
        <v>11.7838315852935</v>
      </c>
      <c r="BP33" s="86">
        <v>13.4815436248622</v>
      </c>
      <c r="BQ33" s="86">
        <v>14.447044886554</v>
      </c>
      <c r="BR33" s="86">
        <v>14.910898239134299</v>
      </c>
      <c r="BS33" s="86">
        <v>13.4005735243266</v>
      </c>
      <c r="BT33" s="243"/>
      <c r="BU33" s="159">
        <f t="shared" si="0"/>
        <v>2.109701765894199</v>
      </c>
      <c r="BV33" s="86">
        <f t="shared" si="1"/>
        <v>2.1089988230922003</v>
      </c>
      <c r="BW33" s="86">
        <f t="shared" si="2"/>
        <v>2.5056039935026</v>
      </c>
      <c r="BX33" s="160">
        <f t="shared" si="3"/>
        <v>1.6167419390330995</v>
      </c>
      <c r="BZ33" s="356">
        <f t="shared" si="4"/>
        <v>0.18551979459954038</v>
      </c>
      <c r="CA33" s="353">
        <f t="shared" si="5"/>
        <v>0.17093458820338195</v>
      </c>
      <c r="CB33" s="353">
        <f t="shared" si="6"/>
        <v>0.20197860235237089</v>
      </c>
      <c r="CC33" s="355">
        <f t="shared" si="7"/>
        <v>0.13720002083624749</v>
      </c>
    </row>
    <row r="34" spans="1:81" s="74" customFormat="1" x14ac:dyDescent="0.3">
      <c r="A34" s="74">
        <v>29</v>
      </c>
      <c r="B34" s="301" t="s">
        <v>163</v>
      </c>
      <c r="C34" s="66" t="s">
        <v>17</v>
      </c>
      <c r="D34" s="243">
        <v>39.945469678725999</v>
      </c>
      <c r="E34" s="243">
        <v>41.589105747889903</v>
      </c>
      <c r="F34" s="243">
        <v>41.716738773432397</v>
      </c>
      <c r="G34" s="243">
        <v>40.672555182919503</v>
      </c>
      <c r="H34" s="243">
        <v>36.860258443492</v>
      </c>
      <c r="I34" s="243">
        <v>38.565616109957602</v>
      </c>
      <c r="J34" s="243">
        <v>38.925833818893203</v>
      </c>
      <c r="K34" s="243">
        <v>37.642198637808697</v>
      </c>
      <c r="L34" s="243">
        <v>39.672310982869099</v>
      </c>
      <c r="M34" s="243">
        <v>40.890555084524401</v>
      </c>
      <c r="N34" s="243">
        <v>41.454783585965203</v>
      </c>
      <c r="O34" s="243">
        <v>40.692479934314498</v>
      </c>
      <c r="P34" s="243">
        <v>34.271414993731597</v>
      </c>
      <c r="Q34" s="243">
        <v>35.830640258219603</v>
      </c>
      <c r="R34" s="243">
        <v>36.018275692486498</v>
      </c>
      <c r="S34" s="243">
        <v>34.8156366111876</v>
      </c>
      <c r="T34" s="243">
        <v>33.7003497816834</v>
      </c>
      <c r="U34" s="243">
        <v>34.670283144587302</v>
      </c>
      <c r="V34" s="243">
        <v>34.970840160512402</v>
      </c>
      <c r="W34" s="243">
        <v>34.081562845295501</v>
      </c>
      <c r="X34" s="243">
        <v>29.410852424833099</v>
      </c>
      <c r="Y34" s="243">
        <v>30.845961080196801</v>
      </c>
      <c r="Z34" s="243">
        <v>31.166276728872901</v>
      </c>
      <c r="AA34" s="243">
        <v>29.9792446679207</v>
      </c>
      <c r="AB34" s="243">
        <v>30.611405954245299</v>
      </c>
      <c r="AC34" s="243">
        <v>32.086782477894403</v>
      </c>
      <c r="AD34" s="243">
        <v>32.330899550300003</v>
      </c>
      <c r="AE34" s="243">
        <v>31.487684843983502</v>
      </c>
      <c r="AF34" s="243">
        <v>31.1239280124882</v>
      </c>
      <c r="AG34" s="243">
        <v>32.392908214012401</v>
      </c>
      <c r="AH34" s="243">
        <v>32.665382382711698</v>
      </c>
      <c r="AI34" s="243">
        <v>31.951248084826702</v>
      </c>
      <c r="AJ34" s="243">
        <v>27.972881747545099</v>
      </c>
      <c r="AK34" s="243">
        <v>29.358217724524799</v>
      </c>
      <c r="AL34" s="243">
        <v>29.721508365589699</v>
      </c>
      <c r="AM34" s="243">
        <v>28.921949918799999</v>
      </c>
      <c r="AN34" s="243">
        <v>36.750856429136597</v>
      </c>
      <c r="AO34" s="243">
        <v>38.159328569450302</v>
      </c>
      <c r="AP34" s="243">
        <v>38.360833474500602</v>
      </c>
      <c r="AQ34" s="243">
        <v>37.461476308830598</v>
      </c>
      <c r="AR34" s="243">
        <v>29.6206579698515</v>
      </c>
      <c r="AS34" s="243">
        <v>31.120447224878699</v>
      </c>
      <c r="AT34" s="243">
        <v>31.515754620469298</v>
      </c>
      <c r="AU34" s="243">
        <v>30.488745285909101</v>
      </c>
      <c r="AV34" s="243">
        <v>28.158916302698199</v>
      </c>
      <c r="AW34" s="243">
        <v>29.603708506576702</v>
      </c>
      <c r="AX34" s="243">
        <v>29.988835799401802</v>
      </c>
      <c r="AY34" s="86">
        <v>28.993732566170401</v>
      </c>
      <c r="AZ34" s="86">
        <v>27.144351149926901</v>
      </c>
      <c r="BA34" s="86">
        <v>27.417528237654899</v>
      </c>
      <c r="BB34" s="86">
        <v>28.410754350056099</v>
      </c>
      <c r="BC34" s="86">
        <v>27.4642772241993</v>
      </c>
      <c r="BD34" s="86">
        <v>25.419430297781801</v>
      </c>
      <c r="BE34" s="86">
        <v>26.896303050157499</v>
      </c>
      <c r="BF34" s="86">
        <v>27.3526398704279</v>
      </c>
      <c r="BG34" s="86">
        <v>26.237725617908701</v>
      </c>
      <c r="BH34" s="86">
        <v>24.333062655664399</v>
      </c>
      <c r="BI34" s="86">
        <v>24.311938548850499</v>
      </c>
      <c r="BJ34" s="86">
        <v>24.3148189342004</v>
      </c>
      <c r="BK34" s="86">
        <v>24.327451900601801</v>
      </c>
      <c r="BL34" s="86">
        <v>22.796838233776899</v>
      </c>
      <c r="BM34" s="86">
        <v>23.46102399846</v>
      </c>
      <c r="BN34" s="86">
        <v>23.519989465413801</v>
      </c>
      <c r="BO34" s="86">
        <v>23.058622704910501</v>
      </c>
      <c r="BP34" s="86">
        <v>24.009403479740101</v>
      </c>
      <c r="BQ34" s="86">
        <v>24.649921709736301</v>
      </c>
      <c r="BR34" s="86">
        <v>24.972961697736299</v>
      </c>
      <c r="BS34" s="86">
        <v>23.967424664216399</v>
      </c>
      <c r="BT34" s="243"/>
      <c r="BU34" s="159">
        <f t="shared" si="0"/>
        <v>1.2125652459632015</v>
      </c>
      <c r="BV34" s="86">
        <f t="shared" si="1"/>
        <v>1.1888977112763008</v>
      </c>
      <c r="BW34" s="86">
        <f t="shared" si="2"/>
        <v>1.4529722323224981</v>
      </c>
      <c r="BX34" s="160">
        <f t="shared" si="3"/>
        <v>0.90880195930589736</v>
      </c>
      <c r="BZ34" s="356">
        <f t="shared" si="4"/>
        <v>5.3190062302876991E-2</v>
      </c>
      <c r="CA34" s="353">
        <f t="shared" si="5"/>
        <v>5.0675439885076674E-2</v>
      </c>
      <c r="CB34" s="353">
        <f t="shared" si="6"/>
        <v>6.1776057955259596E-2</v>
      </c>
      <c r="CC34" s="355">
        <f t="shared" si="7"/>
        <v>3.9412673121728185E-2</v>
      </c>
    </row>
    <row r="35" spans="1:81" s="74" customFormat="1" x14ac:dyDescent="0.3">
      <c r="A35" s="74">
        <v>30</v>
      </c>
      <c r="B35" s="218" t="s">
        <v>164</v>
      </c>
      <c r="C35" s="66" t="s">
        <v>18</v>
      </c>
      <c r="D35" s="189">
        <v>6.9051136206520596</v>
      </c>
      <c r="E35" s="189">
        <v>7.5421869395703203</v>
      </c>
      <c r="F35" s="189">
        <v>7.5101436100876597</v>
      </c>
      <c r="G35" s="189">
        <v>7.3301847110061198</v>
      </c>
      <c r="H35" s="189">
        <v>7.1243026814016996</v>
      </c>
      <c r="I35" s="189">
        <v>7.7196492642685204</v>
      </c>
      <c r="J35" s="189">
        <v>7.8492531634568099</v>
      </c>
      <c r="K35" s="189">
        <v>7.5647205311084003</v>
      </c>
      <c r="L35" s="189">
        <v>7.6553773057604602</v>
      </c>
      <c r="M35" s="189">
        <v>7.9909867567864401</v>
      </c>
      <c r="N35" s="189">
        <v>8.2579211940994703</v>
      </c>
      <c r="O35" s="189">
        <v>8.3088428383497206</v>
      </c>
      <c r="P35" s="189">
        <v>7.9793897236356699</v>
      </c>
      <c r="Q35" s="189">
        <v>8.6790680703488796</v>
      </c>
      <c r="R35" s="189">
        <v>8.7812859708923998</v>
      </c>
      <c r="S35" s="189">
        <v>8.31475130981927</v>
      </c>
      <c r="T35" s="189">
        <v>7.7817323655366701</v>
      </c>
      <c r="U35" s="189">
        <v>8.1989363317208905</v>
      </c>
      <c r="V35" s="189">
        <v>8.3703794576561101</v>
      </c>
      <c r="W35" s="189">
        <v>8.0569111302680003</v>
      </c>
      <c r="X35" s="189">
        <v>7.68631576338323</v>
      </c>
      <c r="Y35" s="189">
        <v>8.4509410833450893</v>
      </c>
      <c r="Z35" s="189">
        <v>8.6143538510627007</v>
      </c>
      <c r="AA35" s="189">
        <v>8.0270472123311496</v>
      </c>
      <c r="AB35" s="189">
        <v>7.5704164403647596</v>
      </c>
      <c r="AC35" s="189">
        <v>8.3589804247673101</v>
      </c>
      <c r="AD35" s="189">
        <v>8.5142683093186697</v>
      </c>
      <c r="AE35" s="189">
        <v>8.1141988968691603</v>
      </c>
      <c r="AF35" s="189">
        <v>7.91871238460699</v>
      </c>
      <c r="AG35" s="189">
        <v>8.7097734377320108</v>
      </c>
      <c r="AH35" s="189">
        <v>8.8505805949836205</v>
      </c>
      <c r="AI35" s="189">
        <v>8.4774123331066402</v>
      </c>
      <c r="AJ35" s="189">
        <v>7.9662042599496603</v>
      </c>
      <c r="AK35" s="189">
        <v>8.9258071830999697</v>
      </c>
      <c r="AL35" s="189">
        <v>9.1788490186382194</v>
      </c>
      <c r="AM35" s="189">
        <v>8.6949654923649096</v>
      </c>
      <c r="AN35" s="189">
        <v>7.6220734517959796</v>
      </c>
      <c r="AO35" s="189">
        <v>8.5634109602264505</v>
      </c>
      <c r="AP35" s="189">
        <v>8.6794460040937107</v>
      </c>
      <c r="AQ35" s="189">
        <v>8.1287678403802701</v>
      </c>
      <c r="AR35" s="189">
        <v>7.09823134282271</v>
      </c>
      <c r="AS35" s="189">
        <v>8.1398231620967394</v>
      </c>
      <c r="AT35" s="189">
        <v>8.3835363214405998</v>
      </c>
      <c r="AU35" s="189">
        <v>7.7149529409692299</v>
      </c>
      <c r="AV35" s="189">
        <v>6.6090312752381397</v>
      </c>
      <c r="AW35" s="189">
        <v>7.5906218197352304</v>
      </c>
      <c r="AX35" s="189">
        <v>7.8266076456855602</v>
      </c>
      <c r="AY35" s="86">
        <v>7.1867178987332396</v>
      </c>
      <c r="AZ35" s="86">
        <v>6.5165877449020497</v>
      </c>
      <c r="BA35" s="86">
        <v>6.6806538147906904</v>
      </c>
      <c r="BB35" s="86">
        <v>7.3450819172593</v>
      </c>
      <c r="BC35" s="86">
        <v>6.7696399034430597</v>
      </c>
      <c r="BD35" s="86">
        <v>6.0225568047622904</v>
      </c>
      <c r="BE35" s="86">
        <v>7.0714265042846103</v>
      </c>
      <c r="BF35" s="86">
        <v>7.3688484288895904</v>
      </c>
      <c r="BG35" s="86">
        <v>6.60506516424838</v>
      </c>
      <c r="BH35" s="86">
        <v>5.9751087122500204</v>
      </c>
      <c r="BI35" s="86">
        <v>5.95398460543616</v>
      </c>
      <c r="BJ35" s="86">
        <v>5.9568649907860998</v>
      </c>
      <c r="BK35" s="86">
        <v>5.96949795718748</v>
      </c>
      <c r="BL35" s="86">
        <v>5.6405531602175696</v>
      </c>
      <c r="BM35" s="86">
        <v>6.1463420571414096</v>
      </c>
      <c r="BN35" s="86">
        <v>6.1895465487619798</v>
      </c>
      <c r="BO35" s="86">
        <v>5.8449031781619798</v>
      </c>
      <c r="BP35" s="86">
        <v>6.6198415049197203</v>
      </c>
      <c r="BQ35" s="86">
        <v>7.1122876683762302</v>
      </c>
      <c r="BR35" s="86">
        <v>7.3596422521644502</v>
      </c>
      <c r="BS35" s="86">
        <v>6.5841096958581096</v>
      </c>
      <c r="BT35" s="243"/>
      <c r="BU35" s="159">
        <f t="shared" si="0"/>
        <v>0.97928834470215076</v>
      </c>
      <c r="BV35" s="86">
        <f t="shared" si="1"/>
        <v>0.96594561123482059</v>
      </c>
      <c r="BW35" s="86">
        <f t="shared" si="2"/>
        <v>1.1700957034024704</v>
      </c>
      <c r="BX35" s="160">
        <f t="shared" si="3"/>
        <v>0.73920651769612977</v>
      </c>
      <c r="BZ35" s="356">
        <f t="shared" si="4"/>
        <v>0.17361565734527662</v>
      </c>
      <c r="CA35" s="353">
        <f t="shared" si="5"/>
        <v>0.15715780251971045</v>
      </c>
      <c r="CB35" s="353">
        <f t="shared" si="6"/>
        <v>0.18904384904198038</v>
      </c>
      <c r="CC35" s="355">
        <f t="shared" si="7"/>
        <v>0.1264702759248417</v>
      </c>
    </row>
    <row r="36" spans="1:81" s="74" customFormat="1" x14ac:dyDescent="0.3">
      <c r="A36" s="74">
        <v>31</v>
      </c>
      <c r="B36" s="218" t="s">
        <v>165</v>
      </c>
      <c r="C36" s="66" t="s">
        <v>19</v>
      </c>
      <c r="D36" s="189">
        <v>35.189220427580302</v>
      </c>
      <c r="E36" s="189">
        <v>38.869104053881003</v>
      </c>
      <c r="F36" s="189">
        <v>38.197781930052301</v>
      </c>
      <c r="G36" s="189">
        <v>37.121620957695697</v>
      </c>
      <c r="H36" s="189">
        <v>34.681516950717203</v>
      </c>
      <c r="I36" s="189">
        <v>38.3432006193582</v>
      </c>
      <c r="J36" s="189">
        <v>38.7553335702449</v>
      </c>
      <c r="K36" s="189">
        <v>37.4017893308705</v>
      </c>
      <c r="L36" s="189">
        <v>35.590271384982103</v>
      </c>
      <c r="M36" s="189">
        <v>38.3677044136736</v>
      </c>
      <c r="N36" s="189">
        <v>39.089510941763201</v>
      </c>
      <c r="O36" s="189">
        <v>39.072432546953202</v>
      </c>
      <c r="P36" s="189">
        <v>37.564936210015702</v>
      </c>
      <c r="Q36" s="189">
        <v>41.123387807493202</v>
      </c>
      <c r="R36" s="189">
        <v>41.233366790194403</v>
      </c>
      <c r="S36" s="189">
        <v>39.312919785341997</v>
      </c>
      <c r="T36" s="189">
        <v>36.7166134851376</v>
      </c>
      <c r="U36" s="189">
        <v>38.645424010093798</v>
      </c>
      <c r="V36" s="189">
        <v>38.990938742429101</v>
      </c>
      <c r="W36" s="189">
        <v>37.964581195667698</v>
      </c>
      <c r="X36" s="189">
        <v>35.035926553765002</v>
      </c>
      <c r="Y36" s="189">
        <v>38.466163551716697</v>
      </c>
      <c r="Z36" s="189">
        <v>38.932941861198302</v>
      </c>
      <c r="AA36" s="189">
        <v>36.6794734196517</v>
      </c>
      <c r="AB36" s="189">
        <v>33.684684657018998</v>
      </c>
      <c r="AC36" s="189">
        <v>37.479125667515497</v>
      </c>
      <c r="AD36" s="189">
        <v>37.814147254233703</v>
      </c>
      <c r="AE36" s="189">
        <v>36.413436305654798</v>
      </c>
      <c r="AF36" s="189">
        <v>33.786484224449097</v>
      </c>
      <c r="AG36" s="189">
        <v>36.914506826508998</v>
      </c>
      <c r="AH36" s="189">
        <v>37.274188905064499</v>
      </c>
      <c r="AI36" s="189">
        <v>36.1183922855788</v>
      </c>
      <c r="AJ36" s="189">
        <v>31.202907742575601</v>
      </c>
      <c r="AK36" s="189">
        <v>34.870509175037597</v>
      </c>
      <c r="AL36" s="189">
        <v>35.807886826277802</v>
      </c>
      <c r="AM36" s="189">
        <v>34.313557119355302</v>
      </c>
      <c r="AN36" s="189">
        <v>31.324388418034999</v>
      </c>
      <c r="AO36" s="189">
        <v>34.990756218999501</v>
      </c>
      <c r="AP36" s="189">
        <v>35.335716755068297</v>
      </c>
      <c r="AQ36" s="189">
        <v>33.438892356247699</v>
      </c>
      <c r="AR36" s="189">
        <v>28.9273484551777</v>
      </c>
      <c r="AS36" s="189">
        <v>33.054442247630703</v>
      </c>
      <c r="AT36" s="189">
        <v>33.784562279705099</v>
      </c>
      <c r="AU36" s="189">
        <v>31.440047298488999</v>
      </c>
      <c r="AV36" s="189">
        <v>29.309182797873799</v>
      </c>
      <c r="AW36" s="189">
        <v>33.493553144660098</v>
      </c>
      <c r="AX36" s="189">
        <v>34.205174718669397</v>
      </c>
      <c r="AY36" s="86">
        <v>31.864136618031502</v>
      </c>
      <c r="AZ36" s="86">
        <v>29.0453018781918</v>
      </c>
      <c r="BA36" s="86">
        <v>29.502998272350201</v>
      </c>
      <c r="BB36" s="86">
        <v>31.967895126275899</v>
      </c>
      <c r="BC36" s="86">
        <v>30.561675506733099</v>
      </c>
      <c r="BD36" s="86">
        <v>27.523112164957499</v>
      </c>
      <c r="BE36" s="86">
        <v>31.943487564552001</v>
      </c>
      <c r="BF36" s="86">
        <v>32.438373484230802</v>
      </c>
      <c r="BG36" s="86">
        <v>29.9538044253216</v>
      </c>
      <c r="BH36" s="86">
        <v>28.529737417405101</v>
      </c>
      <c r="BI36" s="86">
        <v>28.441571855583199</v>
      </c>
      <c r="BJ36" s="86">
        <v>28.462512456503699</v>
      </c>
      <c r="BK36" s="86">
        <v>28.507619227679701</v>
      </c>
      <c r="BL36" s="86">
        <v>29.507105043771201</v>
      </c>
      <c r="BM36" s="86">
        <v>31.2414045083029</v>
      </c>
      <c r="BN36" s="86">
        <v>31.129504950115699</v>
      </c>
      <c r="BO36" s="86">
        <v>30.611069984437801</v>
      </c>
      <c r="BP36" s="86">
        <v>37.223938694504902</v>
      </c>
      <c r="BQ36" s="86">
        <v>39.365503033143</v>
      </c>
      <c r="BR36" s="86">
        <v>40.065100414998398</v>
      </c>
      <c r="BS36" s="86">
        <v>36.888654855465099</v>
      </c>
      <c r="BT36" s="243"/>
      <c r="BU36" s="159">
        <f t="shared" si="0"/>
        <v>7.716833650733701</v>
      </c>
      <c r="BV36" s="86">
        <f t="shared" si="1"/>
        <v>8.1240985248401003</v>
      </c>
      <c r="BW36" s="86">
        <f t="shared" si="2"/>
        <v>8.9355954648826987</v>
      </c>
      <c r="BX36" s="160">
        <f t="shared" si="3"/>
        <v>6.2775848710272975</v>
      </c>
      <c r="BZ36" s="356">
        <f t="shared" si="4"/>
        <v>0.26152459345931955</v>
      </c>
      <c r="CA36" s="353">
        <f t="shared" si="5"/>
        <v>0.26004267902491363</v>
      </c>
      <c r="CB36" s="353">
        <f t="shared" si="6"/>
        <v>0.28704585823647955</v>
      </c>
      <c r="CC36" s="355">
        <f t="shared" si="7"/>
        <v>0.2050756433610039</v>
      </c>
    </row>
    <row r="37" spans="1:81" s="74" customFormat="1" x14ac:dyDescent="0.3">
      <c r="A37" s="74">
        <v>32</v>
      </c>
      <c r="B37" s="218" t="s">
        <v>166</v>
      </c>
      <c r="C37" s="66" t="s">
        <v>20</v>
      </c>
      <c r="D37" s="189">
        <v>33.127066477493898</v>
      </c>
      <c r="E37" s="189">
        <v>34.381153891773501</v>
      </c>
      <c r="F37" s="189">
        <v>33.389583515934802</v>
      </c>
      <c r="G37" s="189">
        <v>32.1852484548794</v>
      </c>
      <c r="H37" s="189">
        <v>30.065494847937401</v>
      </c>
      <c r="I37" s="189">
        <v>32.726597070596704</v>
      </c>
      <c r="J37" s="189">
        <v>32.976490605158403</v>
      </c>
      <c r="K37" s="189">
        <v>32.704856888472698</v>
      </c>
      <c r="L37" s="189">
        <v>33.8860025186817</v>
      </c>
      <c r="M37" s="189">
        <v>34.198347944999398</v>
      </c>
      <c r="N37" s="189">
        <v>34.090937146070999</v>
      </c>
      <c r="O37" s="189">
        <v>35.244867565025899</v>
      </c>
      <c r="P37" s="189">
        <v>36.215146791249303</v>
      </c>
      <c r="Q37" s="189">
        <v>36.554178262330197</v>
      </c>
      <c r="R37" s="189">
        <v>35.2671678313001</v>
      </c>
      <c r="S37" s="189">
        <v>34.258635344333598</v>
      </c>
      <c r="T37" s="189">
        <v>31.032531455508799</v>
      </c>
      <c r="U37" s="189">
        <v>31.243735442788399</v>
      </c>
      <c r="V37" s="189">
        <v>31.072264767964601</v>
      </c>
      <c r="W37" s="189">
        <v>31.861488310346299</v>
      </c>
      <c r="X37" s="189">
        <v>30.2888708000864</v>
      </c>
      <c r="Y37" s="189">
        <v>30.592837359054499</v>
      </c>
      <c r="Z37" s="189">
        <v>30.203329851403399</v>
      </c>
      <c r="AA37" s="189">
        <v>29.476356533372599</v>
      </c>
      <c r="AB37" s="189">
        <v>29.658453864791401</v>
      </c>
      <c r="AC37" s="189">
        <v>30.7064788739101</v>
      </c>
      <c r="AD37" s="189">
        <v>30.454546451319899</v>
      </c>
      <c r="AE37" s="189">
        <v>29.7329580330975</v>
      </c>
      <c r="AF37" s="189">
        <v>23.492371958428102</v>
      </c>
      <c r="AG37" s="189">
        <v>26.025949023318798</v>
      </c>
      <c r="AH37" s="189">
        <v>26.670826723087298</v>
      </c>
      <c r="AI37" s="189">
        <v>25.168754907484001</v>
      </c>
      <c r="AJ37" s="189">
        <v>22.710752992179</v>
      </c>
      <c r="AK37" s="189">
        <v>25.361611381261799</v>
      </c>
      <c r="AL37" s="189">
        <v>26.131241422927399</v>
      </c>
      <c r="AM37" s="189">
        <v>24.500296499153599</v>
      </c>
      <c r="AN37" s="189">
        <v>22.105732584369701</v>
      </c>
      <c r="AO37" s="189">
        <v>24.8033845434779</v>
      </c>
      <c r="AP37" s="189">
        <v>25.245644936971502</v>
      </c>
      <c r="AQ37" s="189">
        <v>23.482047826110801</v>
      </c>
      <c r="AR37" s="189">
        <v>20.713093478738799</v>
      </c>
      <c r="AS37" s="189">
        <v>23.584710567051701</v>
      </c>
      <c r="AT37" s="189">
        <v>24.373201858030601</v>
      </c>
      <c r="AU37" s="189">
        <v>22.422217327797199</v>
      </c>
      <c r="AV37" s="189">
        <v>20.2120928370603</v>
      </c>
      <c r="AW37" s="189">
        <v>23.058759098048899</v>
      </c>
      <c r="AX37" s="189">
        <v>23.804928394594501</v>
      </c>
      <c r="AY37" s="86">
        <v>21.896552277919799</v>
      </c>
      <c r="AZ37" s="86">
        <v>20.2339323572834</v>
      </c>
      <c r="BA37" s="86">
        <v>20.666853457265599</v>
      </c>
      <c r="BB37" s="86">
        <v>22.661209228560999</v>
      </c>
      <c r="BC37" s="86">
        <v>20.985385650193798</v>
      </c>
      <c r="BD37" s="86">
        <v>18.501359160160401</v>
      </c>
      <c r="BE37" s="86">
        <v>21.584168093634901</v>
      </c>
      <c r="BF37" s="86">
        <v>22.325141595575499</v>
      </c>
      <c r="BG37" s="86">
        <v>20.2061232810427</v>
      </c>
      <c r="BH37" s="86">
        <v>18.0187362160239</v>
      </c>
      <c r="BI37" s="189">
        <v>17.965836878930801</v>
      </c>
      <c r="BJ37" s="86">
        <v>17.978401239483102</v>
      </c>
      <c r="BK37" s="86">
        <v>18.0054653021887</v>
      </c>
      <c r="BL37" s="86">
        <v>16.476340024096199</v>
      </c>
      <c r="BM37" s="86">
        <v>17.7599394082408</v>
      </c>
      <c r="BN37" s="86">
        <v>17.812346846419398</v>
      </c>
      <c r="BO37" s="86">
        <v>17.074722863301801</v>
      </c>
      <c r="BP37" s="86">
        <v>19.845190090811698</v>
      </c>
      <c r="BQ37" s="86">
        <v>21.187780880026601</v>
      </c>
      <c r="BR37" s="86">
        <v>21.7804822066804</v>
      </c>
      <c r="BS37" s="86">
        <v>19.701755913826702</v>
      </c>
      <c r="BT37" s="243"/>
      <c r="BU37" s="159">
        <f t="shared" si="0"/>
        <v>3.368850066715499</v>
      </c>
      <c r="BV37" s="86">
        <f t="shared" si="1"/>
        <v>3.4278414717858006</v>
      </c>
      <c r="BW37" s="86">
        <f t="shared" si="2"/>
        <v>3.9681353602610017</v>
      </c>
      <c r="BX37" s="160">
        <f t="shared" si="3"/>
        <v>2.6270330505249007</v>
      </c>
      <c r="BZ37" s="356">
        <f t="shared" si="4"/>
        <v>0.20446592275885586</v>
      </c>
      <c r="CA37" s="353">
        <f t="shared" si="5"/>
        <v>0.19300975037083998</v>
      </c>
      <c r="CB37" s="353">
        <f t="shared" si="6"/>
        <v>0.22277442688910296</v>
      </c>
      <c r="CC37" s="355">
        <f t="shared" si="7"/>
        <v>0.15385509162032171</v>
      </c>
    </row>
    <row r="38" spans="1:81" s="140" customFormat="1" x14ac:dyDescent="0.3">
      <c r="A38" s="74">
        <v>33</v>
      </c>
      <c r="B38" s="218" t="s">
        <v>167</v>
      </c>
      <c r="C38" s="66" t="s">
        <v>50</v>
      </c>
      <c r="D38" s="75">
        <v>5.2506934534723699</v>
      </c>
      <c r="E38" s="75">
        <v>5.8673101480928098</v>
      </c>
      <c r="F38" s="75">
        <v>5.8066639829335402</v>
      </c>
      <c r="G38" s="75">
        <v>5.5998973720304601</v>
      </c>
      <c r="H38" s="75">
        <v>5.0909045115773504</v>
      </c>
      <c r="I38" s="75">
        <v>5.6644788959709498</v>
      </c>
      <c r="J38" s="75">
        <v>5.7410663223746097</v>
      </c>
      <c r="K38" s="75">
        <v>5.4696784505691003</v>
      </c>
      <c r="L38" s="75">
        <v>5.3537694265229998</v>
      </c>
      <c r="M38" s="75">
        <v>5.8432670995578997</v>
      </c>
      <c r="N38" s="75">
        <v>5.9814701143884799</v>
      </c>
      <c r="O38" s="75">
        <v>5.9360638255362597</v>
      </c>
      <c r="P38" s="75">
        <v>5.2283177197523303</v>
      </c>
      <c r="Q38" s="75">
        <v>5.7456665435319803</v>
      </c>
      <c r="R38" s="75">
        <v>5.7786348631183504</v>
      </c>
      <c r="S38" s="75">
        <v>5.5442805423718404</v>
      </c>
      <c r="T38" s="75">
        <v>5.23909989565436</v>
      </c>
      <c r="U38" s="75">
        <v>5.5007177757427899</v>
      </c>
      <c r="V38" s="75">
        <v>5.5372412117486904</v>
      </c>
      <c r="W38" s="75">
        <v>5.4256114738695196</v>
      </c>
      <c r="X38" s="75">
        <v>5.0365714203220202</v>
      </c>
      <c r="Y38" s="75">
        <v>5.5196709767115104</v>
      </c>
      <c r="Z38" s="75">
        <v>5.5708294551667796</v>
      </c>
      <c r="AA38" s="75">
        <v>5.2998332138648196</v>
      </c>
      <c r="AB38" s="75">
        <v>4.9113079630571104</v>
      </c>
      <c r="AC38" s="75">
        <v>5.4358668836250796</v>
      </c>
      <c r="AD38" s="75">
        <v>5.4704104775543003</v>
      </c>
      <c r="AE38" s="75">
        <v>5.3414189243903003</v>
      </c>
      <c r="AF38" s="75">
        <v>5.0459458422800099</v>
      </c>
      <c r="AG38" s="75">
        <v>5.4480000513337004</v>
      </c>
      <c r="AH38" s="75">
        <v>5.4550912473400404</v>
      </c>
      <c r="AI38" s="75">
        <v>5.3801335465349496</v>
      </c>
      <c r="AJ38" s="75">
        <v>4.5089369560414196</v>
      </c>
      <c r="AK38" s="75">
        <v>4.9990415804868302</v>
      </c>
      <c r="AL38" s="75">
        <v>5.1146876903219898</v>
      </c>
      <c r="AM38" s="75">
        <v>4.9899579371715301</v>
      </c>
      <c r="AN38" s="75">
        <v>4.4175050775197899</v>
      </c>
      <c r="AO38" s="75">
        <v>4.8820929823422903</v>
      </c>
      <c r="AP38" s="75">
        <v>4.9008254636315902</v>
      </c>
      <c r="AQ38" s="75">
        <v>4.71295180844072</v>
      </c>
      <c r="AR38" s="75">
        <v>4.1275484745391298</v>
      </c>
      <c r="AS38" s="75">
        <v>4.6934086913837803</v>
      </c>
      <c r="AT38" s="75">
        <v>4.7596283054955002</v>
      </c>
      <c r="AU38" s="75">
        <v>4.4827155024639902</v>
      </c>
      <c r="AV38" s="75">
        <v>4.1878548015816097</v>
      </c>
      <c r="AW38" s="75">
        <v>4.7622095810863598</v>
      </c>
      <c r="AX38" s="75">
        <v>4.82721387536757</v>
      </c>
      <c r="AY38" s="69">
        <v>4.5490875429874498</v>
      </c>
      <c r="AZ38" s="69">
        <v>3.98581119114254</v>
      </c>
      <c r="BA38" s="69">
        <v>4.0251892277864698</v>
      </c>
      <c r="BB38" s="69">
        <v>4.3231786148368396</v>
      </c>
      <c r="BC38" s="69">
        <v>4.2173364329995202</v>
      </c>
      <c r="BD38" s="69">
        <v>3.5844833307390598</v>
      </c>
      <c r="BE38" s="69">
        <v>4.1697172326871197</v>
      </c>
      <c r="BF38" s="69">
        <v>4.2019552175709398</v>
      </c>
      <c r="BG38" s="69">
        <v>3.89991487845968</v>
      </c>
      <c r="BH38" s="69">
        <v>3.57361793286023</v>
      </c>
      <c r="BI38" s="75">
        <v>3.57361793286023</v>
      </c>
      <c r="BJ38" s="69">
        <v>3.57361793286023</v>
      </c>
      <c r="BK38" s="69">
        <v>3.57361793286023</v>
      </c>
      <c r="BL38" s="69">
        <v>3.4137811286789699</v>
      </c>
      <c r="BM38" s="69">
        <v>3.6279193315485601</v>
      </c>
      <c r="BN38" s="69">
        <v>3.6134759986540099</v>
      </c>
      <c r="BO38" s="69">
        <v>3.5430057021418602</v>
      </c>
      <c r="BP38" s="86">
        <v>4.2901351306875801</v>
      </c>
      <c r="BQ38" s="69">
        <v>4.5490157180809403</v>
      </c>
      <c r="BR38" s="69">
        <v>4.6293037842558604</v>
      </c>
      <c r="BS38" s="69">
        <v>4.2537726039172297</v>
      </c>
      <c r="BT38" s="345"/>
      <c r="BU38" s="161">
        <f t="shared" si="0"/>
        <v>0.87635400200861024</v>
      </c>
      <c r="BV38" s="69">
        <f t="shared" si="1"/>
        <v>0.92109638653238024</v>
      </c>
      <c r="BW38" s="69">
        <f t="shared" si="2"/>
        <v>1.0158277856018505</v>
      </c>
      <c r="BX38" s="160">
        <f t="shared" si="3"/>
        <v>0.7107669017753695</v>
      </c>
      <c r="BZ38" s="357">
        <f t="shared" si="4"/>
        <v>0.25671065864369952</v>
      </c>
      <c r="CA38" s="114">
        <f t="shared" si="5"/>
        <v>0.25389108807422534</v>
      </c>
      <c r="CB38" s="114">
        <f t="shared" si="6"/>
        <v>0.28112205144858798</v>
      </c>
      <c r="CC38" s="355">
        <f t="shared" si="7"/>
        <v>0.20061127797386502</v>
      </c>
    </row>
    <row r="39" spans="1:81" s="140" customFormat="1" x14ac:dyDescent="0.3">
      <c r="A39" s="74">
        <v>34</v>
      </c>
      <c r="B39" s="218" t="s">
        <v>168</v>
      </c>
      <c r="C39" s="66" t="s">
        <v>47</v>
      </c>
      <c r="D39" s="75">
        <v>32.845523653948199</v>
      </c>
      <c r="E39" s="75">
        <v>33.488206838820297</v>
      </c>
      <c r="F39" s="75">
        <v>33.372709482705098</v>
      </c>
      <c r="G39" s="75">
        <v>34.183541181617201</v>
      </c>
      <c r="H39" s="75">
        <v>27.734410001927401</v>
      </c>
      <c r="I39" s="75">
        <v>26.869006718490301</v>
      </c>
      <c r="J39" s="75">
        <v>27.467004576612698</v>
      </c>
      <c r="K39" s="75">
        <v>28.1918347156175</v>
      </c>
      <c r="L39" s="75">
        <v>28.4801775473235</v>
      </c>
      <c r="M39" s="75">
        <v>24.501732593453699</v>
      </c>
      <c r="N39" s="75">
        <v>25.0829076913028</v>
      </c>
      <c r="O39" s="75">
        <v>29.035518180298201</v>
      </c>
      <c r="P39" s="75">
        <v>26.142759229377099</v>
      </c>
      <c r="Q39" s="75">
        <v>23.811548771271202</v>
      </c>
      <c r="R39" s="75">
        <v>24.455656797568899</v>
      </c>
      <c r="S39" s="75">
        <v>24.776526346630401</v>
      </c>
      <c r="T39" s="75">
        <v>22.6810904123958</v>
      </c>
      <c r="U39" s="75">
        <v>22.3907384946619</v>
      </c>
      <c r="V39" s="75">
        <v>23.3633777849338</v>
      </c>
      <c r="W39" s="75">
        <v>23.578073532130201</v>
      </c>
      <c r="X39" s="75">
        <v>20.421126866719199</v>
      </c>
      <c r="Y39" s="75">
        <v>21.055292065163201</v>
      </c>
      <c r="Z39" s="75">
        <v>21.512250080716601</v>
      </c>
      <c r="AA39" s="75">
        <v>20.2872781120724</v>
      </c>
      <c r="AB39" s="75">
        <v>18.901392111833001</v>
      </c>
      <c r="AC39" s="75">
        <v>19.772544373349099</v>
      </c>
      <c r="AD39" s="75">
        <v>20.446172031465199</v>
      </c>
      <c r="AE39" s="75">
        <v>19.3511492034866</v>
      </c>
      <c r="AF39" s="75">
        <v>24.891736706737401</v>
      </c>
      <c r="AG39" s="75">
        <v>24.586813615865701</v>
      </c>
      <c r="AH39" s="75">
        <v>25.5913936680586</v>
      </c>
      <c r="AI39" s="75">
        <v>25.7432599573802</v>
      </c>
      <c r="AJ39" s="75">
        <v>24.772660958070801</v>
      </c>
      <c r="AK39" s="75">
        <v>23.323632734993801</v>
      </c>
      <c r="AL39" s="75">
        <v>23.9195845537084</v>
      </c>
      <c r="AM39" s="75">
        <v>25.303579832435901</v>
      </c>
      <c r="AN39" s="75">
        <v>25.073115612057901</v>
      </c>
      <c r="AO39" s="75">
        <v>23.5575011040529</v>
      </c>
      <c r="AP39" s="75">
        <v>24.171258443877399</v>
      </c>
      <c r="AQ39" s="75">
        <v>24.731913997759399</v>
      </c>
      <c r="AR39" s="75">
        <v>23.794203328437899</v>
      </c>
      <c r="AS39" s="75">
        <v>22.522127892368498</v>
      </c>
      <c r="AT39" s="75">
        <v>23.448324549233799</v>
      </c>
      <c r="AU39" s="75">
        <v>23.792461136439002</v>
      </c>
      <c r="AV39" s="75">
        <v>27.498981525846599</v>
      </c>
      <c r="AW39" s="75">
        <v>24.338491521514001</v>
      </c>
      <c r="AX39" s="75">
        <v>24.415641460793498</v>
      </c>
      <c r="AY39" s="69">
        <v>26.231132549171701</v>
      </c>
      <c r="AZ39" s="69">
        <v>27.803229314766298</v>
      </c>
      <c r="BA39" s="69">
        <v>22.959013555544701</v>
      </c>
      <c r="BB39" s="69">
        <v>23.995993355543099</v>
      </c>
      <c r="BC39" s="69">
        <v>25.708100388106001</v>
      </c>
      <c r="BD39" s="69">
        <v>23.572644317055602</v>
      </c>
      <c r="BE39" s="69">
        <v>22.129332908356201</v>
      </c>
      <c r="BF39" s="69">
        <v>22.592490172866999</v>
      </c>
      <c r="BG39" s="69">
        <v>23.158372891467099</v>
      </c>
      <c r="BH39" s="69">
        <v>23.096270163076699</v>
      </c>
      <c r="BI39" s="69">
        <v>19.8020128573867</v>
      </c>
      <c r="BJ39" s="69">
        <v>19.5153204615339</v>
      </c>
      <c r="BK39" s="69">
        <v>21.613964295474499</v>
      </c>
      <c r="BL39" s="69">
        <v>22.791962989096099</v>
      </c>
      <c r="BM39" s="69">
        <v>20.721971386509001</v>
      </c>
      <c r="BN39" s="69">
        <v>20.532656673923402</v>
      </c>
      <c r="BO39" s="69">
        <v>21.782480366748501</v>
      </c>
      <c r="BP39" s="86">
        <v>24.998823880307899</v>
      </c>
      <c r="BQ39" s="69">
        <v>22.884494835853101</v>
      </c>
      <c r="BR39" s="69">
        <v>23.177017535223801</v>
      </c>
      <c r="BS39" s="69">
        <v>23.436470953526801</v>
      </c>
      <c r="BT39" s="345"/>
      <c r="BU39" s="161">
        <f t="shared" si="0"/>
        <v>2.2068608912118002</v>
      </c>
      <c r="BV39" s="69">
        <f t="shared" si="1"/>
        <v>2.1625234493440999</v>
      </c>
      <c r="BW39" s="69">
        <f t="shared" si="2"/>
        <v>2.6443608613003988</v>
      </c>
      <c r="BX39" s="160">
        <f t="shared" si="3"/>
        <v>1.6539905867782991</v>
      </c>
      <c r="BZ39" s="357">
        <f t="shared" si="4"/>
        <v>9.6826275659871175E-2</v>
      </c>
      <c r="CA39" s="114">
        <f t="shared" si="5"/>
        <v>0.10435896319941869</v>
      </c>
      <c r="CB39" s="114">
        <f t="shared" si="6"/>
        <v>0.12878805228642201</v>
      </c>
      <c r="CC39" s="355">
        <f t="shared" si="7"/>
        <v>7.5932150927272582E-2</v>
      </c>
    </row>
    <row r="40" spans="1:81" s="140" customFormat="1" x14ac:dyDescent="0.3">
      <c r="A40" s="74">
        <v>35</v>
      </c>
      <c r="B40" s="218" t="s">
        <v>169</v>
      </c>
      <c r="C40" s="66" t="s">
        <v>48</v>
      </c>
      <c r="D40" s="75">
        <v>94.638135147527805</v>
      </c>
      <c r="E40" s="75">
        <v>84.0104338377636</v>
      </c>
      <c r="F40" s="75">
        <v>82.933655065486406</v>
      </c>
      <c r="G40" s="75">
        <v>97.237914226487504</v>
      </c>
      <c r="H40" s="75">
        <v>95.708576122461295</v>
      </c>
      <c r="I40" s="75">
        <v>79.597404811075506</v>
      </c>
      <c r="J40" s="75">
        <v>80.939959166343897</v>
      </c>
      <c r="K40" s="75">
        <v>95.351235578197205</v>
      </c>
      <c r="L40" s="75">
        <v>105.959765604354</v>
      </c>
      <c r="M40" s="75">
        <v>78.538717497385406</v>
      </c>
      <c r="N40" s="75">
        <v>78.846069376223099</v>
      </c>
      <c r="O40" s="75">
        <v>107.278734581178</v>
      </c>
      <c r="P40" s="75">
        <v>90.332820346233902</v>
      </c>
      <c r="Q40" s="75">
        <v>73.023436747764606</v>
      </c>
      <c r="R40" s="75">
        <v>75.448572067205703</v>
      </c>
      <c r="S40" s="75">
        <v>83.486068710122197</v>
      </c>
      <c r="T40" s="75">
        <v>87.319097135933603</v>
      </c>
      <c r="U40" s="75">
        <v>75.914427412387596</v>
      </c>
      <c r="V40" s="75">
        <v>80.734032909786393</v>
      </c>
      <c r="W40" s="75">
        <v>92.973072763574294</v>
      </c>
      <c r="X40" s="75">
        <v>77.624864275794707</v>
      </c>
      <c r="Y40" s="75">
        <v>68.772313408279501</v>
      </c>
      <c r="Z40" s="75">
        <v>68.8457829116239</v>
      </c>
      <c r="AA40" s="75">
        <v>71.947005531674193</v>
      </c>
      <c r="AB40" s="75">
        <v>71.382617530232295</v>
      </c>
      <c r="AC40" s="75">
        <v>62.603866720129602</v>
      </c>
      <c r="AD40" s="75">
        <v>66.185566492419497</v>
      </c>
      <c r="AE40" s="75">
        <v>68.155337691223593</v>
      </c>
      <c r="AF40" s="75">
        <v>59.375746641279299</v>
      </c>
      <c r="AG40" s="75">
        <v>59.179134077251298</v>
      </c>
      <c r="AH40" s="75">
        <v>60.466535514405898</v>
      </c>
      <c r="AI40" s="75">
        <v>61.807537189611097</v>
      </c>
      <c r="AJ40" s="75">
        <v>59.570673589753</v>
      </c>
      <c r="AK40" s="75">
        <v>56.960497669329598</v>
      </c>
      <c r="AL40" s="75">
        <v>57.8122617020177</v>
      </c>
      <c r="AM40" s="75">
        <v>61.3684470783355</v>
      </c>
      <c r="AN40" s="75">
        <v>55.886846766986302</v>
      </c>
      <c r="AO40" s="75">
        <v>54.176102081097497</v>
      </c>
      <c r="AP40" s="75">
        <v>54.882175919699698</v>
      </c>
      <c r="AQ40" s="75">
        <v>55.799289139783198</v>
      </c>
      <c r="AR40" s="75">
        <v>52.443820620764903</v>
      </c>
      <c r="AS40" s="75">
        <v>51.429566963026801</v>
      </c>
      <c r="AT40" s="75">
        <v>52.988100091294598</v>
      </c>
      <c r="AU40" s="75">
        <v>53.3236854265677</v>
      </c>
      <c r="AV40" s="75">
        <v>59.020477028311703</v>
      </c>
      <c r="AW40" s="75">
        <v>54.474435393849298</v>
      </c>
      <c r="AX40" s="75">
        <v>54.568014960383501</v>
      </c>
      <c r="AY40" s="69">
        <v>57.542991550403997</v>
      </c>
      <c r="AZ40" s="69">
        <v>58.1881437106031</v>
      </c>
      <c r="BA40" s="69">
        <v>49.1619643383534</v>
      </c>
      <c r="BB40" s="69">
        <v>51.3129351277463</v>
      </c>
      <c r="BC40" s="69">
        <v>54.818881634580897</v>
      </c>
      <c r="BD40" s="69">
        <v>55.863765372532697</v>
      </c>
      <c r="BE40" s="69">
        <v>50.987331243610001</v>
      </c>
      <c r="BF40" s="69">
        <v>50.9618126704734</v>
      </c>
      <c r="BG40" s="69">
        <v>54.049675624272098</v>
      </c>
      <c r="BH40" s="69">
        <v>51.649683422613499</v>
      </c>
      <c r="BI40" s="69">
        <v>43.0034271885145</v>
      </c>
      <c r="BJ40" s="69">
        <v>42.101991825899603</v>
      </c>
      <c r="BK40" s="69">
        <v>47.692557561985197</v>
      </c>
      <c r="BL40" s="69">
        <v>50.752050346635997</v>
      </c>
      <c r="BM40" s="69">
        <v>44.320169986786901</v>
      </c>
      <c r="BN40" s="69">
        <v>43.3635238129363</v>
      </c>
      <c r="BO40" s="69">
        <v>47.775172966124501</v>
      </c>
      <c r="BP40" s="86">
        <v>56.661387862849303</v>
      </c>
      <c r="BQ40" s="69">
        <v>50.344622818974202</v>
      </c>
      <c r="BR40" s="69">
        <v>50.3296785958334</v>
      </c>
      <c r="BS40" s="69">
        <v>52.269720016624298</v>
      </c>
      <c r="BT40" s="345"/>
      <c r="BU40" s="161">
        <f t="shared" si="0"/>
        <v>5.9093375162133057</v>
      </c>
      <c r="BV40" s="69">
        <f t="shared" si="1"/>
        <v>6.0244528321873005</v>
      </c>
      <c r="BW40" s="69">
        <f t="shared" si="2"/>
        <v>6.9661547828970996</v>
      </c>
      <c r="BX40" s="160">
        <f t="shared" si="3"/>
        <v>4.4945470504997971</v>
      </c>
      <c r="BZ40" s="357">
        <f t="shared" si="4"/>
        <v>0.11643544400379077</v>
      </c>
      <c r="CA40" s="114">
        <f t="shared" si="5"/>
        <v>0.13593027359740184</v>
      </c>
      <c r="CB40" s="114">
        <f t="shared" si="6"/>
        <v>0.16064549580767559</v>
      </c>
      <c r="CC40" s="355">
        <f t="shared" si="7"/>
        <v>9.4077044026333587E-2</v>
      </c>
    </row>
    <row r="41" spans="1:81" s="140" customFormat="1" x14ac:dyDescent="0.3">
      <c r="A41" s="74">
        <v>36</v>
      </c>
      <c r="B41" s="218" t="s">
        <v>170</v>
      </c>
      <c r="C41" s="66" t="s">
        <v>277</v>
      </c>
      <c r="D41" s="75">
        <v>20.665234207461999</v>
      </c>
      <c r="E41" s="75">
        <v>21.2723443478558</v>
      </c>
      <c r="F41" s="75">
        <v>21.372618291142</v>
      </c>
      <c r="G41" s="75">
        <v>21.764984609067501</v>
      </c>
      <c r="H41" s="75">
        <v>20.301348436236999</v>
      </c>
      <c r="I41" s="75">
        <v>20.650615672348</v>
      </c>
      <c r="J41" s="75">
        <v>21.0644689068262</v>
      </c>
      <c r="K41" s="75">
        <v>20.967356576657</v>
      </c>
      <c r="L41" s="75">
        <v>20.5415211687496</v>
      </c>
      <c r="M41" s="75">
        <v>19.742688961565101</v>
      </c>
      <c r="N41" s="75">
        <v>20.3097405482103</v>
      </c>
      <c r="O41" s="75">
        <v>21.537470849101702</v>
      </c>
      <c r="P41" s="75">
        <v>18.940208022986798</v>
      </c>
      <c r="Q41" s="75">
        <v>18.920396425333902</v>
      </c>
      <c r="R41" s="75">
        <v>19.252672674421099</v>
      </c>
      <c r="S41" s="75">
        <v>18.742984531369299</v>
      </c>
      <c r="T41" s="75">
        <v>19.3533263994881</v>
      </c>
      <c r="U41" s="75">
        <v>19.289452234976999</v>
      </c>
      <c r="V41" s="75">
        <v>19.9373164434631</v>
      </c>
      <c r="W41" s="75">
        <v>20.055295957177801</v>
      </c>
      <c r="X41" s="75">
        <v>17.913969322154099</v>
      </c>
      <c r="Y41" s="75">
        <v>18.507194073518601</v>
      </c>
      <c r="Z41" s="75">
        <v>18.824962635237998</v>
      </c>
      <c r="AA41" s="75">
        <v>17.8671113442545</v>
      </c>
      <c r="AB41" s="75">
        <v>16.524635248843499</v>
      </c>
      <c r="AC41" s="75">
        <v>17.299656775023699</v>
      </c>
      <c r="AD41" s="75">
        <v>17.846421629975499</v>
      </c>
      <c r="AE41" s="75">
        <v>16.9881274466617</v>
      </c>
      <c r="AF41" s="75">
        <v>15.408335321361299</v>
      </c>
      <c r="AG41" s="75">
        <v>16.783877898929202</v>
      </c>
      <c r="AH41" s="75">
        <v>17.285491215603201</v>
      </c>
      <c r="AI41" s="75">
        <v>16.398629101129799</v>
      </c>
      <c r="AJ41" s="75">
        <v>15.094416050000801</v>
      </c>
      <c r="AK41" s="75">
        <v>16.259138792451701</v>
      </c>
      <c r="AL41" s="75">
        <v>16.647440234914601</v>
      </c>
      <c r="AM41" s="75">
        <v>15.806984006267299</v>
      </c>
      <c r="AN41" s="75">
        <v>14.36274468977</v>
      </c>
      <c r="AO41" s="75">
        <v>15.710158891961999</v>
      </c>
      <c r="AP41" s="75">
        <v>16.025448572027202</v>
      </c>
      <c r="AQ41" s="75">
        <v>14.9533342673835</v>
      </c>
      <c r="AR41" s="75">
        <v>13.8718312349749</v>
      </c>
      <c r="AS41" s="75">
        <v>15.2999043587218</v>
      </c>
      <c r="AT41" s="75">
        <v>15.9630054151524</v>
      </c>
      <c r="AU41" s="75">
        <v>14.768535029137601</v>
      </c>
      <c r="AV41" s="75">
        <v>14.3721115822259</v>
      </c>
      <c r="AW41" s="75">
        <v>15.613374591099801</v>
      </c>
      <c r="AX41" s="75">
        <v>16.189145864868799</v>
      </c>
      <c r="AY41" s="69">
        <v>15.131933971393099</v>
      </c>
      <c r="AZ41" s="69">
        <v>14.2518494028179</v>
      </c>
      <c r="BA41" s="69">
        <v>13.968146399601901</v>
      </c>
      <c r="BB41" s="69">
        <v>15.369351914170499</v>
      </c>
      <c r="BC41" s="69">
        <v>14.138589530833601</v>
      </c>
      <c r="BD41" s="69">
        <v>13.216386235441</v>
      </c>
      <c r="BE41" s="69">
        <v>14.5876181794809</v>
      </c>
      <c r="BF41" s="69">
        <v>15.330679264331399</v>
      </c>
      <c r="BG41" s="69">
        <v>14.052341461848799</v>
      </c>
      <c r="BH41" s="69">
        <v>13.3812439396354</v>
      </c>
      <c r="BI41" s="69">
        <v>12.7399798273524</v>
      </c>
      <c r="BJ41" s="69">
        <v>12.675654297129199</v>
      </c>
      <c r="BK41" s="69">
        <v>13.095919118906099</v>
      </c>
      <c r="BL41" s="69">
        <v>12.762301450466699</v>
      </c>
      <c r="BM41" s="69">
        <v>13.2272868130086</v>
      </c>
      <c r="BN41" s="69">
        <v>13.2488385116398</v>
      </c>
      <c r="BO41" s="69">
        <v>12.857336428261601</v>
      </c>
      <c r="BP41" s="86">
        <v>14.3096381813048</v>
      </c>
      <c r="BQ41" s="69">
        <v>14.692300838390301</v>
      </c>
      <c r="BR41" s="69">
        <v>15.135076141446699</v>
      </c>
      <c r="BS41" s="69">
        <v>13.931353091477201</v>
      </c>
      <c r="BT41" s="345"/>
      <c r="BU41" s="161">
        <f t="shared" si="0"/>
        <v>1.5473367308381007</v>
      </c>
      <c r="BV41" s="69">
        <f t="shared" si="1"/>
        <v>1.4650140253817003</v>
      </c>
      <c r="BW41" s="69">
        <f t="shared" si="2"/>
        <v>1.8862376298068995</v>
      </c>
      <c r="BX41" s="160">
        <f t="shared" si="3"/>
        <v>1.0740166632156001</v>
      </c>
      <c r="BZ41" s="357">
        <f t="shared" si="4"/>
        <v>0.12124276619257546</v>
      </c>
      <c r="CA41" s="114">
        <f t="shared" si="5"/>
        <v>0.11075695613864722</v>
      </c>
      <c r="CB41" s="114">
        <f t="shared" si="6"/>
        <v>0.14237003705266243</v>
      </c>
      <c r="CC41" s="355">
        <f t="shared" si="7"/>
        <v>8.3533371721907598E-2</v>
      </c>
    </row>
    <row r="42" spans="1:81" s="140" customFormat="1" x14ac:dyDescent="0.3">
      <c r="A42" s="74">
        <v>37</v>
      </c>
      <c r="B42" s="218" t="s">
        <v>171</v>
      </c>
      <c r="C42" s="66" t="s">
        <v>49</v>
      </c>
      <c r="D42" s="75">
        <v>2702.7355007561</v>
      </c>
      <c r="E42" s="75">
        <v>2914.1408131938601</v>
      </c>
      <c r="F42" s="75">
        <v>2958.3318242208402</v>
      </c>
      <c r="G42" s="75">
        <v>2803.8029717079799</v>
      </c>
      <c r="H42" s="75">
        <v>2668.3949113559302</v>
      </c>
      <c r="I42" s="75">
        <v>2903.0664103061899</v>
      </c>
      <c r="J42" s="75">
        <v>2980.0143361359101</v>
      </c>
      <c r="K42" s="75">
        <v>2755.2989702047298</v>
      </c>
      <c r="L42" s="75">
        <v>2631.41202729923</v>
      </c>
      <c r="M42" s="75">
        <v>2779.5843748171301</v>
      </c>
      <c r="N42" s="75">
        <v>2895.7454377126801</v>
      </c>
      <c r="O42" s="75">
        <v>2753.0933839783402</v>
      </c>
      <c r="P42" s="75">
        <v>2467.8845682316201</v>
      </c>
      <c r="Q42" s="75">
        <v>2671.7290807315399</v>
      </c>
      <c r="R42" s="75">
        <v>2709.9240294757001</v>
      </c>
      <c r="S42" s="75">
        <v>2478.6520851946998</v>
      </c>
      <c r="T42" s="75">
        <v>2379.4411922445802</v>
      </c>
      <c r="U42" s="75">
        <v>2533.9677267162801</v>
      </c>
      <c r="V42" s="75">
        <v>2612.4566698122999</v>
      </c>
      <c r="W42" s="75">
        <v>2429.5740026807498</v>
      </c>
      <c r="X42" s="75">
        <v>2346.8846571720001</v>
      </c>
      <c r="Y42" s="75">
        <v>2556.19261278458</v>
      </c>
      <c r="Z42" s="75">
        <v>2631.3202150549</v>
      </c>
      <c r="AA42" s="75">
        <v>2385.95732019869</v>
      </c>
      <c r="AB42" s="75">
        <v>2296.0463284831098</v>
      </c>
      <c r="AC42" s="75">
        <v>2545.9779296930501</v>
      </c>
      <c r="AD42" s="75">
        <v>2613.9351153211101</v>
      </c>
      <c r="AE42" s="75">
        <v>2405.3890162980401</v>
      </c>
      <c r="AF42" s="75">
        <v>2313.0541535439502</v>
      </c>
      <c r="AG42" s="75">
        <v>2566.2664715415399</v>
      </c>
      <c r="AH42" s="75">
        <v>2658.0513019349301</v>
      </c>
      <c r="AI42" s="75">
        <v>2469.1226363946498</v>
      </c>
      <c r="AJ42" s="75">
        <v>2275.25768877365</v>
      </c>
      <c r="AK42" s="75">
        <v>2513.2841536075498</v>
      </c>
      <c r="AL42" s="75">
        <v>2587.9585766579899</v>
      </c>
      <c r="AM42" s="75">
        <v>2403.1187926776602</v>
      </c>
      <c r="AN42" s="75">
        <v>2249.9722435682302</v>
      </c>
      <c r="AO42" s="75">
        <v>2505.0298136644801</v>
      </c>
      <c r="AP42" s="75">
        <v>2559.0204650826499</v>
      </c>
      <c r="AQ42" s="75">
        <v>2364.1474457494201</v>
      </c>
      <c r="AR42" s="75">
        <v>2103.8013347961701</v>
      </c>
      <c r="AS42" s="75">
        <v>2361.9109805107801</v>
      </c>
      <c r="AT42" s="75">
        <v>2460.6123752032299</v>
      </c>
      <c r="AU42" s="75">
        <v>2256.1796733231799</v>
      </c>
      <c r="AV42" s="75">
        <v>2064.8687233545002</v>
      </c>
      <c r="AW42" s="75">
        <v>2325.2890666599601</v>
      </c>
      <c r="AX42" s="75">
        <v>2420.92882118941</v>
      </c>
      <c r="AY42" s="69">
        <v>2218.8867431936501</v>
      </c>
      <c r="AZ42" s="69">
        <v>2023.0446402698899</v>
      </c>
      <c r="BA42" s="69">
        <v>2050.8783242821601</v>
      </c>
      <c r="BB42" s="69">
        <v>2273.6692687009399</v>
      </c>
      <c r="BC42" s="69">
        <v>2053.7869442992101</v>
      </c>
      <c r="BD42" s="69">
        <v>1891.8625750174799</v>
      </c>
      <c r="BE42" s="69">
        <v>2173.9212527687801</v>
      </c>
      <c r="BF42" s="69">
        <v>2292.1628263286002</v>
      </c>
      <c r="BG42" s="69">
        <v>2056.9849606426901</v>
      </c>
      <c r="BH42" s="69">
        <v>1885.6881341800799</v>
      </c>
      <c r="BI42" s="69">
        <v>1845.40258065376</v>
      </c>
      <c r="BJ42" s="69">
        <v>1839.0979308733299</v>
      </c>
      <c r="BK42" s="69">
        <v>1870.9053618652999</v>
      </c>
      <c r="BL42" s="69">
        <v>1742.3118103067</v>
      </c>
      <c r="BM42" s="69">
        <v>1873.6825691843201</v>
      </c>
      <c r="BN42" s="69">
        <v>1886.25918662718</v>
      </c>
      <c r="BO42" s="69">
        <v>1787.7740817808799</v>
      </c>
      <c r="BP42" s="86">
        <v>1970.6115023459599</v>
      </c>
      <c r="BQ42" s="69">
        <v>2088.5438794351799</v>
      </c>
      <c r="BR42" s="69">
        <v>2165.4667054174702</v>
      </c>
      <c r="BS42" s="69">
        <v>1950.6182865502001</v>
      </c>
      <c r="BT42" s="345"/>
      <c r="BU42" s="161">
        <f t="shared" si="0"/>
        <v>228.29969203925998</v>
      </c>
      <c r="BV42" s="69">
        <f t="shared" si="1"/>
        <v>214.86131025085979</v>
      </c>
      <c r="BW42" s="69">
        <f t="shared" si="2"/>
        <v>279.20751879029012</v>
      </c>
      <c r="BX42" s="160">
        <f t="shared" si="3"/>
        <v>162.84420476932019</v>
      </c>
      <c r="BZ42" s="357">
        <f t="shared" si="4"/>
        <v>0.13103262612854141</v>
      </c>
      <c r="CA42" s="114">
        <f t="shared" si="5"/>
        <v>0.11467327165475873</v>
      </c>
      <c r="CB42" s="114">
        <f t="shared" si="6"/>
        <v>0.14802182052697704</v>
      </c>
      <c r="CC42" s="355">
        <f t="shared" si="7"/>
        <v>9.1087686318342839E-2</v>
      </c>
    </row>
    <row r="43" spans="1:81" s="242" customFormat="1" x14ac:dyDescent="0.3">
      <c r="A43" s="176"/>
      <c r="B43" s="308" t="s">
        <v>130</v>
      </c>
      <c r="C43" s="267" t="s">
        <v>30</v>
      </c>
      <c r="D43" s="268">
        <v>17213.889401895529</v>
      </c>
      <c r="E43" s="268">
        <v>16483.974143520565</v>
      </c>
      <c r="F43" s="268">
        <v>15988.124574156725</v>
      </c>
      <c r="G43" s="268">
        <v>17814.358198010283</v>
      </c>
      <c r="H43" s="268">
        <v>16327.799919339988</v>
      </c>
      <c r="I43" s="268">
        <v>14975.127596177546</v>
      </c>
      <c r="J43" s="268">
        <v>14091.590656943616</v>
      </c>
      <c r="K43" s="268">
        <v>16661.704457266296</v>
      </c>
      <c r="L43" s="268">
        <v>18734.298646732605</v>
      </c>
      <c r="M43" s="268">
        <v>16157.041392857976</v>
      </c>
      <c r="N43" s="268">
        <v>15101.248080974192</v>
      </c>
      <c r="O43" s="268">
        <v>18208.457381105884</v>
      </c>
      <c r="P43" s="268">
        <v>17453.052976777748</v>
      </c>
      <c r="Q43" s="268">
        <v>15402.281552473285</v>
      </c>
      <c r="R43" s="268">
        <v>14457.797942862671</v>
      </c>
      <c r="S43" s="268">
        <v>15590.917351620239</v>
      </c>
      <c r="T43" s="268">
        <v>16043.252310974218</v>
      </c>
      <c r="U43" s="268">
        <v>14306.296934744905</v>
      </c>
      <c r="V43" s="268">
        <v>13551.839285378524</v>
      </c>
      <c r="W43" s="268">
        <v>15451.609302368161</v>
      </c>
      <c r="X43" s="268">
        <v>15599.527655431206</v>
      </c>
      <c r="Y43" s="268">
        <v>14232.018004999256</v>
      </c>
      <c r="Z43" s="268">
        <v>13543.295293424146</v>
      </c>
      <c r="AA43" s="268">
        <v>14405.831852028452</v>
      </c>
      <c r="AB43" s="268">
        <v>14368.205106410709</v>
      </c>
      <c r="AC43" s="268">
        <v>13852.295809992369</v>
      </c>
      <c r="AD43" s="268">
        <v>13519.390499465522</v>
      </c>
      <c r="AE43" s="268">
        <v>14479.853375104842</v>
      </c>
      <c r="AF43" s="268">
        <v>14890.624739177643</v>
      </c>
      <c r="AG43" s="268">
        <v>14145.258445257452</v>
      </c>
      <c r="AH43" s="268">
        <v>13424.535852184999</v>
      </c>
      <c r="AI43" s="268">
        <v>14410.501645358585</v>
      </c>
      <c r="AJ43" s="268">
        <v>15046.35448360597</v>
      </c>
      <c r="AK43" s="268">
        <v>13951.154601896931</v>
      </c>
      <c r="AL43" s="268">
        <v>13814.046331960955</v>
      </c>
      <c r="AM43" s="268">
        <v>15005.722194957778</v>
      </c>
      <c r="AN43" s="268">
        <v>14390.701796392061</v>
      </c>
      <c r="AO43" s="268">
        <v>13887.527348839827</v>
      </c>
      <c r="AP43" s="268">
        <v>13681.432081496379</v>
      </c>
      <c r="AQ43" s="268">
        <v>14511.094270490648</v>
      </c>
      <c r="AR43" s="268">
        <v>14283.216382282893</v>
      </c>
      <c r="AS43" s="268">
        <v>13617.536499667562</v>
      </c>
      <c r="AT43" s="268">
        <v>13348.461366538666</v>
      </c>
      <c r="AU43" s="268">
        <v>14214.104573276401</v>
      </c>
      <c r="AV43" s="268">
        <v>13998.09754773131</v>
      </c>
      <c r="AW43" s="268">
        <v>13312.917377694388</v>
      </c>
      <c r="AX43" s="268">
        <v>13355.066889320353</v>
      </c>
      <c r="AY43" s="268">
        <v>13523.335978056604</v>
      </c>
      <c r="AZ43" s="268">
        <v>13244.272290362278</v>
      </c>
      <c r="BA43" s="268">
        <v>11599.59209280797</v>
      </c>
      <c r="BB43" s="268">
        <v>11607.945174111277</v>
      </c>
      <c r="BC43" s="268">
        <v>12208.506592328198</v>
      </c>
      <c r="BD43" s="268">
        <v>12421.968925616071</v>
      </c>
      <c r="BE43" s="268">
        <v>12756.223131682453</v>
      </c>
      <c r="BF43" s="268">
        <v>12304.092195565734</v>
      </c>
      <c r="BG43" s="268">
        <v>13199.674452043853</v>
      </c>
      <c r="BH43" s="268">
        <v>12997.007228444021</v>
      </c>
      <c r="BI43" s="268">
        <v>11747.892231401609</v>
      </c>
      <c r="BJ43" s="268">
        <v>11870.660437890552</v>
      </c>
      <c r="BK43" s="268">
        <v>12876.836955252296</v>
      </c>
      <c r="BL43" s="268">
        <v>12198.950629322737</v>
      </c>
      <c r="BM43" s="268">
        <v>12325.033448230728</v>
      </c>
      <c r="BN43" s="268">
        <v>11732.851690394165</v>
      </c>
      <c r="BO43" s="268">
        <v>12497.174868431659</v>
      </c>
      <c r="BP43" s="268">
        <v>13122.026017350856</v>
      </c>
      <c r="BQ43" s="268">
        <v>12870.858206745892</v>
      </c>
      <c r="BR43" s="268">
        <v>12691.460117645611</v>
      </c>
      <c r="BS43" s="268">
        <v>13117.043291439579</v>
      </c>
      <c r="BT43" s="316"/>
      <c r="BU43" s="351">
        <f>BP43-BL43</f>
        <v>923.07538802811905</v>
      </c>
      <c r="BV43" s="268">
        <f>BQ43-BM43</f>
        <v>545.82475851516392</v>
      </c>
      <c r="BW43" s="268">
        <f>BR43-BN43</f>
        <v>958.60842725144539</v>
      </c>
      <c r="BX43" s="309">
        <f>BS43-BO43</f>
        <v>619.86842300791977</v>
      </c>
      <c r="BZ43" s="358">
        <f t="shared" si="4"/>
        <v>7.5668425594683009E-2</v>
      </c>
      <c r="CA43" s="359">
        <f t="shared" si="5"/>
        <v>4.4285864278406292E-2</v>
      </c>
      <c r="CB43" s="359">
        <f t="shared" si="6"/>
        <v>8.170293570115357E-2</v>
      </c>
      <c r="CC43" s="360">
        <f t="shared" si="7"/>
        <v>4.960068411731447E-2</v>
      </c>
    </row>
    <row r="44" spans="1:81" s="88" customFormat="1" x14ac:dyDescent="0.3">
      <c r="A44" s="94"/>
      <c r="B44" s="94"/>
      <c r="C44" s="94"/>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Y44" s="81"/>
      <c r="AZ44" s="66"/>
      <c r="BA44" s="66"/>
      <c r="BB44" s="66"/>
      <c r="BC44" s="212"/>
      <c r="BD44" s="212"/>
      <c r="BE44" s="212"/>
      <c r="BF44" s="212"/>
      <c r="BG44" s="212"/>
      <c r="BH44" s="212"/>
      <c r="BI44" s="212"/>
      <c r="BJ44" s="212"/>
      <c r="BK44" s="212"/>
      <c r="BL44" s="212"/>
      <c r="BM44" s="266"/>
      <c r="BN44" s="81"/>
      <c r="BO44" s="81"/>
      <c r="BP44" s="81"/>
      <c r="BQ44" s="81"/>
      <c r="CA44" s="81"/>
      <c r="CB44" s="219"/>
      <c r="CC44" s="81"/>
    </row>
    <row r="45" spans="1:81" s="88" customFormat="1" x14ac:dyDescent="0.3">
      <c r="A45" s="94"/>
      <c r="B45" s="94"/>
      <c r="C45" s="94"/>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Y45" s="81"/>
      <c r="AZ45" s="66"/>
      <c r="BA45" s="66"/>
      <c r="BB45" s="66"/>
      <c r="BC45" s="66"/>
      <c r="BD45" s="95"/>
      <c r="BE45" s="95"/>
      <c r="BF45" s="95"/>
      <c r="BG45" s="95"/>
      <c r="BH45" s="95"/>
      <c r="BI45" s="95"/>
      <c r="BJ45" s="95"/>
      <c r="BK45" s="95"/>
      <c r="BL45" s="95"/>
      <c r="BM45" s="95"/>
      <c r="BN45" s="95"/>
      <c r="BO45" s="95"/>
      <c r="BP45" s="95"/>
      <c r="BQ45" s="95"/>
      <c r="CA45" s="81"/>
      <c r="CB45" s="219"/>
      <c r="CC45" s="81"/>
    </row>
    <row r="46" spans="1:81" s="74" customFormat="1" x14ac:dyDescent="0.3">
      <c r="B46" s="88" t="s">
        <v>132</v>
      </c>
      <c r="C46" s="88" t="s">
        <v>25</v>
      </c>
      <c r="AO46" s="57"/>
      <c r="AP46" s="57"/>
      <c r="AQ46" s="57"/>
      <c r="AR46" s="57"/>
      <c r="AS46" s="57"/>
      <c r="AT46" s="57"/>
      <c r="AU46" s="57"/>
      <c r="AV46" s="57"/>
      <c r="AW46" s="57"/>
      <c r="AX46" s="57"/>
      <c r="AY46" s="57"/>
      <c r="AZ46" s="57"/>
      <c r="BA46" s="57"/>
      <c r="BB46" s="57"/>
      <c r="BC46" s="57"/>
      <c r="BD46" s="88"/>
      <c r="BE46" s="88"/>
      <c r="BF46" s="88"/>
      <c r="BG46" s="88"/>
      <c r="BH46" s="88"/>
      <c r="BI46" s="88"/>
      <c r="BJ46" s="88"/>
      <c r="BK46" s="81"/>
      <c r="BL46" s="88"/>
      <c r="BM46" s="88"/>
      <c r="BN46" s="88"/>
      <c r="BO46" s="88"/>
      <c r="BP46" s="88"/>
      <c r="BQ46" s="88"/>
      <c r="BR46" s="88"/>
      <c r="BS46" s="88"/>
      <c r="BT46" s="88"/>
      <c r="BU46" s="88" t="s">
        <v>113</v>
      </c>
      <c r="BV46" s="3"/>
      <c r="BW46" s="3"/>
      <c r="BX46" s="3"/>
      <c r="BY46" s="3"/>
      <c r="BZ46" s="88" t="s">
        <v>113</v>
      </c>
    </row>
    <row r="47" spans="1:81" s="74" customFormat="1" x14ac:dyDescent="0.3">
      <c r="B47" s="88" t="s">
        <v>133</v>
      </c>
      <c r="C47" s="88" t="s">
        <v>27</v>
      </c>
      <c r="AO47" s="57"/>
      <c r="AP47" s="57"/>
      <c r="AQ47" s="57"/>
      <c r="AR47" s="57"/>
      <c r="AS47" s="57"/>
      <c r="AT47" s="57"/>
      <c r="AU47" s="57"/>
      <c r="AV47" s="57"/>
      <c r="AW47" s="57"/>
      <c r="AX47" s="57"/>
      <c r="AY47" s="57"/>
      <c r="AZ47" s="57"/>
      <c r="BA47" s="57"/>
      <c r="BB47" s="57"/>
      <c r="BC47" s="57"/>
      <c r="BD47" s="88"/>
      <c r="BE47" s="88"/>
      <c r="BF47" s="88"/>
      <c r="BG47" s="88"/>
      <c r="BH47" s="88"/>
      <c r="BI47" s="88"/>
      <c r="BJ47" s="88"/>
      <c r="BK47" s="81"/>
      <c r="BL47" s="88"/>
      <c r="BM47" s="88"/>
      <c r="BN47" s="88"/>
      <c r="BO47" s="88"/>
      <c r="BP47" s="88"/>
      <c r="BQ47" s="88"/>
      <c r="BR47" s="88"/>
      <c r="BS47" s="88"/>
      <c r="BT47" s="88"/>
      <c r="BU47" s="287" t="s">
        <v>27</v>
      </c>
      <c r="BV47" s="175"/>
      <c r="BW47" s="175"/>
      <c r="BX47" s="361"/>
      <c r="BY47" s="88"/>
      <c r="BZ47" s="287" t="s">
        <v>114</v>
      </c>
      <c r="CA47" s="367"/>
      <c r="CB47" s="367"/>
      <c r="CC47" s="368"/>
    </row>
    <row r="48" spans="1:81" s="3" customFormat="1" x14ac:dyDescent="0.3">
      <c r="B48" s="89" t="s">
        <v>131</v>
      </c>
      <c r="C48" s="60" t="s">
        <v>207</v>
      </c>
      <c r="D48" s="88" t="s">
        <v>83</v>
      </c>
      <c r="E48" s="88" t="s">
        <v>84</v>
      </c>
      <c r="F48" s="88" t="s">
        <v>85</v>
      </c>
      <c r="G48" s="88" t="s">
        <v>86</v>
      </c>
      <c r="H48" s="88" t="s">
        <v>87</v>
      </c>
      <c r="I48" s="88" t="s">
        <v>88</v>
      </c>
      <c r="J48" s="88" t="s">
        <v>89</v>
      </c>
      <c r="K48" s="88" t="s">
        <v>90</v>
      </c>
      <c r="L48" s="88" t="s">
        <v>91</v>
      </c>
      <c r="M48" s="88" t="s">
        <v>92</v>
      </c>
      <c r="N48" s="88" t="s">
        <v>93</v>
      </c>
      <c r="O48" s="88" t="s">
        <v>94</v>
      </c>
      <c r="P48" s="88" t="s">
        <v>95</v>
      </c>
      <c r="Q48" s="88" t="s">
        <v>96</v>
      </c>
      <c r="R48" s="88" t="s">
        <v>97</v>
      </c>
      <c r="S48" s="88" t="s">
        <v>98</v>
      </c>
      <c r="T48" s="88" t="s">
        <v>99</v>
      </c>
      <c r="U48" s="88" t="s">
        <v>100</v>
      </c>
      <c r="V48" s="88" t="s">
        <v>101</v>
      </c>
      <c r="W48" s="88" t="s">
        <v>102</v>
      </c>
      <c r="X48" s="88" t="s">
        <v>103</v>
      </c>
      <c r="Y48" s="88" t="s">
        <v>104</v>
      </c>
      <c r="Z48" s="88" t="s">
        <v>105</v>
      </c>
      <c r="AA48" s="88" t="s">
        <v>106</v>
      </c>
      <c r="AB48" s="88" t="s">
        <v>107</v>
      </c>
      <c r="AC48" s="88" t="s">
        <v>108</v>
      </c>
      <c r="AD48" s="88" t="s">
        <v>109</v>
      </c>
      <c r="AE48" s="88" t="s">
        <v>110</v>
      </c>
      <c r="AF48" s="88" t="s">
        <v>111</v>
      </c>
      <c r="AG48" s="88" t="s">
        <v>112</v>
      </c>
      <c r="AH48" s="88" t="s">
        <v>179</v>
      </c>
      <c r="AI48" s="88" t="s">
        <v>180</v>
      </c>
      <c r="AJ48" s="88" t="s">
        <v>194</v>
      </c>
      <c r="AK48" s="88" t="s">
        <v>196</v>
      </c>
      <c r="AL48" s="88" t="s">
        <v>198</v>
      </c>
      <c r="AM48" s="60" t="s">
        <v>200</v>
      </c>
      <c r="AN48" s="190" t="s">
        <v>201</v>
      </c>
      <c r="AO48" s="190" t="s">
        <v>205</v>
      </c>
      <c r="AP48" s="89" t="s">
        <v>208</v>
      </c>
      <c r="AQ48" s="89" t="s">
        <v>210</v>
      </c>
      <c r="AR48" s="89" t="s">
        <v>250</v>
      </c>
      <c r="AS48" s="89" t="s">
        <v>262</v>
      </c>
      <c r="AT48" s="89" t="s">
        <v>263</v>
      </c>
      <c r="AU48" s="89" t="s">
        <v>268</v>
      </c>
      <c r="AV48" s="89" t="s">
        <v>269</v>
      </c>
      <c r="AW48" s="89" t="s">
        <v>270</v>
      </c>
      <c r="AX48" s="89" t="s">
        <v>271</v>
      </c>
      <c r="AY48" s="89" t="s">
        <v>273</v>
      </c>
      <c r="AZ48" s="89" t="s">
        <v>276</v>
      </c>
      <c r="BA48" s="89" t="s">
        <v>278</v>
      </c>
      <c r="BB48" s="89" t="s">
        <v>279</v>
      </c>
      <c r="BC48" s="191" t="s">
        <v>281</v>
      </c>
      <c r="BD48" s="91" t="s">
        <v>282</v>
      </c>
      <c r="BE48" s="91" t="s">
        <v>283</v>
      </c>
      <c r="BF48" s="91" t="s">
        <v>286</v>
      </c>
      <c r="BG48" s="113" t="s">
        <v>288</v>
      </c>
      <c r="BH48" s="91" t="s">
        <v>289</v>
      </c>
      <c r="BI48" s="91" t="s">
        <v>290</v>
      </c>
      <c r="BJ48" s="91" t="s">
        <v>292</v>
      </c>
      <c r="BK48" s="91" t="s">
        <v>307</v>
      </c>
      <c r="BL48" s="91" t="s">
        <v>310</v>
      </c>
      <c r="BM48" s="113" t="s">
        <v>398</v>
      </c>
      <c r="BN48" s="91" t="s">
        <v>399</v>
      </c>
      <c r="BO48" s="113" t="s">
        <v>402</v>
      </c>
      <c r="BP48" s="91" t="s">
        <v>403</v>
      </c>
      <c r="BQ48" s="91" t="s">
        <v>414</v>
      </c>
      <c r="BR48" s="91" t="s">
        <v>418</v>
      </c>
      <c r="BS48" s="91" t="s">
        <v>422</v>
      </c>
      <c r="BT48" s="67"/>
      <c r="BU48" s="362" t="s">
        <v>419</v>
      </c>
      <c r="BV48" s="344" t="s">
        <v>414</v>
      </c>
      <c r="BW48" s="344" t="s">
        <v>418</v>
      </c>
      <c r="BX48" s="363" t="s">
        <v>422</v>
      </c>
      <c r="BY48" s="88"/>
      <c r="BZ48" s="164" t="s">
        <v>403</v>
      </c>
      <c r="CA48" s="164" t="s">
        <v>414</v>
      </c>
      <c r="CB48" s="164" t="s">
        <v>420</v>
      </c>
      <c r="CC48" s="164" t="s">
        <v>421</v>
      </c>
    </row>
    <row r="49" spans="2:81" x14ac:dyDescent="0.3">
      <c r="B49" s="96" t="s">
        <v>122</v>
      </c>
      <c r="C49" s="96" t="s">
        <v>22</v>
      </c>
      <c r="D49" s="97">
        <v>2202.60820336611</v>
      </c>
      <c r="E49" s="67">
        <v>2225.83337662339</v>
      </c>
      <c r="F49" s="67">
        <v>2212.9989029204598</v>
      </c>
      <c r="G49" s="67">
        <v>2244.7259665460201</v>
      </c>
      <c r="H49" s="67">
        <v>2127.1842707022502</v>
      </c>
      <c r="I49" s="67">
        <v>2140.6149134423899</v>
      </c>
      <c r="J49" s="67">
        <v>2140.3972460991399</v>
      </c>
      <c r="K49" s="67">
        <v>2150.64089717248</v>
      </c>
      <c r="L49" s="67">
        <v>2182.05137700878</v>
      </c>
      <c r="M49" s="67">
        <v>2169.6998243835201</v>
      </c>
      <c r="N49" s="67">
        <v>2183.4818957610801</v>
      </c>
      <c r="O49" s="67">
        <v>2240.18694404383</v>
      </c>
      <c r="P49" s="67">
        <v>2174.5186379488</v>
      </c>
      <c r="Q49" s="67">
        <v>2201.13845063605</v>
      </c>
      <c r="R49" s="67">
        <v>2188.2481798958902</v>
      </c>
      <c r="S49" s="67">
        <v>2190.0341965674002</v>
      </c>
      <c r="T49" s="67">
        <v>2156.78577595452</v>
      </c>
      <c r="U49" s="67">
        <v>2133.6141568142798</v>
      </c>
      <c r="V49" s="67">
        <v>2152.4035028973899</v>
      </c>
      <c r="W49" s="67">
        <v>2163.4387494657399</v>
      </c>
      <c r="X49" s="67">
        <v>2140.4810084445999</v>
      </c>
      <c r="Y49" s="67">
        <v>2144.8995321165498</v>
      </c>
      <c r="Z49" s="67">
        <v>2151.3339471266399</v>
      </c>
      <c r="AA49" s="67">
        <v>2146.4747589628</v>
      </c>
      <c r="AB49" s="67">
        <v>2119.7623182075599</v>
      </c>
      <c r="AC49" s="67">
        <v>2133.9983651512998</v>
      </c>
      <c r="AD49" s="67">
        <v>2151.6642900491602</v>
      </c>
      <c r="AE49" s="67">
        <v>2158.2191960462801</v>
      </c>
      <c r="AF49" s="67">
        <v>2120.95382803964</v>
      </c>
      <c r="AG49" s="67">
        <v>2143.6785812564299</v>
      </c>
      <c r="AH49" s="67">
        <v>2133.8617036619798</v>
      </c>
      <c r="AI49" s="67">
        <v>2151.4223358674299</v>
      </c>
      <c r="AJ49" s="67">
        <v>2066.1475941429899</v>
      </c>
      <c r="AK49" s="67">
        <v>2094.2330518354001</v>
      </c>
      <c r="AL49" s="67">
        <v>2097.310060105</v>
      </c>
      <c r="AM49" s="67">
        <v>2125.92019998969</v>
      </c>
      <c r="AN49" s="67">
        <v>2078.3112935158501</v>
      </c>
      <c r="AO49" s="67">
        <v>2103.3745581967801</v>
      </c>
      <c r="AP49" s="67">
        <v>2127.68769455439</v>
      </c>
      <c r="AQ49" s="67">
        <v>2126.9172790835701</v>
      </c>
      <c r="AR49" s="67">
        <v>1979.6042066498301</v>
      </c>
      <c r="AS49" s="67">
        <v>2019.46120588693</v>
      </c>
      <c r="AT49" s="67">
        <v>2039.147314947</v>
      </c>
      <c r="AU49" s="67">
        <v>2023.8580633121401</v>
      </c>
      <c r="AV49" s="67">
        <v>1991.95046887885</v>
      </c>
      <c r="AW49" s="67">
        <v>2030.8999620238101</v>
      </c>
      <c r="AX49" s="67">
        <v>2052.8672245508501</v>
      </c>
      <c r="AY49" s="67">
        <v>2038.90051689149</v>
      </c>
      <c r="AZ49" s="67">
        <v>2021.62397997639</v>
      </c>
      <c r="BA49" s="67">
        <v>2011.5111289598501</v>
      </c>
      <c r="BB49" s="67">
        <v>2054.0759485803301</v>
      </c>
      <c r="BC49" s="67">
        <v>2056.4238630947598</v>
      </c>
      <c r="BD49" s="67">
        <v>1972.51480774325</v>
      </c>
      <c r="BE49" s="67">
        <v>2016.43528278336</v>
      </c>
      <c r="BF49" s="67">
        <v>2024.9231938416699</v>
      </c>
      <c r="BG49" s="75">
        <v>2009.9075037269099</v>
      </c>
      <c r="BH49" s="75">
        <v>1989.0725310908499</v>
      </c>
      <c r="BI49" s="75">
        <v>1973.5316284417299</v>
      </c>
      <c r="BJ49" s="75">
        <v>1983.3462167477601</v>
      </c>
      <c r="BK49" s="75">
        <v>1995.0212541373301</v>
      </c>
      <c r="BL49" s="75">
        <v>1957.9970963041901</v>
      </c>
      <c r="BM49" s="265">
        <v>1959.9491890344</v>
      </c>
      <c r="BN49" s="75">
        <v>1967.1507730538799</v>
      </c>
      <c r="BO49" s="265">
        <v>1977.5856441088499</v>
      </c>
      <c r="BP49" s="75">
        <v>2050.2055503615902</v>
      </c>
      <c r="BQ49" s="75">
        <v>2058.7194004969901</v>
      </c>
      <c r="BR49" s="75">
        <v>2074.3464189410502</v>
      </c>
      <c r="BS49" s="67">
        <v>2052.6856690265199</v>
      </c>
      <c r="BT49" s="67"/>
      <c r="BU49" s="364">
        <f t="shared" ref="BU49:BU55" si="8">BP49-BL49</f>
        <v>92.208454057400104</v>
      </c>
      <c r="BV49" s="265">
        <f t="shared" ref="BV49:BV55" si="9">BQ49-BM49</f>
        <v>98.770211462590169</v>
      </c>
      <c r="BW49" s="75">
        <f t="shared" ref="BW49:BW55" si="10">BR49-BN49</f>
        <v>107.19564588717026</v>
      </c>
      <c r="BX49" s="365">
        <f t="shared" ref="BX49:BX55" si="11">BS49-BO49</f>
        <v>75.100024917669998</v>
      </c>
      <c r="BY49" s="67"/>
      <c r="BZ49" s="357">
        <f t="shared" ref="BZ49:BZ55" si="12">BU49/BL49</f>
        <v>4.7093253729256199E-2</v>
      </c>
      <c r="CA49" s="114">
        <f t="shared" ref="CA49:CA55" si="13">BV49/BM49</f>
        <v>5.0394271451113935E-2</v>
      </c>
      <c r="CB49" s="114">
        <f t="shared" ref="CB49:CB55" si="14">BW49/BN49</f>
        <v>5.4492846890813379E-2</v>
      </c>
      <c r="CC49" s="355">
        <f t="shared" ref="CC49:CC55" si="15">BX49/BO49</f>
        <v>3.7975611898978953E-2</v>
      </c>
    </row>
    <row r="50" spans="2:81" x14ac:dyDescent="0.3">
      <c r="B50" s="96" t="s">
        <v>123</v>
      </c>
      <c r="C50" s="96" t="s">
        <v>23</v>
      </c>
      <c r="D50" s="67">
        <v>186.212269673473</v>
      </c>
      <c r="E50" s="67">
        <v>200.47553882614699</v>
      </c>
      <c r="F50" s="67">
        <v>195.833467112113</v>
      </c>
      <c r="G50" s="67">
        <v>195.04016380241501</v>
      </c>
      <c r="H50" s="67">
        <v>145.730488885195</v>
      </c>
      <c r="I50" s="67">
        <v>140.639053957241</v>
      </c>
      <c r="J50" s="67">
        <v>143.942639959784</v>
      </c>
      <c r="K50" s="67">
        <v>213.228458607405</v>
      </c>
      <c r="L50" s="67">
        <v>228.512116221204</v>
      </c>
      <c r="M50" s="67">
        <v>211.29842299866701</v>
      </c>
      <c r="N50" s="67">
        <v>205.655601143132</v>
      </c>
      <c r="O50" s="67">
        <v>234.962337256609</v>
      </c>
      <c r="P50" s="67">
        <v>244.51458359537</v>
      </c>
      <c r="Q50" s="67">
        <v>205.31052801365101</v>
      </c>
      <c r="R50" s="67">
        <v>214.75356119501799</v>
      </c>
      <c r="S50" s="67">
        <v>222.65584808071699</v>
      </c>
      <c r="T50" s="67">
        <v>252.50329688288301</v>
      </c>
      <c r="U50" s="67">
        <v>206.01220026917599</v>
      </c>
      <c r="V50" s="67">
        <v>212.98474192931801</v>
      </c>
      <c r="W50" s="67">
        <v>237.926831720694</v>
      </c>
      <c r="X50" s="67">
        <v>225.084408747613</v>
      </c>
      <c r="Y50" s="67">
        <v>212.55562537591999</v>
      </c>
      <c r="Z50" s="67">
        <v>226.32742783298301</v>
      </c>
      <c r="AA50" s="67">
        <v>217.325263816073</v>
      </c>
      <c r="AB50" s="67">
        <v>244.309913099939</v>
      </c>
      <c r="AC50" s="67">
        <v>218.646089620411</v>
      </c>
      <c r="AD50" s="67">
        <v>224.91106739879001</v>
      </c>
      <c r="AE50" s="67">
        <v>248.827545611424</v>
      </c>
      <c r="AF50" s="67">
        <v>237.233190567473</v>
      </c>
      <c r="AG50" s="67">
        <v>224.87315287119799</v>
      </c>
      <c r="AH50" s="67">
        <v>217.59784621416901</v>
      </c>
      <c r="AI50" s="67">
        <v>240.526074617646</v>
      </c>
      <c r="AJ50" s="67">
        <v>241.598718865846</v>
      </c>
      <c r="AK50" s="67">
        <v>220.45202044276701</v>
      </c>
      <c r="AL50" s="67">
        <v>229.55565075583101</v>
      </c>
      <c r="AM50" s="67">
        <v>231.33551453284301</v>
      </c>
      <c r="AN50" s="67">
        <v>243.23010782416799</v>
      </c>
      <c r="AO50" s="67">
        <v>234.47025766083701</v>
      </c>
      <c r="AP50" s="67">
        <v>228.82715682473199</v>
      </c>
      <c r="AQ50" s="67">
        <v>227.35679863943</v>
      </c>
      <c r="AR50" s="67">
        <v>245.13459705532799</v>
      </c>
      <c r="AS50" s="67">
        <v>210.80059285674201</v>
      </c>
      <c r="AT50" s="67">
        <v>216.31950505428401</v>
      </c>
      <c r="AU50" s="67">
        <v>211.82322656325599</v>
      </c>
      <c r="AV50" s="67">
        <v>218.346377966619</v>
      </c>
      <c r="AW50" s="67">
        <v>219.142185971483</v>
      </c>
      <c r="AX50" s="67">
        <v>228.37961656040599</v>
      </c>
      <c r="AY50" s="67">
        <v>234.123844554442</v>
      </c>
      <c r="AZ50" s="67">
        <v>236.624923536756</v>
      </c>
      <c r="BA50" s="67">
        <v>215.948027937288</v>
      </c>
      <c r="BB50" s="67">
        <v>217.578158859757</v>
      </c>
      <c r="BC50" s="67">
        <v>227.20854892990101</v>
      </c>
      <c r="BD50" s="67">
        <v>222.511445819485</v>
      </c>
      <c r="BE50" s="67">
        <v>217.537852056698</v>
      </c>
      <c r="BF50" s="67">
        <v>229.735903770319</v>
      </c>
      <c r="BG50" s="75">
        <v>217.62275616744901</v>
      </c>
      <c r="BH50" s="75">
        <v>222.15159634993699</v>
      </c>
      <c r="BI50" s="75">
        <v>200.352846490975</v>
      </c>
      <c r="BJ50" s="75">
        <v>199.17149359704101</v>
      </c>
      <c r="BK50" s="75">
        <v>204.72749295305599</v>
      </c>
      <c r="BL50" s="75">
        <v>205.511555955002</v>
      </c>
      <c r="BM50" s="75">
        <v>180.00825958890101</v>
      </c>
      <c r="BN50" s="75">
        <v>194.06197540580399</v>
      </c>
      <c r="BO50" s="75">
        <v>221.936090924789</v>
      </c>
      <c r="BP50" s="75">
        <v>228.46875235098</v>
      </c>
      <c r="BQ50" s="75">
        <v>207.979021903383</v>
      </c>
      <c r="BR50" s="75">
        <v>205.062138500071</v>
      </c>
      <c r="BS50" s="67">
        <v>214.401178981372</v>
      </c>
      <c r="BT50" s="67"/>
      <c r="BU50" s="364">
        <f t="shared" si="8"/>
        <v>22.957196395978002</v>
      </c>
      <c r="BV50" s="75">
        <f t="shared" si="9"/>
        <v>27.970762314481988</v>
      </c>
      <c r="BW50" s="75">
        <f t="shared" si="10"/>
        <v>11.000163094267009</v>
      </c>
      <c r="BX50" s="365">
        <f t="shared" si="11"/>
        <v>-7.5349119434170007</v>
      </c>
      <c r="BY50" s="67"/>
      <c r="BZ50" s="357">
        <f t="shared" si="12"/>
        <v>0.11170756938361472</v>
      </c>
      <c r="CA50" s="114">
        <f t="shared" si="13"/>
        <v>0.15538599383362192</v>
      </c>
      <c r="CB50" s="114">
        <f t="shared" si="14"/>
        <v>5.6683763376439468E-2</v>
      </c>
      <c r="CC50" s="355">
        <f t="shared" si="15"/>
        <v>-3.3950818508245585E-2</v>
      </c>
    </row>
    <row r="51" spans="2:81" ht="12" customHeight="1" x14ac:dyDescent="0.3">
      <c r="B51" s="96" t="s">
        <v>124</v>
      </c>
      <c r="C51" s="96" t="s">
        <v>0</v>
      </c>
      <c r="D51" s="67">
        <v>4583.5624122457893</v>
      </c>
      <c r="E51" s="67">
        <v>4430.466116254237</v>
      </c>
      <c r="F51" s="67">
        <v>4329.533821326927</v>
      </c>
      <c r="G51" s="67">
        <v>4899.1865284110372</v>
      </c>
      <c r="H51" s="67">
        <v>3897.4503208842193</v>
      </c>
      <c r="I51" s="67">
        <v>3550.5840533715491</v>
      </c>
      <c r="J51" s="67">
        <v>3157.2813204192353</v>
      </c>
      <c r="K51" s="67">
        <v>3938.0322332917081</v>
      </c>
      <c r="L51" s="67">
        <v>4647.2024172823849</v>
      </c>
      <c r="M51" s="67">
        <v>4364.8328624761798</v>
      </c>
      <c r="N51" s="67">
        <v>4028.8631165838156</v>
      </c>
      <c r="O51" s="67">
        <v>4533.848486218274</v>
      </c>
      <c r="P51" s="67">
        <v>4413.5716841488738</v>
      </c>
      <c r="Q51" s="67">
        <v>4144.824760008667</v>
      </c>
      <c r="R51" s="67">
        <v>3879.0655924105617</v>
      </c>
      <c r="S51" s="67">
        <v>4129.7626175217301</v>
      </c>
      <c r="T51" s="67">
        <v>4170.9116313480972</v>
      </c>
      <c r="U51" s="67">
        <v>3948.1918995046713</v>
      </c>
      <c r="V51" s="67">
        <v>3583.8905270114456</v>
      </c>
      <c r="W51" s="67">
        <v>4077.315092829353</v>
      </c>
      <c r="X51" s="67">
        <v>3755.8803369134835</v>
      </c>
      <c r="Y51" s="67">
        <v>3724.8747555792456</v>
      </c>
      <c r="Z51" s="67">
        <v>3553.8763566122257</v>
      </c>
      <c r="AA51" s="67">
        <v>3775.6937347666817</v>
      </c>
      <c r="AB51" s="67">
        <v>3702.423189596369</v>
      </c>
      <c r="AC51" s="67">
        <v>3650.6119822942878</v>
      </c>
      <c r="AD51" s="67">
        <v>3494.3310633809133</v>
      </c>
      <c r="AE51" s="67">
        <v>3819.6401036066277</v>
      </c>
      <c r="AF51" s="67">
        <v>3746.4614233683938</v>
      </c>
      <c r="AG51" s="67">
        <v>3993.2044290151412</v>
      </c>
      <c r="AH51" s="67">
        <v>3567.8343390218265</v>
      </c>
      <c r="AI51" s="67">
        <v>3623.4913059565347</v>
      </c>
      <c r="AJ51" s="67">
        <v>3809.8029638178873</v>
      </c>
      <c r="AK51" s="67">
        <v>3746.2151816918126</v>
      </c>
      <c r="AL51" s="67">
        <v>3697.9423604619574</v>
      </c>
      <c r="AM51" s="67">
        <v>3964.9432664891569</v>
      </c>
      <c r="AN51" s="67">
        <v>3776.4511393383286</v>
      </c>
      <c r="AO51" s="67">
        <v>3720.9880511306415</v>
      </c>
      <c r="AP51" s="67">
        <v>3612.1756680307353</v>
      </c>
      <c r="AQ51" s="67">
        <v>3908.5393773729052</v>
      </c>
      <c r="AR51" s="67">
        <v>3830.9612371565186</v>
      </c>
      <c r="AS51" s="67">
        <v>3793.2965025112053</v>
      </c>
      <c r="AT51" s="67">
        <v>3555.0972190697316</v>
      </c>
      <c r="AU51" s="67">
        <v>3847.0127772335636</v>
      </c>
      <c r="AV51" s="67">
        <v>3826.4235555417445</v>
      </c>
      <c r="AW51" s="67">
        <v>3812.0427548496159</v>
      </c>
      <c r="AX51" s="67">
        <v>3713.4368878590358</v>
      </c>
      <c r="AY51" s="67">
        <v>3686.3896369936251</v>
      </c>
      <c r="AZ51" s="67">
        <v>3867.7900554263069</v>
      </c>
      <c r="BA51" s="67">
        <v>3163.7569698575617</v>
      </c>
      <c r="BB51" s="67">
        <v>2828.3760389272529</v>
      </c>
      <c r="BC51" s="67">
        <v>3187.1268424696154</v>
      </c>
      <c r="BD51" s="67">
        <v>3449.2400919757774</v>
      </c>
      <c r="BE51" s="67">
        <v>3701.1002342150318</v>
      </c>
      <c r="BF51" s="67">
        <v>3350.5592211199996</v>
      </c>
      <c r="BG51" s="75">
        <v>3723.5435323166366</v>
      </c>
      <c r="BH51" s="75">
        <v>3783.0999277999526</v>
      </c>
      <c r="BI51" s="75">
        <v>3011.6278782166078</v>
      </c>
      <c r="BJ51" s="75">
        <v>3454.6319955011177</v>
      </c>
      <c r="BK51" s="75">
        <v>3657.3380790187134</v>
      </c>
      <c r="BL51" s="86">
        <v>3510.5987705110501</v>
      </c>
      <c r="BM51" s="75">
        <v>3757.6053085252238</v>
      </c>
      <c r="BN51" s="86">
        <v>3145.9736603936717</v>
      </c>
      <c r="BO51" s="75">
        <v>3235.610939471961</v>
      </c>
      <c r="BP51" s="86">
        <v>3516.5495690180264</v>
      </c>
      <c r="BQ51" s="86">
        <v>3422.8168766128774</v>
      </c>
      <c r="BR51" s="86">
        <v>3311.3557308619934</v>
      </c>
      <c r="BS51" s="67">
        <v>3428.2708437907727</v>
      </c>
      <c r="BT51" s="67"/>
      <c r="BU51" s="159">
        <f t="shared" si="8"/>
        <v>5.9507985069762981</v>
      </c>
      <c r="BV51" s="75">
        <f t="shared" si="9"/>
        <v>-334.78843191234637</v>
      </c>
      <c r="BW51" s="86">
        <f t="shared" si="10"/>
        <v>165.38207046832167</v>
      </c>
      <c r="BX51" s="160">
        <f t="shared" si="11"/>
        <v>192.65990431881164</v>
      </c>
      <c r="BY51" s="67"/>
      <c r="BZ51" s="357">
        <f t="shared" si="12"/>
        <v>1.6950950239494385E-3</v>
      </c>
      <c r="CA51" s="114">
        <f t="shared" si="13"/>
        <v>-8.9096220710775859E-2</v>
      </c>
      <c r="CB51" s="114">
        <f t="shared" si="14"/>
        <v>5.2569439010378291E-2</v>
      </c>
      <c r="CC51" s="355">
        <f t="shared" si="15"/>
        <v>5.9543594060864742E-2</v>
      </c>
    </row>
    <row r="52" spans="2:81" x14ac:dyDescent="0.3">
      <c r="B52" s="96" t="s">
        <v>125</v>
      </c>
      <c r="C52" s="96" t="s">
        <v>28</v>
      </c>
      <c r="D52" s="67">
        <v>3265.1865133627798</v>
      </c>
      <c r="E52" s="67">
        <v>2154.1832814832001</v>
      </c>
      <c r="F52" s="67">
        <v>1841.81198133472</v>
      </c>
      <c r="G52" s="67">
        <v>3132.91683813086</v>
      </c>
      <c r="H52" s="67">
        <v>3570.9494549978899</v>
      </c>
      <c r="I52" s="67">
        <v>2080.6700558104599</v>
      </c>
      <c r="J52" s="67">
        <v>1550.0970884097001</v>
      </c>
      <c r="K52" s="67">
        <v>3433.8461243965498</v>
      </c>
      <c r="L52" s="67">
        <v>4904.2245640535402</v>
      </c>
      <c r="M52" s="67">
        <v>2496.4316715095301</v>
      </c>
      <c r="N52" s="67">
        <v>1600.79146886125</v>
      </c>
      <c r="O52" s="67">
        <v>4084.4933909118599</v>
      </c>
      <c r="P52" s="67">
        <v>4298.8278761827696</v>
      </c>
      <c r="Q52" s="67">
        <v>2195.94989365335</v>
      </c>
      <c r="R52" s="67">
        <v>1553.16714652672</v>
      </c>
      <c r="S52" s="67">
        <v>2784.8276778418999</v>
      </c>
      <c r="T52" s="67">
        <v>3697.3198406883298</v>
      </c>
      <c r="U52" s="67">
        <v>2007.39505907273</v>
      </c>
      <c r="V52" s="67">
        <v>1477.84463219804</v>
      </c>
      <c r="W52" s="67">
        <v>2935.1786052567099</v>
      </c>
      <c r="X52" s="67">
        <v>3707.59481521517</v>
      </c>
      <c r="Y52" s="67">
        <v>1955.65558784377</v>
      </c>
      <c r="Z52" s="67">
        <v>1509.0036745796599</v>
      </c>
      <c r="AA52" s="67">
        <v>2455.3533423069298</v>
      </c>
      <c r="AB52" s="67">
        <v>2817.88631853487</v>
      </c>
      <c r="AC52" s="67">
        <v>1865.8276997328601</v>
      </c>
      <c r="AD52" s="67">
        <v>1379.91381668902</v>
      </c>
      <c r="AE52" s="67">
        <v>2459.8757219737399</v>
      </c>
      <c r="AF52" s="67">
        <v>2944.3102152732199</v>
      </c>
      <c r="AG52" s="67">
        <v>1678.9681825817599</v>
      </c>
      <c r="AH52" s="67">
        <v>1218.1601713520799</v>
      </c>
      <c r="AI52" s="67">
        <v>2395.1620334722502</v>
      </c>
      <c r="AJ52" s="67">
        <v>3130.4018709739898</v>
      </c>
      <c r="AK52" s="67">
        <v>1787.3737080389201</v>
      </c>
      <c r="AL52" s="67">
        <v>1365.6466162474301</v>
      </c>
      <c r="AM52" s="67">
        <v>2452.3787073212702</v>
      </c>
      <c r="AN52" s="67">
        <v>2639.9007839098499</v>
      </c>
      <c r="AO52" s="67">
        <v>1774.5630105914599</v>
      </c>
      <c r="AP52" s="67">
        <v>1534.2663556741199</v>
      </c>
      <c r="AQ52" s="67">
        <v>2342.4170906393001</v>
      </c>
      <c r="AR52" s="67">
        <v>2904.26492522233</v>
      </c>
      <c r="AS52" s="67">
        <v>1658.8838266037701</v>
      </c>
      <c r="AT52" s="67">
        <v>1421.65541182265</v>
      </c>
      <c r="AU52" s="67">
        <v>2418.8323948915499</v>
      </c>
      <c r="AV52" s="67">
        <v>2670.3599285178002</v>
      </c>
      <c r="AW52" s="67">
        <v>1354.02408562761</v>
      </c>
      <c r="AX52" s="67">
        <v>1277.8974048115699</v>
      </c>
      <c r="AY52" s="67">
        <v>1915.9223536792699</v>
      </c>
      <c r="AZ52" s="67">
        <v>1979.1022452171101</v>
      </c>
      <c r="BA52" s="67">
        <v>1544.5509758140299</v>
      </c>
      <c r="BB52" s="67">
        <v>1370.0982572534499</v>
      </c>
      <c r="BC52" s="67">
        <v>1885.6132360122799</v>
      </c>
      <c r="BD52" s="67">
        <v>2201.1097951737802</v>
      </c>
      <c r="BE52" s="67">
        <v>1667.02816962721</v>
      </c>
      <c r="BF52" s="67">
        <v>1384.3465172645799</v>
      </c>
      <c r="BG52" s="75">
        <v>2174.3602390414399</v>
      </c>
      <c r="BH52" s="75">
        <v>2017.7806327031701</v>
      </c>
      <c r="BI52" s="75">
        <v>1653.08654159905</v>
      </c>
      <c r="BJ52" s="75">
        <v>1325.3322076080001</v>
      </c>
      <c r="BK52" s="75">
        <v>2060.8585660079498</v>
      </c>
      <c r="BL52" s="75">
        <v>1916.8273460028199</v>
      </c>
      <c r="BM52" s="75">
        <v>1520.67656283474</v>
      </c>
      <c r="BN52" s="75">
        <v>1290.96995906757</v>
      </c>
      <c r="BO52" s="75">
        <v>1888.0245164084599</v>
      </c>
      <c r="BP52" s="75">
        <v>2036.1141751252901</v>
      </c>
      <c r="BQ52" s="75">
        <v>1544.00037921281</v>
      </c>
      <c r="BR52" s="75">
        <v>1119.6527026481599</v>
      </c>
      <c r="BS52" s="67">
        <v>1624.19843246711</v>
      </c>
      <c r="BT52" s="67"/>
      <c r="BU52" s="364">
        <f t="shared" si="8"/>
        <v>119.28682912247018</v>
      </c>
      <c r="BV52" s="75">
        <f t="shared" si="9"/>
        <v>23.323816378069978</v>
      </c>
      <c r="BW52" s="75">
        <f t="shared" si="10"/>
        <v>-171.31725641941011</v>
      </c>
      <c r="BX52" s="365">
        <f t="shared" si="11"/>
        <v>-263.82608394134991</v>
      </c>
      <c r="BY52" s="67"/>
      <c r="BZ52" s="357">
        <f t="shared" si="12"/>
        <v>6.2231389473454794E-2</v>
      </c>
      <c r="CA52" s="114">
        <f t="shared" si="13"/>
        <v>1.5337789078955312E-2</v>
      </c>
      <c r="CB52" s="114">
        <f t="shared" si="14"/>
        <v>-0.13270429355548102</v>
      </c>
      <c r="CC52" s="355">
        <f t="shared" si="15"/>
        <v>-0.13973657738471501</v>
      </c>
    </row>
    <row r="53" spans="2:81" x14ac:dyDescent="0.3">
      <c r="B53" s="96" t="s">
        <v>126</v>
      </c>
      <c r="C53" s="96" t="s">
        <v>24</v>
      </c>
      <c r="D53" s="67">
        <v>439.00162466588102</v>
      </c>
      <c r="E53" s="67">
        <v>470.33911350098498</v>
      </c>
      <c r="F53" s="67">
        <v>459.72261681477499</v>
      </c>
      <c r="G53" s="67">
        <v>479.03719719004999</v>
      </c>
      <c r="H53" s="67">
        <v>446.52495711940799</v>
      </c>
      <c r="I53" s="67">
        <v>462.98752156727301</v>
      </c>
      <c r="J53" s="67">
        <v>460.99916067850899</v>
      </c>
      <c r="K53" s="67">
        <v>474.396450293057</v>
      </c>
      <c r="L53" s="67">
        <v>475.04242225444398</v>
      </c>
      <c r="M53" s="67">
        <v>474.39490870812199</v>
      </c>
      <c r="N53" s="67">
        <v>482.08185184356603</v>
      </c>
      <c r="O53" s="67">
        <v>527.54980726682095</v>
      </c>
      <c r="P53" s="67">
        <v>482.97536660983201</v>
      </c>
      <c r="Q53" s="67">
        <v>501.02595967038502</v>
      </c>
      <c r="R53" s="67">
        <v>495.599462674069</v>
      </c>
      <c r="S53" s="67">
        <v>501.51342138642002</v>
      </c>
      <c r="T53" s="67">
        <v>480.61851898288199</v>
      </c>
      <c r="U53" s="67">
        <v>469.37723793545001</v>
      </c>
      <c r="V53" s="67">
        <v>477.57274890945303</v>
      </c>
      <c r="W53" s="67">
        <v>492.284851044579</v>
      </c>
      <c r="X53" s="67">
        <v>462.11260808296402</v>
      </c>
      <c r="Y53" s="67">
        <v>474.48296713552003</v>
      </c>
      <c r="Z53" s="67">
        <v>477.90271263112299</v>
      </c>
      <c r="AA53" s="67">
        <v>476.692194049188</v>
      </c>
      <c r="AB53" s="67">
        <v>442.40506020368099</v>
      </c>
      <c r="AC53" s="67">
        <v>449.80681635433899</v>
      </c>
      <c r="AD53" s="67">
        <v>460.15243775352002</v>
      </c>
      <c r="AE53" s="67">
        <v>467.08206600493997</v>
      </c>
      <c r="AF53" s="67">
        <v>449.142114989253</v>
      </c>
      <c r="AG53" s="67">
        <v>470.43285143205298</v>
      </c>
      <c r="AH53" s="67">
        <v>466.28571788043001</v>
      </c>
      <c r="AI53" s="67">
        <v>483.83813697142301</v>
      </c>
      <c r="AJ53" s="67">
        <v>438.70662086986198</v>
      </c>
      <c r="AK53" s="67">
        <v>465.241018387157</v>
      </c>
      <c r="AL53" s="67">
        <v>474.189448895125</v>
      </c>
      <c r="AM53" s="67">
        <v>493.66970601978198</v>
      </c>
      <c r="AN53" s="67">
        <v>417.21478720545502</v>
      </c>
      <c r="AO53" s="67">
        <v>455.15191783766699</v>
      </c>
      <c r="AP53" s="67">
        <v>456.40668896158701</v>
      </c>
      <c r="AQ53" s="67">
        <v>446.51753244929603</v>
      </c>
      <c r="AR53" s="67">
        <v>402.47471609837902</v>
      </c>
      <c r="AS53" s="67">
        <v>453.06652803783999</v>
      </c>
      <c r="AT53" s="67">
        <v>456.92253100915099</v>
      </c>
      <c r="AU53" s="67">
        <v>437.29998777907002</v>
      </c>
      <c r="AV53" s="67">
        <v>418.00460777288299</v>
      </c>
      <c r="AW53" s="67">
        <v>470.87740700677602</v>
      </c>
      <c r="AX53" s="67">
        <v>474.698646284245</v>
      </c>
      <c r="AY53" s="67">
        <v>454.31459731385502</v>
      </c>
      <c r="AZ53" s="67">
        <v>440.11791852357197</v>
      </c>
      <c r="BA53" s="67">
        <v>439.34211792016401</v>
      </c>
      <c r="BB53" s="67">
        <v>467.12788059276897</v>
      </c>
      <c r="BC53" s="67">
        <v>471.610063178948</v>
      </c>
      <c r="BD53" s="67">
        <v>435.20989249306399</v>
      </c>
      <c r="BE53" s="67">
        <v>498.84404333682699</v>
      </c>
      <c r="BF53" s="67">
        <v>492.24647302858</v>
      </c>
      <c r="BG53" s="75">
        <v>470.66516616386201</v>
      </c>
      <c r="BH53" s="75">
        <v>426.768940771622</v>
      </c>
      <c r="BI53" s="75">
        <v>426.49963368722098</v>
      </c>
      <c r="BJ53" s="75">
        <v>427.68023903592803</v>
      </c>
      <c r="BK53" s="75">
        <v>426.91426342204198</v>
      </c>
      <c r="BL53" s="75">
        <v>393.44446032572802</v>
      </c>
      <c r="BM53" s="75">
        <v>408.76299434029102</v>
      </c>
      <c r="BN53" s="75">
        <v>405.14331823825302</v>
      </c>
      <c r="BO53" s="75">
        <v>408.51084086636502</v>
      </c>
      <c r="BP53" s="75">
        <v>516.99506531337295</v>
      </c>
      <c r="BQ53" s="75">
        <v>541.83822478743502</v>
      </c>
      <c r="BR53" s="75">
        <v>546.569462378911</v>
      </c>
      <c r="BS53" s="67">
        <v>511.68712153911702</v>
      </c>
      <c r="BT53" s="67"/>
      <c r="BU53" s="364">
        <f t="shared" si="8"/>
        <v>123.55060498764493</v>
      </c>
      <c r="BV53" s="75">
        <f t="shared" si="9"/>
        <v>133.07523044714401</v>
      </c>
      <c r="BW53" s="75">
        <f t="shared" si="10"/>
        <v>141.42614414065798</v>
      </c>
      <c r="BX53" s="365">
        <f t="shared" si="11"/>
        <v>103.176280672752</v>
      </c>
      <c r="BY53" s="67"/>
      <c r="BZ53" s="357">
        <f t="shared" si="12"/>
        <v>0.31402298785795291</v>
      </c>
      <c r="CA53" s="114">
        <f t="shared" si="13"/>
        <v>0.32555596345485288</v>
      </c>
      <c r="CB53" s="114">
        <f t="shared" si="14"/>
        <v>0.34907682732037398</v>
      </c>
      <c r="CC53" s="355">
        <f t="shared" si="15"/>
        <v>0.25256681182300317</v>
      </c>
    </row>
    <row r="54" spans="2:81" x14ac:dyDescent="0.3">
      <c r="B54" s="96" t="s">
        <v>127</v>
      </c>
      <c r="C54" s="96" t="s">
        <v>373</v>
      </c>
      <c r="D54" s="67">
        <v>2632.7417295346199</v>
      </c>
      <c r="E54" s="67">
        <v>2826.5540267766701</v>
      </c>
      <c r="F54" s="67">
        <v>2752.93293485493</v>
      </c>
      <c r="G54" s="67">
        <v>2826.6224714350201</v>
      </c>
      <c r="H54" s="67">
        <v>2350.9704229754302</v>
      </c>
      <c r="I54" s="67">
        <v>2522.3121917733201</v>
      </c>
      <c r="J54" s="67">
        <v>2475.5331091528301</v>
      </c>
      <c r="K54" s="67">
        <v>2501.79952659012</v>
      </c>
      <c r="L54" s="67">
        <v>2466.5685785369301</v>
      </c>
      <c r="M54" s="67">
        <v>2463.33432597097</v>
      </c>
      <c r="N54" s="67">
        <v>2496.3146154669698</v>
      </c>
      <c r="O54" s="67">
        <v>2557.2493803810598</v>
      </c>
      <c r="P54" s="67">
        <v>2174.5053704770598</v>
      </c>
      <c r="Q54" s="67">
        <v>2258.1542173448602</v>
      </c>
      <c r="R54" s="67">
        <v>2201.0449561209098</v>
      </c>
      <c r="S54" s="67">
        <v>2084.5253393248499</v>
      </c>
      <c r="T54" s="67">
        <v>1796.5244184237999</v>
      </c>
      <c r="U54" s="67">
        <v>1890.6037369230701</v>
      </c>
      <c r="V54" s="67">
        <v>1910.87630844352</v>
      </c>
      <c r="W54" s="67">
        <v>1967.7812451641901</v>
      </c>
      <c r="X54" s="67">
        <v>1886.2037433118801</v>
      </c>
      <c r="Y54" s="67">
        <v>2049.7682996265798</v>
      </c>
      <c r="Z54" s="67">
        <v>1881.16012175318</v>
      </c>
      <c r="AA54" s="67">
        <v>1860.9947211435101</v>
      </c>
      <c r="AB54" s="67">
        <v>1741.7798012795699</v>
      </c>
      <c r="AC54" s="67">
        <v>1940.25461209798</v>
      </c>
      <c r="AD54" s="67">
        <v>2143.8567422149099</v>
      </c>
      <c r="AE54" s="67">
        <v>1879.9359233268999</v>
      </c>
      <c r="AF54" s="67">
        <v>2128.4132310385398</v>
      </c>
      <c r="AG54" s="67">
        <v>2058.5635061228099</v>
      </c>
      <c r="AH54" s="67">
        <v>2146.7841992582798</v>
      </c>
      <c r="AI54" s="67">
        <v>2043.97698434772</v>
      </c>
      <c r="AJ54" s="67">
        <v>2166.9903972331599</v>
      </c>
      <c r="AK54" s="67">
        <v>2143.2056394046499</v>
      </c>
      <c r="AL54" s="67">
        <v>2360.2616527783598</v>
      </c>
      <c r="AM54" s="67">
        <v>2343.6940390779</v>
      </c>
      <c r="AN54" s="67">
        <v>2071.8732633202699</v>
      </c>
      <c r="AO54" s="67">
        <v>2115.4235906495001</v>
      </c>
      <c r="AP54" s="67">
        <v>2177.55262136493</v>
      </c>
      <c r="AQ54" s="67">
        <v>2139.8247216887899</v>
      </c>
      <c r="AR54" s="67">
        <v>1943.33964022174</v>
      </c>
      <c r="AS54" s="67">
        <v>2164.28479826275</v>
      </c>
      <c r="AT54" s="67">
        <v>2225.2725183307998</v>
      </c>
      <c r="AU54" s="67">
        <v>2091.0267097053502</v>
      </c>
      <c r="AV54" s="67">
        <v>1918.0727220403401</v>
      </c>
      <c r="AW54" s="67">
        <v>2131.8987426422</v>
      </c>
      <c r="AX54" s="67">
        <v>2202.5819964559801</v>
      </c>
      <c r="AY54" s="67">
        <v>2033.4444007546699</v>
      </c>
      <c r="AZ54" s="67">
        <v>1808.9742022565999</v>
      </c>
      <c r="BA54" s="67">
        <v>1321.4640749698201</v>
      </c>
      <c r="BB54" s="67">
        <v>1486.63372004609</v>
      </c>
      <c r="BC54" s="67">
        <v>1438.17526366126</v>
      </c>
      <c r="BD54" s="67">
        <v>1446.8316293985899</v>
      </c>
      <c r="BE54" s="67">
        <v>1593.7230772784701</v>
      </c>
      <c r="BF54" s="67">
        <v>1625.8763753160099</v>
      </c>
      <c r="BG54" s="75">
        <v>1693.6218403975899</v>
      </c>
      <c r="BH54" s="75">
        <v>1885.2733514655999</v>
      </c>
      <c r="BI54" s="75">
        <v>1871.66311696497</v>
      </c>
      <c r="BJ54" s="75">
        <v>1874.89574525228</v>
      </c>
      <c r="BK54" s="75">
        <v>1881.85893723548</v>
      </c>
      <c r="BL54" s="75">
        <v>1715.12353626098</v>
      </c>
      <c r="BM54" s="75">
        <v>1841.7343102647001</v>
      </c>
      <c r="BN54" s="75">
        <v>2060.10599181311</v>
      </c>
      <c r="BO54" s="75">
        <v>2204.7682422285602</v>
      </c>
      <c r="BP54" s="75">
        <v>1905.0451909327301</v>
      </c>
      <c r="BQ54" s="75">
        <v>2078.7385259545799</v>
      </c>
      <c r="BR54" s="75">
        <v>2320.5658718098098</v>
      </c>
      <c r="BS54" s="67">
        <v>2451.00605954511</v>
      </c>
      <c r="BT54" s="67"/>
      <c r="BU54" s="364">
        <f t="shared" si="8"/>
        <v>189.92165467175005</v>
      </c>
      <c r="BV54" s="75">
        <f t="shared" si="9"/>
        <v>237.00421568987986</v>
      </c>
      <c r="BW54" s="75">
        <f t="shared" si="10"/>
        <v>260.45987999669978</v>
      </c>
      <c r="BX54" s="365">
        <f t="shared" si="11"/>
        <v>246.23781731654981</v>
      </c>
      <c r="BY54" s="67"/>
      <c r="BZ54" s="357">
        <f t="shared" si="12"/>
        <v>0.11073351315893248</v>
      </c>
      <c r="CA54" s="114">
        <f t="shared" si="13"/>
        <v>0.12868534531227624</v>
      </c>
      <c r="CB54" s="114">
        <f t="shared" si="14"/>
        <v>0.12643032981398578</v>
      </c>
      <c r="CC54" s="355">
        <f t="shared" si="15"/>
        <v>0.11168421814151985</v>
      </c>
    </row>
    <row r="55" spans="2:81" x14ac:dyDescent="0.3">
      <c r="B55" s="96" t="s">
        <v>128</v>
      </c>
      <c r="C55" s="96" t="s">
        <v>29</v>
      </c>
      <c r="D55" s="75">
        <v>1048.441561828366</v>
      </c>
      <c r="E55" s="75">
        <v>1117.3435816895428</v>
      </c>
      <c r="F55" s="75">
        <v>1093.4733787496928</v>
      </c>
      <c r="G55" s="75">
        <v>1074.2397233976967</v>
      </c>
      <c r="H55" s="75">
        <v>971.75985334747111</v>
      </c>
      <c r="I55" s="75">
        <v>1041.4718898512419</v>
      </c>
      <c r="J55" s="75">
        <v>1048.1132571163491</v>
      </c>
      <c r="K55" s="75">
        <v>1044.481691389208</v>
      </c>
      <c r="L55" s="75">
        <v>1038.9499103291307</v>
      </c>
      <c r="M55" s="75">
        <v>1068.8385958418971</v>
      </c>
      <c r="N55" s="75">
        <v>1078.093905871574</v>
      </c>
      <c r="O55" s="75">
        <v>1113.2858636129808</v>
      </c>
      <c r="P55" s="75">
        <v>1055.6107842650756</v>
      </c>
      <c r="Q55" s="75">
        <v>1102.6476139268832</v>
      </c>
      <c r="R55" s="75">
        <v>1091.0594781614934</v>
      </c>
      <c r="S55" s="75">
        <v>1066.3963055720276</v>
      </c>
      <c r="T55" s="75">
        <v>974.55502260565379</v>
      </c>
      <c r="U55" s="75">
        <v>994.03958159147987</v>
      </c>
      <c r="V55" s="75">
        <v>994.23818582712727</v>
      </c>
      <c r="W55" s="75">
        <v>1006.0778704793997</v>
      </c>
      <c r="X55" s="75">
        <v>954.28954565850927</v>
      </c>
      <c r="Y55" s="75">
        <v>999.73415401342118</v>
      </c>
      <c r="Z55" s="75">
        <v>997.61701275068901</v>
      </c>
      <c r="AA55" s="75">
        <v>971.93928858271454</v>
      </c>
      <c r="AB55" s="75">
        <v>891.87222415164626</v>
      </c>
      <c r="AC55" s="75">
        <v>942.06038029601496</v>
      </c>
      <c r="AD55" s="75">
        <v>940.67739602668746</v>
      </c>
      <c r="AE55" s="75">
        <v>931.0477689711297</v>
      </c>
      <c r="AF55" s="75">
        <v>846.33481784551816</v>
      </c>
      <c r="AG55" s="75">
        <v>903.27344479313956</v>
      </c>
      <c r="AH55" s="75">
        <v>907.16206121589414</v>
      </c>
      <c r="AI55" s="75">
        <v>893.63257793628372</v>
      </c>
      <c r="AJ55" s="75">
        <v>813.50194137471601</v>
      </c>
      <c r="AK55" s="75">
        <v>879.60751771141315</v>
      </c>
      <c r="AL55" s="75">
        <v>897.68799187829836</v>
      </c>
      <c r="AM55" s="75">
        <v>883.1929999952639</v>
      </c>
      <c r="AN55" s="75">
        <v>814.00796556357307</v>
      </c>
      <c r="AO55" s="75">
        <v>880.2002940490097</v>
      </c>
      <c r="AP55" s="75">
        <v>885.5157226040036</v>
      </c>
      <c r="AQ55" s="75">
        <v>855.17653565457215</v>
      </c>
      <c r="AR55" s="75">
        <v>779.39832142388025</v>
      </c>
      <c r="AS55" s="75">
        <v>861.88705709204385</v>
      </c>
      <c r="AT55" s="75">
        <v>876.27543274064453</v>
      </c>
      <c r="AU55" s="75">
        <v>831.70434337368442</v>
      </c>
      <c r="AV55" s="75">
        <v>784.99173872060317</v>
      </c>
      <c r="AW55" s="75">
        <v>869.55466182538873</v>
      </c>
      <c r="AX55" s="75">
        <v>884.27627544744428</v>
      </c>
      <c r="AY55" s="75">
        <v>837.89873906164405</v>
      </c>
      <c r="AZ55" s="75">
        <v>762.76529153632475</v>
      </c>
      <c r="BA55" s="75">
        <v>762.02615954581267</v>
      </c>
      <c r="BB55" s="75">
        <v>815.38444213838898</v>
      </c>
      <c r="BC55" s="75">
        <v>789.67892269570405</v>
      </c>
      <c r="BD55" s="75">
        <v>706.45140873887715</v>
      </c>
      <c r="BE55" s="75">
        <v>795.75922005194207</v>
      </c>
      <c r="BF55" s="75">
        <v>811.15474757073423</v>
      </c>
      <c r="BG55" s="75">
        <v>757.80814873122824</v>
      </c>
      <c r="BH55" s="75">
        <v>695.47129862463157</v>
      </c>
      <c r="BI55" s="75">
        <v>686.60896754118505</v>
      </c>
      <c r="BJ55" s="75">
        <v>688.63802475767136</v>
      </c>
      <c r="BK55" s="75">
        <v>693.23694170319982</v>
      </c>
      <c r="BL55" s="75">
        <v>667.41595774138534</v>
      </c>
      <c r="BM55" s="75">
        <v>700.71690694029814</v>
      </c>
      <c r="BN55" s="75">
        <v>702.42833079754575</v>
      </c>
      <c r="BO55" s="75">
        <v>687.00651717851713</v>
      </c>
      <c r="BP55" s="75">
        <v>797.77622684775656</v>
      </c>
      <c r="BQ55" s="75">
        <v>835.75146413133916</v>
      </c>
      <c r="BR55" s="75">
        <v>855.17001103138523</v>
      </c>
      <c r="BS55" s="67">
        <v>790.28438287383187</v>
      </c>
      <c r="BT55" s="67"/>
      <c r="BU55" s="364">
        <f t="shared" si="8"/>
        <v>130.36026910637122</v>
      </c>
      <c r="BV55" s="75">
        <f t="shared" si="9"/>
        <v>135.03455719104102</v>
      </c>
      <c r="BW55" s="75">
        <f t="shared" si="10"/>
        <v>152.74168023383947</v>
      </c>
      <c r="BX55" s="365">
        <f t="shared" si="11"/>
        <v>103.27786569531474</v>
      </c>
      <c r="BY55" s="75"/>
      <c r="BZ55" s="357">
        <f t="shared" si="12"/>
        <v>0.19532087537661794</v>
      </c>
      <c r="CA55" s="114">
        <f t="shared" si="13"/>
        <v>0.19270914666619585</v>
      </c>
      <c r="CB55" s="114">
        <f t="shared" si="14"/>
        <v>0.2174480634350478</v>
      </c>
      <c r="CC55" s="355">
        <f t="shared" si="15"/>
        <v>0.1503302561371164</v>
      </c>
    </row>
    <row r="56" spans="2:81" x14ac:dyDescent="0.3">
      <c r="B56" s="96" t="s">
        <v>129</v>
      </c>
      <c r="C56" s="96" t="s">
        <v>26</v>
      </c>
      <c r="D56" s="67">
        <v>148.14889300893799</v>
      </c>
      <c r="E56" s="67">
        <v>138.77098502443971</v>
      </c>
      <c r="F56" s="67">
        <v>137.67898283933351</v>
      </c>
      <c r="G56" s="67">
        <v>153.1864400171722</v>
      </c>
      <c r="H56" s="67">
        <v>143.7443345606257</v>
      </c>
      <c r="I56" s="67">
        <v>127.1170272019138</v>
      </c>
      <c r="J56" s="67">
        <v>129.4714326497828</v>
      </c>
      <c r="K56" s="67">
        <v>144.51042687047169</v>
      </c>
      <c r="L56" s="67">
        <v>154.98146432042711</v>
      </c>
      <c r="M56" s="67">
        <v>122.7831390524042</v>
      </c>
      <c r="N56" s="67">
        <v>124.23871761573619</v>
      </c>
      <c r="O56" s="67">
        <v>157.85172361057789</v>
      </c>
      <c r="P56" s="67">
        <v>135.4157875985978</v>
      </c>
      <c r="Q56" s="67">
        <v>115.75538194436972</v>
      </c>
      <c r="R56" s="67">
        <v>119.1569015391957</v>
      </c>
      <c r="S56" s="67">
        <v>127.0055795881219</v>
      </c>
      <c r="T56" s="67">
        <v>129.3535139478175</v>
      </c>
      <c r="U56" s="67">
        <v>117.5946181420265</v>
      </c>
      <c r="V56" s="67">
        <v>124.0347271381833</v>
      </c>
      <c r="W56" s="67">
        <v>136.60644225288229</v>
      </c>
      <c r="X56" s="67">
        <v>115.959960464668</v>
      </c>
      <c r="Y56" s="67">
        <v>108.33479954696131</v>
      </c>
      <c r="Z56" s="67">
        <v>109.18299562757849</v>
      </c>
      <c r="AA56" s="67">
        <v>110.10139498800109</v>
      </c>
      <c r="AB56" s="67">
        <v>106.80864489090879</v>
      </c>
      <c r="AC56" s="67">
        <v>99.6760678685024</v>
      </c>
      <c r="AD56" s="67">
        <v>104.47816015386019</v>
      </c>
      <c r="AE56" s="67">
        <v>104.4946143413719</v>
      </c>
      <c r="AF56" s="67">
        <v>99.675818669378003</v>
      </c>
      <c r="AG56" s="67">
        <v>100.5498255920462</v>
      </c>
      <c r="AH56" s="67">
        <v>103.34342039806771</v>
      </c>
      <c r="AI56" s="67">
        <v>103.9494262481211</v>
      </c>
      <c r="AJ56" s="67">
        <v>99.437750597824603</v>
      </c>
      <c r="AK56" s="67">
        <v>96.5432691967751</v>
      </c>
      <c r="AL56" s="67">
        <v>98.379286490640709</v>
      </c>
      <c r="AM56" s="67">
        <v>102.47901091703869</v>
      </c>
      <c r="AN56" s="67">
        <v>95.322707068814211</v>
      </c>
      <c r="AO56" s="67">
        <v>93.443762077112396</v>
      </c>
      <c r="AP56" s="67">
        <v>95.078882935604298</v>
      </c>
      <c r="AQ56" s="67">
        <v>95.484537404926101</v>
      </c>
      <c r="AR56" s="67">
        <v>90.109855184177704</v>
      </c>
      <c r="AS56" s="67">
        <v>89.251599214117107</v>
      </c>
      <c r="AT56" s="67">
        <v>92.399430055680796</v>
      </c>
      <c r="AU56" s="67">
        <v>91.884681592144304</v>
      </c>
      <c r="AV56" s="67">
        <v>100.8915701363842</v>
      </c>
      <c r="AW56" s="67">
        <v>94.426301506463105</v>
      </c>
      <c r="AX56" s="67">
        <v>95.172802286045794</v>
      </c>
      <c r="AY56" s="67">
        <v>98.906058070968797</v>
      </c>
      <c r="AZ56" s="67">
        <v>100.24322242818729</v>
      </c>
      <c r="BA56" s="67">
        <v>86.089124293499992</v>
      </c>
      <c r="BB56" s="67">
        <v>90.678280397459901</v>
      </c>
      <c r="BC56" s="67">
        <v>94.665571553520508</v>
      </c>
      <c r="BD56" s="67">
        <v>92.652795925029309</v>
      </c>
      <c r="BE56" s="67">
        <v>87.704282331447104</v>
      </c>
      <c r="BF56" s="67">
        <v>88.884982107671803</v>
      </c>
      <c r="BG56" s="75">
        <v>91.260389977587991</v>
      </c>
      <c r="BH56" s="75">
        <v>88.127197525325599</v>
      </c>
      <c r="BI56" s="75">
        <v>75.545419873253593</v>
      </c>
      <c r="BJ56" s="75">
        <v>74.292966584562706</v>
      </c>
      <c r="BK56" s="75">
        <v>82.402440976365796</v>
      </c>
      <c r="BL56" s="75">
        <v>86.306314786198797</v>
      </c>
      <c r="BM56" s="75">
        <v>78.269428186304495</v>
      </c>
      <c r="BN56" s="75">
        <v>77.145018998499495</v>
      </c>
      <c r="BO56" s="75">
        <v>82.414989761134606</v>
      </c>
      <c r="BP56" s="75">
        <v>95.969849924462011</v>
      </c>
      <c r="BQ56" s="75">
        <v>87.921418493217601</v>
      </c>
      <c r="BR56" s="75">
        <v>88.6417722725039</v>
      </c>
      <c r="BS56" s="67">
        <v>89.63754406162829</v>
      </c>
      <c r="BT56" s="67"/>
      <c r="BU56" s="364">
        <f t="shared" ref="BU56:BX58" si="16">BP56-BL56</f>
        <v>9.6635351382632138</v>
      </c>
      <c r="BV56" s="75">
        <f t="shared" si="16"/>
        <v>9.6519903069131061</v>
      </c>
      <c r="BW56" s="75">
        <f t="shared" si="16"/>
        <v>11.496753274004405</v>
      </c>
      <c r="BX56" s="365">
        <f t="shared" si="16"/>
        <v>7.2225543004936839</v>
      </c>
      <c r="BY56" s="67"/>
      <c r="BZ56" s="357">
        <f t="shared" ref="BZ56:CC58" si="17">BU56/BL56</f>
        <v>0.11196788047551423</v>
      </c>
      <c r="CA56" s="114">
        <f t="shared" si="17"/>
        <v>0.12331750123354039</v>
      </c>
      <c r="CB56" s="114">
        <f t="shared" si="17"/>
        <v>0.14902781052173986</v>
      </c>
      <c r="CC56" s="355">
        <f t="shared" si="17"/>
        <v>8.7636415674223714E-2</v>
      </c>
    </row>
    <row r="57" spans="2:81" x14ac:dyDescent="0.3">
      <c r="B57" s="79" t="s">
        <v>183</v>
      </c>
      <c r="C57" s="79" t="s">
        <v>181</v>
      </c>
      <c r="D57" s="97">
        <v>2707.9861942095722</v>
      </c>
      <c r="E57" s="97">
        <v>2920.0081233419528</v>
      </c>
      <c r="F57" s="97">
        <v>2964.1384882037737</v>
      </c>
      <c r="G57" s="97">
        <v>2809.4028690800105</v>
      </c>
      <c r="H57" s="97">
        <v>2673.4858158675074</v>
      </c>
      <c r="I57" s="97">
        <v>2908.7308892021611</v>
      </c>
      <c r="J57" s="97">
        <v>2985.7554024582846</v>
      </c>
      <c r="K57" s="97">
        <v>2760.7686486552989</v>
      </c>
      <c r="L57" s="97">
        <v>2636.7657967257528</v>
      </c>
      <c r="M57" s="97">
        <v>2785.4276419166881</v>
      </c>
      <c r="N57" s="97">
        <v>2901.7269078270688</v>
      </c>
      <c r="O57" s="97">
        <v>2759.0294478038763</v>
      </c>
      <c r="P57" s="97">
        <v>2473.1128859513724</v>
      </c>
      <c r="Q57" s="97">
        <v>2677.4747472750719</v>
      </c>
      <c r="R57" s="97">
        <v>2715.7026643388185</v>
      </c>
      <c r="S57" s="97">
        <v>2484.1963657370716</v>
      </c>
      <c r="T57" s="97">
        <v>2384.6802921402345</v>
      </c>
      <c r="U57" s="97">
        <v>2539.4684444920231</v>
      </c>
      <c r="V57" s="97">
        <v>2617.9939110240484</v>
      </c>
      <c r="W57" s="97">
        <v>2434.9996141546194</v>
      </c>
      <c r="X57" s="97">
        <v>2351.9212285923222</v>
      </c>
      <c r="Y57" s="97">
        <v>2561.7122837612915</v>
      </c>
      <c r="Z57" s="97">
        <v>2636.8910445100669</v>
      </c>
      <c r="AA57" s="97">
        <v>2391.257153412555</v>
      </c>
      <c r="AB57" s="97">
        <v>2300.9576364461668</v>
      </c>
      <c r="AC57" s="97">
        <v>2551.4137965766754</v>
      </c>
      <c r="AD57" s="97">
        <v>2619.4055257986643</v>
      </c>
      <c r="AE57" s="97">
        <v>2410.7304352224305</v>
      </c>
      <c r="AF57" s="97">
        <v>2318.1000993862303</v>
      </c>
      <c r="AG57" s="97">
        <v>2571.7144715928735</v>
      </c>
      <c r="AH57" s="97">
        <v>2663.5063931822701</v>
      </c>
      <c r="AI57" s="97">
        <v>2474.5027699411849</v>
      </c>
      <c r="AJ57" s="97">
        <v>2279.7666257296914</v>
      </c>
      <c r="AK57" s="97">
        <v>2518.2831951880366</v>
      </c>
      <c r="AL57" s="97">
        <v>2593.073264348312</v>
      </c>
      <c r="AM57" s="97">
        <v>2408.1087506148315</v>
      </c>
      <c r="AN57" s="97">
        <v>2254.3897486457499</v>
      </c>
      <c r="AO57" s="97">
        <v>2509.9119066468224</v>
      </c>
      <c r="AP57" s="97">
        <v>2563.9212905462814</v>
      </c>
      <c r="AQ57" s="97">
        <v>2368.8603975578608</v>
      </c>
      <c r="AR57" s="97">
        <v>2107.9288832707093</v>
      </c>
      <c r="AS57" s="97">
        <v>2366.6043892021639</v>
      </c>
      <c r="AT57" s="97">
        <v>2465.3720035087254</v>
      </c>
      <c r="AU57" s="97">
        <v>2260.662388825644</v>
      </c>
      <c r="AV57" s="97">
        <v>2069.0565781560817</v>
      </c>
      <c r="AW57" s="97">
        <v>2330.0512762410463</v>
      </c>
      <c r="AX57" s="97">
        <v>2425.7560350647777</v>
      </c>
      <c r="AY57" s="97">
        <v>2223.4358307366374</v>
      </c>
      <c r="AZ57" s="97">
        <v>2027.0304514610325</v>
      </c>
      <c r="BA57" s="97">
        <v>2054.9035135099466</v>
      </c>
      <c r="BB57" s="97">
        <v>2277.9924473157766</v>
      </c>
      <c r="BC57" s="97">
        <v>2058.0042807322097</v>
      </c>
      <c r="BD57" s="62">
        <v>1895.4470583482189</v>
      </c>
      <c r="BE57" s="62">
        <v>2178.0909700014672</v>
      </c>
      <c r="BF57" s="62">
        <v>2296.3647815461713</v>
      </c>
      <c r="BG57" s="62">
        <v>2060.8848755211498</v>
      </c>
      <c r="BH57" s="62">
        <v>1889.2617521129403</v>
      </c>
      <c r="BI57" s="62">
        <v>1848.9761985866203</v>
      </c>
      <c r="BJ57" s="62">
        <v>1842.6715488061902</v>
      </c>
      <c r="BK57" s="62">
        <v>1874.4789797981603</v>
      </c>
      <c r="BL57" s="62">
        <v>1745.7255914353789</v>
      </c>
      <c r="BM57" s="62">
        <v>1877.3104885158687</v>
      </c>
      <c r="BN57" s="62">
        <v>1889.872662625834</v>
      </c>
      <c r="BO57" s="62">
        <v>1791.3170874830219</v>
      </c>
      <c r="BP57" s="62">
        <v>1974.9016374766475</v>
      </c>
      <c r="BQ57" s="62">
        <v>2093.092895153261</v>
      </c>
      <c r="BR57" s="62">
        <v>2170.0960092017262</v>
      </c>
      <c r="BS57" s="67">
        <v>1954.8720591541173</v>
      </c>
      <c r="BT57" s="67"/>
      <c r="BU57" s="366">
        <f t="shared" si="16"/>
        <v>229.17604604126859</v>
      </c>
      <c r="BV57" s="189">
        <f t="shared" si="16"/>
        <v>215.78240663739234</v>
      </c>
      <c r="BW57" s="189">
        <f t="shared" si="16"/>
        <v>280.22334657589226</v>
      </c>
      <c r="BX57" s="192">
        <f t="shared" si="16"/>
        <v>163.55497167109547</v>
      </c>
      <c r="BY57" s="67"/>
      <c r="BZ57" s="357">
        <f t="shared" si="17"/>
        <v>0.13127839058189802</v>
      </c>
      <c r="CA57" s="114">
        <f t="shared" si="17"/>
        <v>0.1149423113317722</v>
      </c>
      <c r="CB57" s="114">
        <f t="shared" si="17"/>
        <v>0.14827631094813726</v>
      </c>
      <c r="CC57" s="355">
        <f t="shared" si="17"/>
        <v>9.1304310562294932E-2</v>
      </c>
    </row>
    <row r="58" spans="2:81" s="3" customFormat="1" x14ac:dyDescent="0.3">
      <c r="B58" s="193" t="s">
        <v>130</v>
      </c>
      <c r="C58" s="194" t="s">
        <v>30</v>
      </c>
      <c r="D58" s="70">
        <v>17213.889401895533</v>
      </c>
      <c r="E58" s="70">
        <v>16483.974143520561</v>
      </c>
      <c r="F58" s="70">
        <v>15988.124574156725</v>
      </c>
      <c r="G58" s="70">
        <v>17814.358198010283</v>
      </c>
      <c r="H58" s="70">
        <v>16327.799919339997</v>
      </c>
      <c r="I58" s="70">
        <v>14975.12759617755</v>
      </c>
      <c r="J58" s="70">
        <v>14091.590656943616</v>
      </c>
      <c r="K58" s="70">
        <v>16661.704457266296</v>
      </c>
      <c r="L58" s="70">
        <v>18734.298646732594</v>
      </c>
      <c r="M58" s="70">
        <v>16157.041392857976</v>
      </c>
      <c r="N58" s="70">
        <v>15101.248080974192</v>
      </c>
      <c r="O58" s="70">
        <v>18208.457381105891</v>
      </c>
      <c r="P58" s="70">
        <v>17453.052976777752</v>
      </c>
      <c r="Q58" s="70">
        <v>15402.281552473287</v>
      </c>
      <c r="R58" s="70">
        <v>14457.797942862675</v>
      </c>
      <c r="S58" s="70">
        <v>15590.917351620239</v>
      </c>
      <c r="T58" s="70">
        <v>16043.252310974216</v>
      </c>
      <c r="U58" s="70">
        <v>14306.296934744907</v>
      </c>
      <c r="V58" s="70">
        <v>13551.839285378526</v>
      </c>
      <c r="W58" s="70">
        <v>15451.609302368164</v>
      </c>
      <c r="X58" s="70">
        <v>15599.527655431209</v>
      </c>
      <c r="Y58" s="70">
        <v>14232.018004999258</v>
      </c>
      <c r="Z58" s="70">
        <v>13543.295293424144</v>
      </c>
      <c r="AA58" s="70">
        <v>14405.831852028454</v>
      </c>
      <c r="AB58" s="70">
        <v>14368.205106410709</v>
      </c>
      <c r="AC58" s="70">
        <v>13852.295809992371</v>
      </c>
      <c r="AD58" s="70">
        <v>13519.390499465524</v>
      </c>
      <c r="AE58" s="70">
        <v>14479.853375104845</v>
      </c>
      <c r="AF58" s="70">
        <v>14890.624739177647</v>
      </c>
      <c r="AG58" s="70">
        <v>14145.25844525745</v>
      </c>
      <c r="AH58" s="70">
        <v>13424.535852184996</v>
      </c>
      <c r="AI58" s="70">
        <v>14410.501645358592</v>
      </c>
      <c r="AJ58" s="70">
        <v>15046.354483605966</v>
      </c>
      <c r="AK58" s="70">
        <v>13951.154601896929</v>
      </c>
      <c r="AL58" s="70">
        <v>13814.046331960953</v>
      </c>
      <c r="AM58" s="70">
        <v>15005.722194957776</v>
      </c>
      <c r="AN58" s="70">
        <v>14390.701796392059</v>
      </c>
      <c r="AO58" s="70">
        <v>13887.527348839831</v>
      </c>
      <c r="AP58" s="70">
        <v>13681.432081496381</v>
      </c>
      <c r="AQ58" s="70">
        <v>14511.09427049065</v>
      </c>
      <c r="AR58" s="70">
        <v>14283.216382282893</v>
      </c>
      <c r="AS58" s="70">
        <v>13617.536499667563</v>
      </c>
      <c r="AT58" s="70">
        <v>13348.461366538668</v>
      </c>
      <c r="AU58" s="70">
        <v>14214.104573276401</v>
      </c>
      <c r="AV58" s="70">
        <v>13998.097547731306</v>
      </c>
      <c r="AW58" s="70">
        <v>13312.917377694394</v>
      </c>
      <c r="AX58" s="70">
        <v>13355.066889320355</v>
      </c>
      <c r="AY58" s="70">
        <v>13523.335978056602</v>
      </c>
      <c r="AZ58" s="70">
        <v>13244.27229036228</v>
      </c>
      <c r="BA58" s="70">
        <v>11599.592092807972</v>
      </c>
      <c r="BB58" s="70">
        <v>11607.945174111275</v>
      </c>
      <c r="BC58" s="70">
        <v>12208.506592328198</v>
      </c>
      <c r="BD58" s="70">
        <v>12421.968925616071</v>
      </c>
      <c r="BE58" s="70">
        <v>12756.223131682455</v>
      </c>
      <c r="BF58" s="70">
        <v>12304.092195565734</v>
      </c>
      <c r="BG58" s="70">
        <v>13199.674452043853</v>
      </c>
      <c r="BH58" s="70">
        <v>12997.007228444028</v>
      </c>
      <c r="BI58" s="70">
        <v>11747.892231401614</v>
      </c>
      <c r="BJ58" s="70">
        <v>11870.660437890552</v>
      </c>
      <c r="BK58" s="70">
        <v>12876.8369552523</v>
      </c>
      <c r="BL58" s="70">
        <v>12198.950629322733</v>
      </c>
      <c r="BM58" s="70">
        <v>12325.033448230726</v>
      </c>
      <c r="BN58" s="70">
        <v>11732.851690394167</v>
      </c>
      <c r="BO58" s="70">
        <v>12497.174868431657</v>
      </c>
      <c r="BP58" s="70">
        <v>13122.026017350856</v>
      </c>
      <c r="BQ58" s="70">
        <v>12870.858206745892</v>
      </c>
      <c r="BR58" s="70">
        <v>12691.460117645611</v>
      </c>
      <c r="BS58" s="70">
        <v>13117.043291439579</v>
      </c>
      <c r="BT58" s="66"/>
      <c r="BU58" s="246">
        <f t="shared" si="16"/>
        <v>923.07538802812269</v>
      </c>
      <c r="BV58" s="70">
        <f t="shared" si="16"/>
        <v>545.82475851516574</v>
      </c>
      <c r="BW58" s="70">
        <f t="shared" si="16"/>
        <v>958.60842725144357</v>
      </c>
      <c r="BX58" s="340">
        <f t="shared" si="16"/>
        <v>619.86842300792159</v>
      </c>
      <c r="BY58" s="66"/>
      <c r="BZ58" s="358">
        <f t="shared" si="17"/>
        <v>7.5668425594683342E-2</v>
      </c>
      <c r="CA58" s="359">
        <f t="shared" si="17"/>
        <v>4.4285864278406445E-2</v>
      </c>
      <c r="CB58" s="359">
        <f t="shared" si="17"/>
        <v>8.170293570115339E-2</v>
      </c>
      <c r="CC58" s="360">
        <f t="shared" si="17"/>
        <v>4.9600684117314622E-2</v>
      </c>
    </row>
    <row r="59" spans="2:81" ht="14.5" x14ac:dyDescent="0.35">
      <c r="B59" s="79"/>
      <c r="C59" s="79"/>
      <c r="D59" s="290"/>
      <c r="E59" s="290"/>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290"/>
      <c r="BN59" s="290"/>
      <c r="BO59" s="290"/>
      <c r="BP59" s="290"/>
      <c r="BQ59" s="310"/>
      <c r="BR59" s="66"/>
      <c r="BS59" s="66"/>
      <c r="BT59" s="66"/>
      <c r="BU59" s="66"/>
      <c r="BV59" s="66"/>
      <c r="BW59" s="66"/>
      <c r="BX59" s="66"/>
      <c r="BY59" s="66"/>
      <c r="BZ59" s="219"/>
      <c r="CA59" s="264"/>
    </row>
    <row r="60" spans="2:81" s="74" customFormat="1" ht="14.5" x14ac:dyDescent="0.35">
      <c r="B60" s="233"/>
      <c r="C60" s="71"/>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66"/>
      <c r="BN60" s="66"/>
      <c r="BO60" s="66"/>
      <c r="BP60" s="66"/>
      <c r="BQ60" s="66"/>
      <c r="BR60" s="66"/>
      <c r="BS60" s="66"/>
      <c r="BT60" s="66"/>
      <c r="BU60" s="66"/>
      <c r="BV60" s="66"/>
      <c r="BW60" s="66"/>
      <c r="BX60" s="66"/>
      <c r="BY60" s="66"/>
      <c r="BZ60" s="66"/>
      <c r="CA60" s="66"/>
    </row>
    <row r="61" spans="2:81" s="66" customFormat="1" ht="14.5" x14ac:dyDescent="0.35">
      <c r="B61" s="233"/>
      <c r="C61" s="71"/>
      <c r="D61" s="182"/>
      <c r="E61" s="182"/>
      <c r="F61" s="182"/>
      <c r="G61" s="182"/>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75"/>
      <c r="BH61" s="114"/>
      <c r="BI61" s="114"/>
      <c r="BJ61" s="114"/>
      <c r="BK61" s="114"/>
      <c r="BL61" s="114"/>
    </row>
    <row r="62" spans="2:81" s="66" customFormat="1" ht="14.5" x14ac:dyDescent="0.35">
      <c r="B62" s="233"/>
      <c r="C62" s="71"/>
      <c r="D62" s="182"/>
      <c r="E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G62" s="75"/>
      <c r="BH62" s="171"/>
      <c r="BI62" s="171"/>
      <c r="BJ62" s="171"/>
    </row>
    <row r="63" spans="2:81" s="66" customFormat="1" ht="14.5" x14ac:dyDescent="0.35">
      <c r="B63" s="71"/>
      <c r="C63" s="71"/>
      <c r="D63" s="182"/>
      <c r="E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G63" s="75"/>
      <c r="BH63" s="171"/>
      <c r="BI63" s="171"/>
      <c r="BJ63" s="171"/>
    </row>
    <row r="64" spans="2:81" s="66" customFormat="1" ht="14.5" x14ac:dyDescent="0.35">
      <c r="B64" s="71"/>
      <c r="C64" s="71"/>
      <c r="D64" s="182"/>
      <c r="E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G64" s="75"/>
      <c r="BH64" s="171"/>
      <c r="BI64" s="171"/>
      <c r="BJ64" s="171"/>
    </row>
    <row r="65" spans="2:77" s="66" customFormat="1" ht="14.5" x14ac:dyDescent="0.35">
      <c r="B65" s="71"/>
      <c r="C65" s="71"/>
      <c r="D65" s="182"/>
      <c r="E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G65" s="75"/>
      <c r="BH65" s="171"/>
      <c r="BI65" s="171"/>
      <c r="BJ65" s="171"/>
    </row>
    <row r="66" spans="2:77" s="66" customFormat="1" ht="14.5" x14ac:dyDescent="0.35">
      <c r="B66" s="71"/>
      <c r="C66" s="71"/>
      <c r="D66" s="182"/>
      <c r="E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G66" s="75"/>
      <c r="BH66" s="171"/>
      <c r="BI66" s="171"/>
      <c r="BJ66" s="171"/>
    </row>
    <row r="67" spans="2:77" s="66" customFormat="1" x14ac:dyDescent="0.3">
      <c r="B67" s="112"/>
      <c r="C67" s="112"/>
      <c r="D67" s="99"/>
      <c r="E67" s="99"/>
      <c r="G67" s="99"/>
      <c r="H67" s="99"/>
      <c r="I67" s="99"/>
      <c r="J67" s="99"/>
      <c r="K67" s="99"/>
      <c r="L67" s="99"/>
      <c r="M67" s="99"/>
      <c r="N67" s="99"/>
      <c r="O67" s="99"/>
      <c r="P67" s="99"/>
      <c r="Q67" s="99"/>
      <c r="R67" s="99"/>
      <c r="S67" s="99"/>
      <c r="T67" s="99"/>
      <c r="U67" s="99"/>
      <c r="V67" s="99"/>
      <c r="W67" s="99"/>
      <c r="X67" s="99"/>
      <c r="Y67" s="99"/>
      <c r="Z67" s="99"/>
      <c r="AA67" s="99"/>
      <c r="AB67" s="99"/>
      <c r="AC67" s="99"/>
      <c r="AF67" s="156"/>
      <c r="AG67" s="155"/>
      <c r="AH67" s="155"/>
      <c r="AI67" s="155"/>
      <c r="AJ67" s="155"/>
      <c r="AK67" s="155"/>
      <c r="AL67" s="155"/>
      <c r="AM67" s="155"/>
      <c r="AN67" s="155"/>
      <c r="AO67" s="155"/>
      <c r="AP67" s="155"/>
      <c r="AQ67" s="155"/>
      <c r="BG67" s="75"/>
      <c r="BH67" s="171"/>
      <c r="BI67" s="171"/>
      <c r="BJ67" s="171"/>
    </row>
    <row r="68" spans="2:77" s="66" customFormat="1" x14ac:dyDescent="0.3">
      <c r="B68" s="79"/>
      <c r="C68" s="79"/>
      <c r="D68" s="99"/>
      <c r="E68" s="99"/>
      <c r="G68" s="99"/>
      <c r="H68" s="99"/>
      <c r="I68" s="99"/>
      <c r="J68" s="99"/>
      <c r="K68" s="99"/>
      <c r="L68" s="99"/>
      <c r="M68" s="99"/>
      <c r="N68" s="99"/>
      <c r="O68" s="99"/>
      <c r="P68" s="99"/>
      <c r="Q68" s="99"/>
      <c r="R68" s="99"/>
      <c r="S68" s="99"/>
      <c r="T68" s="99"/>
      <c r="U68" s="99"/>
      <c r="V68" s="99"/>
      <c r="W68" s="99"/>
      <c r="X68" s="99"/>
      <c r="Y68" s="99"/>
      <c r="Z68" s="99"/>
      <c r="AA68" s="99"/>
      <c r="AB68" s="99"/>
      <c r="AC68" s="99"/>
      <c r="AF68" s="156"/>
      <c r="AG68" s="155"/>
      <c r="AH68" s="155"/>
      <c r="AI68" s="155"/>
      <c r="AJ68" s="155"/>
      <c r="AK68" s="155"/>
      <c r="AL68" s="155"/>
      <c r="AM68" s="155"/>
      <c r="AN68" s="155"/>
      <c r="AO68" s="155"/>
      <c r="AP68" s="155"/>
      <c r="AQ68" s="155"/>
      <c r="BG68" s="75"/>
      <c r="BH68" s="171"/>
      <c r="BI68" s="171"/>
      <c r="BJ68" s="171"/>
    </row>
    <row r="69" spans="2:77" s="66" customFormat="1" x14ac:dyDescent="0.3">
      <c r="D69" s="99"/>
      <c r="E69" s="99"/>
      <c r="G69" s="99"/>
      <c r="H69" s="99"/>
      <c r="I69" s="99"/>
      <c r="J69" s="99"/>
      <c r="K69" s="99"/>
      <c r="L69" s="99"/>
      <c r="M69" s="99"/>
      <c r="N69" s="99"/>
      <c r="O69" s="99"/>
      <c r="P69" s="99"/>
      <c r="Q69" s="99"/>
      <c r="R69" s="99"/>
      <c r="S69" s="99"/>
      <c r="T69" s="99"/>
      <c r="U69" s="99"/>
      <c r="V69" s="99"/>
      <c r="W69" s="99"/>
      <c r="X69" s="99"/>
      <c r="Y69" s="99"/>
      <c r="Z69" s="99"/>
      <c r="AA69" s="99"/>
      <c r="AB69" s="99"/>
      <c r="AC69" s="99"/>
      <c r="AF69" s="156"/>
      <c r="AG69" s="155"/>
      <c r="AH69" s="155"/>
      <c r="AI69" s="155"/>
      <c r="AJ69" s="155"/>
      <c r="AK69" s="155"/>
      <c r="AL69" s="155"/>
      <c r="AM69" s="155"/>
      <c r="AN69" s="155"/>
      <c r="AO69" s="155"/>
      <c r="AP69" s="155"/>
      <c r="AQ69" s="155"/>
      <c r="BG69" s="75"/>
      <c r="BH69" s="171"/>
      <c r="BI69" s="171"/>
      <c r="BJ69" s="171"/>
    </row>
    <row r="70" spans="2:77" s="66" customFormat="1" x14ac:dyDescent="0.3">
      <c r="B70" s="77" t="s">
        <v>118</v>
      </c>
      <c r="C70" s="77" t="s">
        <v>120</v>
      </c>
      <c r="D70" s="99"/>
      <c r="E70" s="99"/>
      <c r="G70" s="99"/>
      <c r="H70" s="99"/>
      <c r="I70" s="99"/>
      <c r="J70" s="99"/>
      <c r="K70" s="99"/>
      <c r="L70" s="99"/>
      <c r="M70" s="99"/>
      <c r="N70" s="99"/>
      <c r="O70" s="99"/>
      <c r="P70" s="99"/>
      <c r="Q70" s="99"/>
      <c r="R70" s="99"/>
      <c r="S70" s="99"/>
      <c r="T70" s="99"/>
      <c r="U70" s="99"/>
      <c r="V70" s="99"/>
      <c r="W70" s="99"/>
      <c r="X70" s="99"/>
      <c r="Y70" s="99"/>
      <c r="Z70" s="99"/>
      <c r="AA70" s="99"/>
      <c r="AB70" s="99"/>
      <c r="AC70" s="99"/>
      <c r="BG70" s="75"/>
      <c r="BH70" s="171"/>
      <c r="BI70" s="171"/>
      <c r="BJ70" s="171"/>
    </row>
    <row r="71" spans="2:77" s="66" customFormat="1" x14ac:dyDescent="0.3">
      <c r="B71" s="78">
        <v>45827</v>
      </c>
      <c r="C71" s="78">
        <v>45827</v>
      </c>
    </row>
    <row r="72" spans="2:77" s="66" customFormat="1" x14ac:dyDescent="0.3">
      <c r="B72" s="79"/>
      <c r="C72" s="79"/>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row>
    <row r="73" spans="2:77" s="66" customFormat="1" x14ac:dyDescent="0.3">
      <c r="B73" s="77" t="s">
        <v>119</v>
      </c>
      <c r="C73" s="77" t="s">
        <v>121</v>
      </c>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row>
    <row r="74" spans="2:77" x14ac:dyDescent="0.3">
      <c r="B74" s="79" t="s">
        <v>185</v>
      </c>
      <c r="C74" s="79" t="s">
        <v>184</v>
      </c>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row>
    <row r="75" spans="2:77" x14ac:dyDescent="0.3">
      <c r="B75" s="56"/>
      <c r="C75" s="79"/>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row>
    <row r="76" spans="2:77" x14ac:dyDescent="0.3">
      <c r="B76" s="77" t="s">
        <v>34</v>
      </c>
      <c r="C76" s="77" t="s">
        <v>33</v>
      </c>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row>
    <row r="77" spans="2:77" x14ac:dyDescent="0.3">
      <c r="B77" s="80" t="s">
        <v>446</v>
      </c>
      <c r="C77" s="80" t="s">
        <v>450</v>
      </c>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row>
    <row r="78" spans="2:77" x14ac:dyDescent="0.3">
      <c r="B78" s="80" t="s">
        <v>447</v>
      </c>
      <c r="C78" s="80" t="s">
        <v>449</v>
      </c>
    </row>
    <row r="79" spans="2:77" x14ac:dyDescent="0.3">
      <c r="B79" s="80" t="s">
        <v>448</v>
      </c>
      <c r="C79" s="80" t="s">
        <v>448</v>
      </c>
    </row>
    <row r="86" spans="3:4" x14ac:dyDescent="0.3">
      <c r="C86" s="74"/>
    </row>
    <row r="87" spans="3:4" x14ac:dyDescent="0.3">
      <c r="C87" s="74"/>
    </row>
    <row r="88" spans="3:4" x14ac:dyDescent="0.3">
      <c r="C88" s="74"/>
      <c r="D88" s="184"/>
    </row>
    <row r="89" spans="3:4" x14ac:dyDescent="0.3">
      <c r="C89" s="74"/>
      <c r="D89" s="184"/>
    </row>
    <row r="90" spans="3:4" x14ac:dyDescent="0.3">
      <c r="C90" s="74"/>
      <c r="D90" s="184"/>
    </row>
    <row r="91" spans="3:4" x14ac:dyDescent="0.3">
      <c r="C91" s="74"/>
      <c r="D91" s="184"/>
    </row>
    <row r="92" spans="3:4" x14ac:dyDescent="0.3">
      <c r="C92" s="74"/>
      <c r="D92" s="184"/>
    </row>
    <row r="93" spans="3:4" x14ac:dyDescent="0.3">
      <c r="C93" s="74"/>
      <c r="D93" s="184"/>
    </row>
    <row r="94" spans="3:4" x14ac:dyDescent="0.3">
      <c r="C94" s="74"/>
      <c r="D94" s="184"/>
    </row>
    <row r="95" spans="3:4" x14ac:dyDescent="0.3">
      <c r="C95" s="74"/>
      <c r="D95" s="184"/>
    </row>
    <row r="96" spans="3:4" x14ac:dyDescent="0.3">
      <c r="C96" s="74"/>
      <c r="D96" s="184"/>
    </row>
    <row r="97" spans="3:4" x14ac:dyDescent="0.3">
      <c r="C97" s="74"/>
      <c r="D97" s="184"/>
    </row>
    <row r="98" spans="3:4" x14ac:dyDescent="0.3">
      <c r="C98" s="74"/>
      <c r="D98" s="184"/>
    </row>
    <row r="99" spans="3:4" x14ac:dyDescent="0.3">
      <c r="C99" s="74"/>
      <c r="D99" s="184"/>
    </row>
    <row r="100" spans="3:4" x14ac:dyDescent="0.3">
      <c r="C100" s="74"/>
      <c r="D100" s="184"/>
    </row>
    <row r="101" spans="3:4" x14ac:dyDescent="0.3">
      <c r="C101" s="74"/>
      <c r="D101" s="184"/>
    </row>
    <row r="102" spans="3:4" x14ac:dyDescent="0.3">
      <c r="C102" s="74"/>
      <c r="D102" s="184"/>
    </row>
    <row r="103" spans="3:4" x14ac:dyDescent="0.3">
      <c r="C103" s="74"/>
      <c r="D103" s="184"/>
    </row>
    <row r="104" spans="3:4" x14ac:dyDescent="0.3">
      <c r="C104" s="74"/>
      <c r="D104" s="184"/>
    </row>
    <row r="105" spans="3:4" x14ac:dyDescent="0.3">
      <c r="C105" s="74"/>
      <c r="D105" s="184"/>
    </row>
    <row r="106" spans="3:4" x14ac:dyDescent="0.3">
      <c r="C106" s="74"/>
      <c r="D106" s="184"/>
    </row>
    <row r="107" spans="3:4" x14ac:dyDescent="0.3">
      <c r="C107" s="74"/>
      <c r="D107" s="184"/>
    </row>
    <row r="108" spans="3:4" x14ac:dyDescent="0.3">
      <c r="C108" s="74"/>
      <c r="D108" s="184"/>
    </row>
    <row r="109" spans="3:4" x14ac:dyDescent="0.3">
      <c r="C109" s="74"/>
      <c r="D109" s="184"/>
    </row>
    <row r="110" spans="3:4" x14ac:dyDescent="0.3">
      <c r="C110" s="74"/>
      <c r="D110" s="184"/>
    </row>
    <row r="111" spans="3:4" x14ac:dyDescent="0.3">
      <c r="C111" s="66"/>
      <c r="D111" s="184"/>
    </row>
    <row r="112" spans="3:4" x14ac:dyDescent="0.3">
      <c r="C112" s="74"/>
      <c r="D112" s="184"/>
    </row>
    <row r="113" spans="4:4" x14ac:dyDescent="0.3">
      <c r="D113" s="184"/>
    </row>
    <row r="114" spans="4:4" x14ac:dyDescent="0.3">
      <c r="D114" s="184"/>
    </row>
  </sheetData>
  <sortState xmlns:xlrd2="http://schemas.microsoft.com/office/spreadsheetml/2017/richdata2" ref="AK61:AM69">
    <sortCondition ref="AM62:AM70"/>
  </sortState>
  <phoneticPr fontId="50"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92D050"/>
    <pageSetUpPr fitToPage="1"/>
  </sheetPr>
  <dimension ref="A1:CE182"/>
  <sheetViews>
    <sheetView zoomScale="90" zoomScaleNormal="90" workbookViewId="0"/>
  </sheetViews>
  <sheetFormatPr defaultColWidth="9.1796875" defaultRowHeight="13" x14ac:dyDescent="0.3"/>
  <cols>
    <col min="1" max="1" width="32.90625" style="74" customWidth="1"/>
    <col min="2" max="2" width="44.453125" style="74" customWidth="1"/>
    <col min="3" max="4" width="11.1796875" style="74" customWidth="1"/>
    <col min="5" max="5" width="11.81640625" style="74" customWidth="1"/>
    <col min="6" max="7" width="11.1796875" style="74" customWidth="1"/>
    <col min="8" max="8" width="10.54296875" style="74" customWidth="1"/>
    <col min="9" max="9" width="12.81640625" style="74" customWidth="1"/>
    <col min="10" max="11" width="22.08984375" style="74" customWidth="1"/>
    <col min="12" max="12" width="9.81640625" style="74" customWidth="1"/>
    <col min="13" max="13" width="16" style="74" customWidth="1"/>
    <col min="14" max="14" width="20" style="74" customWidth="1"/>
    <col min="15" max="17" width="10.7265625" style="74" bestFit="1" customWidth="1"/>
    <col min="18" max="22" width="11.7265625" style="74" bestFit="1" customWidth="1"/>
    <col min="23" max="24" width="10.7265625" style="74" bestFit="1" customWidth="1"/>
    <col min="25" max="27" width="11.7265625" style="74" bestFit="1" customWidth="1"/>
    <col min="28" max="28" width="10.7265625" style="74" bestFit="1" customWidth="1"/>
    <col min="29" max="32" width="12" style="74" bestFit="1" customWidth="1"/>
    <col min="33" max="37" width="11" style="74" bestFit="1" customWidth="1"/>
    <col min="38" max="40" width="9.1796875" style="74"/>
    <col min="41" max="81" width="9.1796875" style="74" customWidth="1"/>
    <col min="82" max="16384" width="9.1796875" style="74"/>
  </cols>
  <sheetData>
    <row r="1" spans="1:83" x14ac:dyDescent="0.3">
      <c r="B1" s="25" t="s">
        <v>195</v>
      </c>
      <c r="C1" s="123"/>
    </row>
    <row r="3" spans="1:83" x14ac:dyDescent="0.3">
      <c r="B3" s="88" t="s">
        <v>441</v>
      </c>
      <c r="C3" s="88" t="s">
        <v>442</v>
      </c>
      <c r="D3" s="124"/>
      <c r="E3" s="124"/>
      <c r="F3" s="124"/>
      <c r="G3" s="124"/>
      <c r="H3" s="124"/>
      <c r="I3" s="124"/>
      <c r="J3" s="124"/>
    </row>
    <row r="4" spans="1:83" x14ac:dyDescent="0.3">
      <c r="B4" s="88" t="s">
        <v>443</v>
      </c>
      <c r="C4" s="88" t="s">
        <v>413</v>
      </c>
      <c r="D4" s="124"/>
      <c r="E4" s="124"/>
      <c r="F4" s="124"/>
      <c r="G4" s="124"/>
      <c r="H4" s="124"/>
      <c r="I4" s="124"/>
      <c r="J4" s="124"/>
    </row>
    <row r="5" spans="1:83" ht="39" customHeight="1" x14ac:dyDescent="0.3">
      <c r="A5" s="370" t="s">
        <v>444</v>
      </c>
      <c r="B5" s="370" t="s">
        <v>206</v>
      </c>
      <c r="C5" s="372" t="s">
        <v>284</v>
      </c>
      <c r="D5" s="373"/>
      <c r="E5" s="374"/>
      <c r="F5" s="372" t="s">
        <v>285</v>
      </c>
      <c r="G5" s="373"/>
      <c r="H5" s="374"/>
      <c r="I5" s="28"/>
      <c r="J5" s="125" t="s">
        <v>284</v>
      </c>
      <c r="K5" s="125" t="s">
        <v>285</v>
      </c>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row>
    <row r="6" spans="1:83" ht="64.75" customHeight="1" x14ac:dyDescent="0.3">
      <c r="A6" s="371"/>
      <c r="B6" s="375"/>
      <c r="C6" s="201" t="s">
        <v>421</v>
      </c>
      <c r="D6" s="372" t="s">
        <v>404</v>
      </c>
      <c r="E6" s="374"/>
      <c r="F6" s="201" t="s">
        <v>421</v>
      </c>
      <c r="G6" s="372" t="s">
        <v>404</v>
      </c>
      <c r="H6" s="374"/>
      <c r="I6" s="274"/>
      <c r="J6" s="125" t="s">
        <v>424</v>
      </c>
      <c r="K6" s="125" t="s">
        <v>424</v>
      </c>
      <c r="M6" s="59" t="s">
        <v>309</v>
      </c>
      <c r="N6" s="88" t="s">
        <v>308</v>
      </c>
      <c r="O6" s="88"/>
      <c r="P6" s="88"/>
      <c r="Q6" s="88"/>
      <c r="R6" s="189"/>
      <c r="S6" s="189"/>
      <c r="T6" s="189"/>
      <c r="U6" s="86"/>
      <c r="V6" s="86"/>
      <c r="W6" s="86"/>
      <c r="X6" s="86"/>
      <c r="Y6" s="86"/>
      <c r="Z6" s="86"/>
      <c r="AA6" s="86"/>
      <c r="AB6" s="86"/>
      <c r="AC6" s="86"/>
      <c r="AD6" s="86"/>
      <c r="AE6" s="86"/>
      <c r="AF6" s="86"/>
      <c r="AG6" s="216"/>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row>
    <row r="7" spans="1:83" x14ac:dyDescent="0.3">
      <c r="A7" s="276" t="s">
        <v>122</v>
      </c>
      <c r="B7" s="270" t="s">
        <v>22</v>
      </c>
      <c r="C7" s="197">
        <f>'1 Utsläpp'!BS49</f>
        <v>2052.6856690265199</v>
      </c>
      <c r="D7" s="195">
        <f>'1 Utsläpp'!BX49</f>
        <v>75.100024917669998</v>
      </c>
      <c r="E7" s="271">
        <f>'1 Utsläpp'!CC49</f>
        <v>3.7975611898978953E-2</v>
      </c>
      <c r="F7" s="202">
        <f>'6 FV'!BS48</f>
        <v>13789</v>
      </c>
      <c r="G7" s="279">
        <f>'6 FV'!BS48-'6 FV'!BO48</f>
        <v>-454</v>
      </c>
      <c r="H7" s="280">
        <f>G7/'6 FV'!BS48</f>
        <v>-3.2924795126550152E-2</v>
      </c>
      <c r="I7" s="275">
        <v>2053.9041325766798</v>
      </c>
      <c r="J7" s="127">
        <f>C7/C16</f>
        <v>0.15648996678741922</v>
      </c>
      <c r="K7" s="127">
        <f t="shared" ref="K7:K16" si="0">F7/F$16</f>
        <v>8.2231614176350998E-3</v>
      </c>
      <c r="M7" s="59" t="s">
        <v>133</v>
      </c>
      <c r="N7" s="88" t="s">
        <v>27</v>
      </c>
      <c r="O7" s="88"/>
      <c r="P7" s="88"/>
      <c r="Q7" s="88"/>
      <c r="AG7" s="216"/>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7"/>
      <c r="CE7"/>
    </row>
    <row r="8" spans="1:83" ht="13.5" customHeight="1" x14ac:dyDescent="0.3">
      <c r="A8" s="276" t="s">
        <v>123</v>
      </c>
      <c r="B8" s="270" t="s">
        <v>23</v>
      </c>
      <c r="C8" s="197">
        <f>'1 Utsläpp'!BS50</f>
        <v>214.401178981372</v>
      </c>
      <c r="D8" s="195">
        <f>'1 Utsläpp'!BX50</f>
        <v>-7.5349119434170007</v>
      </c>
      <c r="E8" s="271">
        <f>'1 Utsläpp'!CC50</f>
        <v>-3.3950818508245585E-2</v>
      </c>
      <c r="F8" s="202">
        <f>'6 FV'!BS49</f>
        <v>10294</v>
      </c>
      <c r="G8" s="279">
        <f>'6 FV'!BS49-'6 FV'!BO49</f>
        <v>1383</v>
      </c>
      <c r="H8" s="280">
        <f>G8/'6 FV'!BS49</f>
        <v>0.1343501068583641</v>
      </c>
      <c r="I8" s="275">
        <v>187.50346527682899</v>
      </c>
      <c r="J8" s="127">
        <f>C8/C$16</f>
        <v>1.6345236820350675E-2</v>
      </c>
      <c r="K8" s="127">
        <f t="shared" si="0"/>
        <v>6.1388950346751552E-3</v>
      </c>
      <c r="M8" s="60" t="s">
        <v>134</v>
      </c>
      <c r="N8" s="90" t="s">
        <v>21</v>
      </c>
      <c r="O8" s="91" t="s">
        <v>52</v>
      </c>
      <c r="P8" s="91" t="s">
        <v>53</v>
      </c>
      <c r="Q8" s="91" t="s">
        <v>54</v>
      </c>
      <c r="R8" s="91" t="s">
        <v>55</v>
      </c>
      <c r="S8" s="91" t="s">
        <v>56</v>
      </c>
      <c r="T8" s="91" t="s">
        <v>57</v>
      </c>
      <c r="U8" s="91" t="s">
        <v>58</v>
      </c>
      <c r="V8" s="91" t="s">
        <v>59</v>
      </c>
      <c r="W8" s="91" t="s">
        <v>60</v>
      </c>
      <c r="X8" s="91" t="s">
        <v>61</v>
      </c>
      <c r="Y8" s="91" t="s">
        <v>62</v>
      </c>
      <c r="Z8" s="91" t="s">
        <v>63</v>
      </c>
      <c r="AA8" s="91" t="s">
        <v>64</v>
      </c>
      <c r="AB8" s="91" t="s">
        <v>65</v>
      </c>
      <c r="AC8" s="91" t="s">
        <v>66</v>
      </c>
      <c r="AD8" s="91" t="s">
        <v>67</v>
      </c>
      <c r="AE8" s="91" t="s">
        <v>68</v>
      </c>
      <c r="AF8" s="91" t="s">
        <v>69</v>
      </c>
      <c r="AG8" s="91" t="s">
        <v>70</v>
      </c>
      <c r="AH8" s="91" t="s">
        <v>71</v>
      </c>
      <c r="AI8" s="91" t="s">
        <v>72</v>
      </c>
      <c r="AJ8" s="91" t="s">
        <v>73</v>
      </c>
      <c r="AK8" s="91" t="s">
        <v>74</v>
      </c>
      <c r="AL8" s="91" t="s">
        <v>75</v>
      </c>
      <c r="AM8" s="91" t="s">
        <v>76</v>
      </c>
      <c r="AN8" s="91" t="s">
        <v>77</v>
      </c>
      <c r="AO8" s="91" t="s">
        <v>78</v>
      </c>
      <c r="AP8" s="91" t="s">
        <v>79</v>
      </c>
      <c r="AQ8" s="91" t="s">
        <v>80</v>
      </c>
      <c r="AR8" s="91" t="s">
        <v>81</v>
      </c>
      <c r="AS8" s="91" t="s">
        <v>179</v>
      </c>
      <c r="AT8" s="91" t="s">
        <v>180</v>
      </c>
      <c r="AU8" s="91" t="s">
        <v>194</v>
      </c>
      <c r="AV8" s="91" t="s">
        <v>196</v>
      </c>
      <c r="AW8" s="91" t="s">
        <v>198</v>
      </c>
      <c r="AX8" s="91" t="s">
        <v>200</v>
      </c>
      <c r="AY8" s="91" t="s">
        <v>201</v>
      </c>
      <c r="AZ8" s="91" t="s">
        <v>205</v>
      </c>
      <c r="BA8" s="91" t="s">
        <v>208</v>
      </c>
      <c r="BB8" s="91" t="s">
        <v>210</v>
      </c>
      <c r="BC8" s="91" t="s">
        <v>250</v>
      </c>
      <c r="BD8" s="91" t="s">
        <v>262</v>
      </c>
      <c r="BE8" s="91" t="s">
        <v>263</v>
      </c>
      <c r="BF8" s="91" t="s">
        <v>268</v>
      </c>
      <c r="BG8" s="91" t="s">
        <v>269</v>
      </c>
      <c r="BH8" s="91" t="s">
        <v>270</v>
      </c>
      <c r="BI8" s="91" t="s">
        <v>271</v>
      </c>
      <c r="BJ8" s="91" t="s">
        <v>273</v>
      </c>
      <c r="BK8" s="91" t="s">
        <v>276</v>
      </c>
      <c r="BL8" s="91" t="s">
        <v>278</v>
      </c>
      <c r="BM8" s="91" t="s">
        <v>279</v>
      </c>
      <c r="BN8" s="91" t="s">
        <v>281</v>
      </c>
      <c r="BO8" s="91" t="s">
        <v>282</v>
      </c>
      <c r="BP8" s="91" t="s">
        <v>283</v>
      </c>
      <c r="BQ8" s="91" t="s">
        <v>286</v>
      </c>
      <c r="BR8" s="113" t="s">
        <v>288</v>
      </c>
      <c r="BS8" s="91" t="s">
        <v>289</v>
      </c>
      <c r="BT8" s="91" t="s">
        <v>290</v>
      </c>
      <c r="BU8" s="91" t="s">
        <v>292</v>
      </c>
      <c r="BV8" s="91" t="s">
        <v>307</v>
      </c>
      <c r="BW8" s="91" t="s">
        <v>310</v>
      </c>
      <c r="BX8" s="91" t="s">
        <v>398</v>
      </c>
      <c r="BY8" s="91" t="s">
        <v>399</v>
      </c>
      <c r="BZ8" s="91" t="s">
        <v>402</v>
      </c>
      <c r="CA8" s="91" t="s">
        <v>403</v>
      </c>
      <c r="CB8" s="91" t="s">
        <v>415</v>
      </c>
      <c r="CC8" s="91" t="s">
        <v>420</v>
      </c>
      <c r="CD8" s="91" t="s">
        <v>421</v>
      </c>
      <c r="CE8"/>
    </row>
    <row r="9" spans="1:83" x14ac:dyDescent="0.3">
      <c r="A9" s="276" t="s">
        <v>124</v>
      </c>
      <c r="B9" s="270" t="s">
        <v>0</v>
      </c>
      <c r="C9" s="197">
        <f>'1 Utsläpp'!BS51</f>
        <v>3428.2708437907727</v>
      </c>
      <c r="D9" s="195">
        <f>'1 Utsläpp'!BX51</f>
        <v>192.65990431881164</v>
      </c>
      <c r="E9" s="271">
        <f>'1 Utsläpp'!CC51</f>
        <v>5.9543594060864742E-2</v>
      </c>
      <c r="F9" s="202">
        <f>'6 FV'!BS50</f>
        <v>234569</v>
      </c>
      <c r="G9" s="279">
        <f>'6 FV'!BS50-'6 FV'!BO50</f>
        <v>12744</v>
      </c>
      <c r="H9" s="280">
        <f>G9/'6 FV'!BS50</f>
        <v>5.4329429720039735E-2</v>
      </c>
      <c r="I9" s="275">
        <v>3421.1446923626786</v>
      </c>
      <c r="J9" s="127">
        <f t="shared" ref="J9:J16" si="1">C9/C$16</f>
        <v>0.26136003119148998</v>
      </c>
      <c r="K9" s="127">
        <f t="shared" si="0"/>
        <v>0.13988677573234085</v>
      </c>
      <c r="M9" s="92" t="s">
        <v>297</v>
      </c>
      <c r="N9" s="74" t="s">
        <v>298</v>
      </c>
      <c r="O9" s="152">
        <v>100</v>
      </c>
      <c r="P9" s="152">
        <v>110.61757663645054</v>
      </c>
      <c r="Q9" s="152">
        <v>106.44045775178428</v>
      </c>
      <c r="R9" s="152">
        <v>108.62269684797452</v>
      </c>
      <c r="S9" s="152">
        <v>94.245320555937354</v>
      </c>
      <c r="T9" s="152">
        <v>101.76303979468568</v>
      </c>
      <c r="U9" s="152">
        <v>101.67546721899652</v>
      </c>
      <c r="V9" s="152">
        <v>103.36899021410069</v>
      </c>
      <c r="W9" s="152">
        <v>95.723548055745283</v>
      </c>
      <c r="X9" s="152">
        <v>102.15141277453885</v>
      </c>
      <c r="Y9" s="152">
        <v>103.03511457679014</v>
      </c>
      <c r="Z9" s="152">
        <v>108.66081925562065</v>
      </c>
      <c r="AA9" s="152">
        <v>94.783602056680536</v>
      </c>
      <c r="AB9" s="152">
        <v>101.99982504309556</v>
      </c>
      <c r="AC9" s="152">
        <v>102.04202447752293</v>
      </c>
      <c r="AD9" s="152">
        <v>101.93146103831336</v>
      </c>
      <c r="AE9" s="152">
        <v>87.836626400966665</v>
      </c>
      <c r="AF9" s="152">
        <v>90.377835150487201</v>
      </c>
      <c r="AG9" s="152">
        <v>90.018830713384517</v>
      </c>
      <c r="AH9" s="152">
        <v>91.667113318054859</v>
      </c>
      <c r="AI9" s="152">
        <v>78.493663025476096</v>
      </c>
      <c r="AJ9" s="152">
        <v>84.698744351776</v>
      </c>
      <c r="AK9" s="152">
        <v>84.545493425071726</v>
      </c>
      <c r="AL9" s="152">
        <v>82.974760509162707</v>
      </c>
      <c r="AM9" s="152">
        <v>73.994947023156413</v>
      </c>
      <c r="AN9" s="152">
        <v>80.437136531945157</v>
      </c>
      <c r="AO9" s="152">
        <v>80.328802057540443</v>
      </c>
      <c r="AP9" s="152">
        <v>81.040932330685976</v>
      </c>
      <c r="AQ9" s="152">
        <v>71.658682830455362</v>
      </c>
      <c r="AR9" s="152">
        <v>75.959811797270149</v>
      </c>
      <c r="AS9" s="152">
        <v>74.888244642974854</v>
      </c>
      <c r="AT9" s="152">
        <v>76.277549687665172</v>
      </c>
      <c r="AU9" s="152">
        <v>61.369646392456289</v>
      </c>
      <c r="AV9" s="152">
        <v>67.34828611438283</v>
      </c>
      <c r="AW9" s="152">
        <v>68.426655545946858</v>
      </c>
      <c r="AX9" s="152">
        <v>68.449633083872499</v>
      </c>
      <c r="AY9" s="152">
        <v>59.242573256210051</v>
      </c>
      <c r="AZ9" s="152">
        <v>64.438814378693621</v>
      </c>
      <c r="BA9" s="152">
        <v>63.966659225417047</v>
      </c>
      <c r="BB9" s="152">
        <v>62.763023419420819</v>
      </c>
      <c r="BC9" s="152">
        <v>53.963747386397564</v>
      </c>
      <c r="BD9" s="152">
        <v>61.040579985633215</v>
      </c>
      <c r="BE9" s="152">
        <v>61.183605916171977</v>
      </c>
      <c r="BF9" s="152">
        <v>58.632686676811552</v>
      </c>
      <c r="BG9" s="152">
        <v>53.741716821370602</v>
      </c>
      <c r="BH9" s="152">
        <v>60.813198833616866</v>
      </c>
      <c r="BI9" s="152">
        <v>60.948916939421949</v>
      </c>
      <c r="BJ9" s="152">
        <v>58.405852638474975</v>
      </c>
      <c r="BK9" s="152">
        <v>53.744111576284141</v>
      </c>
      <c r="BL9" s="152">
        <v>53.544962524492398</v>
      </c>
      <c r="BM9" s="152">
        <v>56.504287867135631</v>
      </c>
      <c r="BN9" s="152">
        <v>57.470914986335885</v>
      </c>
      <c r="BO9" s="152">
        <v>53.004427012549471</v>
      </c>
      <c r="BP9" s="152">
        <v>60.941451986019693</v>
      </c>
      <c r="BQ9" s="152">
        <v>59.552465699445257</v>
      </c>
      <c r="BR9" s="152">
        <v>57.206639060814169</v>
      </c>
      <c r="BS9" s="152">
        <v>51.555580368655605</v>
      </c>
      <c r="BT9" s="152">
        <v>51.555580368655605</v>
      </c>
      <c r="BU9" s="152">
        <v>51.555580368655605</v>
      </c>
      <c r="BV9" s="382">
        <v>51.555580368655605</v>
      </c>
      <c r="BW9" s="152">
        <v>49.853626830342648</v>
      </c>
      <c r="BX9" s="382">
        <v>51.641960571661784</v>
      </c>
      <c r="BY9" s="152">
        <v>50.855736084567241</v>
      </c>
      <c r="BZ9" s="382">
        <v>51.734534969196112</v>
      </c>
      <c r="CA9" s="152">
        <v>66.282735000407229</v>
      </c>
      <c r="CB9" s="152">
        <v>69.399341563349509</v>
      </c>
      <c r="CC9" s="152">
        <v>69.639587396977305</v>
      </c>
      <c r="CD9" s="152">
        <v>65.388998938235574</v>
      </c>
      <c r="CE9"/>
    </row>
    <row r="10" spans="1:83" x14ac:dyDescent="0.3">
      <c r="A10" s="276" t="s">
        <v>178</v>
      </c>
      <c r="B10" s="270" t="s">
        <v>28</v>
      </c>
      <c r="C10" s="197">
        <f>'1 Utsläpp'!BS52</f>
        <v>1624.19843246711</v>
      </c>
      <c r="D10" s="195">
        <f>'1 Utsläpp'!BX52</f>
        <v>-263.82608394134991</v>
      </c>
      <c r="E10" s="271">
        <f>'1 Utsläpp'!CC52</f>
        <v>-0.13973657738471501</v>
      </c>
      <c r="F10" s="202">
        <f>'6 FV'!BS51</f>
        <v>42437</v>
      </c>
      <c r="G10" s="279">
        <f>'6 FV'!BS51-'6 FV'!BO51</f>
        <v>-3118</v>
      </c>
      <c r="H10" s="280">
        <f>G10/'6 FV'!BS51</f>
        <v>-7.3473619718641747E-2</v>
      </c>
      <c r="I10" s="275">
        <v>1491.46596157165</v>
      </c>
      <c r="J10" s="127">
        <f t="shared" si="1"/>
        <v>0.12382351696034208</v>
      </c>
      <c r="K10" s="127">
        <f t="shared" si="0"/>
        <v>2.5307585835099046E-2</v>
      </c>
      <c r="M10" s="56" t="s">
        <v>296</v>
      </c>
      <c r="N10" s="74" t="s">
        <v>299</v>
      </c>
      <c r="O10" s="152">
        <v>100</v>
      </c>
      <c r="P10" s="152">
        <v>104.82074937671526</v>
      </c>
      <c r="Q10" s="152">
        <v>104.39532407395346</v>
      </c>
      <c r="R10" s="152">
        <v>109.48785433193848</v>
      </c>
      <c r="S10" s="152">
        <v>87.364338572545947</v>
      </c>
      <c r="T10" s="152">
        <v>92.760910298657123</v>
      </c>
      <c r="U10" s="152">
        <v>91.312214599422077</v>
      </c>
      <c r="V10" s="152">
        <v>94.71033956964439</v>
      </c>
      <c r="W10" s="152">
        <v>99.359487749442835</v>
      </c>
      <c r="X10" s="152">
        <v>90.078389342382565</v>
      </c>
      <c r="Y10" s="152">
        <v>89.446482765393739</v>
      </c>
      <c r="Z10" s="152">
        <v>89.959972242428492</v>
      </c>
      <c r="AA10" s="152">
        <v>65.415756811237088</v>
      </c>
      <c r="AB10" s="152">
        <v>61.816193128865763</v>
      </c>
      <c r="AC10" s="152">
        <v>58.701819582599391</v>
      </c>
      <c r="AD10" s="152">
        <v>49.375924978807305</v>
      </c>
      <c r="AE10" s="152">
        <v>37.962381629852246</v>
      </c>
      <c r="AF10" s="152">
        <v>41.577252306280968</v>
      </c>
      <c r="AG10" s="152">
        <v>43.781448860393802</v>
      </c>
      <c r="AH10" s="152">
        <v>49.110772226185055</v>
      </c>
      <c r="AI10" s="152">
        <v>56.649820258291726</v>
      </c>
      <c r="AJ10" s="152">
        <v>61.813968064004854</v>
      </c>
      <c r="AK10" s="152">
        <v>44.714132426450618</v>
      </c>
      <c r="AL10" s="152">
        <v>44.690152352077611</v>
      </c>
      <c r="AM10" s="152">
        <v>44.690890362474988</v>
      </c>
      <c r="AN10" s="152">
        <v>53.527124012895868</v>
      </c>
      <c r="AO10" s="152">
        <v>72.064273513840917</v>
      </c>
      <c r="AP10" s="152">
        <v>50.208008231285717</v>
      </c>
      <c r="AQ10" s="152">
        <v>78.796515731135713</v>
      </c>
      <c r="AR10" s="152">
        <v>70.748808539573233</v>
      </c>
      <c r="AS10" s="152">
        <v>80.80960232027897</v>
      </c>
      <c r="AT10" s="152">
        <v>60.957968646027659</v>
      </c>
      <c r="AU10" s="152">
        <v>88.0276438643007</v>
      </c>
      <c r="AV10" s="152">
        <v>74.775529088774562</v>
      </c>
      <c r="AW10" s="152">
        <v>93.443041333457799</v>
      </c>
      <c r="AX10" s="152">
        <v>88.795056633033099</v>
      </c>
      <c r="AY10" s="152">
        <v>77.551099705507966</v>
      </c>
      <c r="AZ10" s="152">
        <v>74.935605717148235</v>
      </c>
      <c r="BA10" s="152">
        <v>77.038371278712319</v>
      </c>
      <c r="BB10" s="152">
        <v>78.151831622968388</v>
      </c>
      <c r="BC10" s="152">
        <v>73.618749564004091</v>
      </c>
      <c r="BD10" s="152">
        <v>82.996843703432262</v>
      </c>
      <c r="BE10" s="152">
        <v>89.065846508698201</v>
      </c>
      <c r="BF10" s="152">
        <v>79.763495121927889</v>
      </c>
      <c r="BG10" s="152">
        <v>74.683526169374659</v>
      </c>
      <c r="BH10" s="152">
        <v>83.734367872144986</v>
      </c>
      <c r="BI10" s="152">
        <v>90.770599002271524</v>
      </c>
      <c r="BJ10" s="152">
        <v>77.94573795047981</v>
      </c>
      <c r="BK10" s="152">
        <v>73.700533540515735</v>
      </c>
      <c r="BL10" s="152">
        <v>62.697603438192161</v>
      </c>
      <c r="BM10" s="152">
        <v>70.474602612643338</v>
      </c>
      <c r="BN10" s="152">
        <v>65.219882449561126</v>
      </c>
      <c r="BO10" s="152">
        <v>67.692416233844767</v>
      </c>
      <c r="BP10" s="152">
        <v>73.23014903986217</v>
      </c>
      <c r="BQ10" s="152">
        <v>64.498933595898762</v>
      </c>
      <c r="BR10" s="152">
        <v>70.137845486374161</v>
      </c>
      <c r="BS10" s="152">
        <v>74.480763862011884</v>
      </c>
      <c r="BT10" s="152">
        <v>74.480763862011884</v>
      </c>
      <c r="BU10" s="152">
        <v>74.480763862011884</v>
      </c>
      <c r="BV10" s="243">
        <v>74.480763862011884</v>
      </c>
      <c r="BW10" s="152">
        <v>73.217807164345913</v>
      </c>
      <c r="BX10" s="243">
        <v>79.312124839300353</v>
      </c>
      <c r="BY10" s="152">
        <v>69.346618362217711</v>
      </c>
      <c r="BZ10" s="243">
        <v>75.657571351493232</v>
      </c>
      <c r="CA10" s="152">
        <v>73.325285446839487</v>
      </c>
      <c r="CB10" s="152">
        <v>80.512392079895434</v>
      </c>
      <c r="CC10" s="152">
        <v>71.409196294872487</v>
      </c>
      <c r="CD10" s="152">
        <v>78.445506042365977</v>
      </c>
    </row>
    <row r="11" spans="1:83" x14ac:dyDescent="0.3">
      <c r="A11" s="276" t="s">
        <v>126</v>
      </c>
      <c r="B11" s="270" t="s">
        <v>24</v>
      </c>
      <c r="C11" s="197">
        <f>'1 Utsläpp'!BS53</f>
        <v>511.68712153911702</v>
      </c>
      <c r="D11" s="195">
        <f>'1 Utsläpp'!BX53</f>
        <v>103.176280672752</v>
      </c>
      <c r="E11" s="271">
        <f>'1 Utsläpp'!CC53</f>
        <v>0.25256681182300317</v>
      </c>
      <c r="F11" s="202">
        <f>'6 FV'!BS52</f>
        <v>107331</v>
      </c>
      <c r="G11" s="279">
        <f>'6 FV'!BS52-'6 FV'!BO52</f>
        <v>-1264</v>
      </c>
      <c r="H11" s="280">
        <f>G11/'6 FV'!BS52</f>
        <v>-1.1776653529735118E-2</v>
      </c>
      <c r="I11" s="275">
        <v>423.155075230801</v>
      </c>
      <c r="J11" s="127">
        <f t="shared" si="1"/>
        <v>3.9009333900197868E-2</v>
      </c>
      <c r="K11" s="127">
        <f t="shared" si="0"/>
        <v>6.4007552260221409E-2</v>
      </c>
      <c r="M11" s="56" t="s">
        <v>295</v>
      </c>
      <c r="N11" s="74" t="s">
        <v>300</v>
      </c>
      <c r="O11" s="152">
        <v>100</v>
      </c>
      <c r="P11" s="152">
        <v>107.33472200381642</v>
      </c>
      <c r="Q11" s="152">
        <v>102.69907578929656</v>
      </c>
      <c r="R11" s="152">
        <v>102.34162321801223</v>
      </c>
      <c r="S11" s="152">
        <v>85.725747117437905</v>
      </c>
      <c r="T11" s="152">
        <v>93.145647551348404</v>
      </c>
      <c r="U11" s="152">
        <v>87.783301521243772</v>
      </c>
      <c r="V11" s="152">
        <v>82.645661167757126</v>
      </c>
      <c r="W11" s="152">
        <v>80.366531583324488</v>
      </c>
      <c r="X11" s="152">
        <v>86.07244547762042</v>
      </c>
      <c r="Y11" s="152">
        <v>91.849648529756195</v>
      </c>
      <c r="Z11" s="152">
        <v>91.08885037730353</v>
      </c>
      <c r="AA11" s="152">
        <v>89.74134251256568</v>
      </c>
      <c r="AB11" s="152">
        <v>100.44714770170924</v>
      </c>
      <c r="AC11" s="152">
        <v>96.138371105464373</v>
      </c>
      <c r="AD11" s="152">
        <v>91.872333797589064</v>
      </c>
      <c r="AE11" s="152">
        <v>86.648310425114943</v>
      </c>
      <c r="AF11" s="152">
        <v>93.35265776901214</v>
      </c>
      <c r="AG11" s="152">
        <v>93.300949843098323</v>
      </c>
      <c r="AH11" s="152">
        <v>89.513923379997522</v>
      </c>
      <c r="AI11" s="152">
        <v>84.999882634591913</v>
      </c>
      <c r="AJ11" s="152">
        <v>94.997333180453808</v>
      </c>
      <c r="AK11" s="152">
        <v>96.866177332701326</v>
      </c>
      <c r="AL11" s="152">
        <v>95.413105527479232</v>
      </c>
      <c r="AM11" s="152">
        <v>88.312323967024795</v>
      </c>
      <c r="AN11" s="152">
        <v>97.894354900805894</v>
      </c>
      <c r="AO11" s="152">
        <v>100.28731920821639</v>
      </c>
      <c r="AP11" s="152">
        <v>91.582286017119799</v>
      </c>
      <c r="AQ11" s="152">
        <v>90.958510468927983</v>
      </c>
      <c r="AR11" s="152">
        <v>89.516661029990729</v>
      </c>
      <c r="AS11" s="152">
        <v>90.675321597835818</v>
      </c>
      <c r="AT11" s="152">
        <v>103.42609562142265</v>
      </c>
      <c r="AU11" s="152">
        <v>101.51134718249868</v>
      </c>
      <c r="AV11" s="152">
        <v>115.01495131164896</v>
      </c>
      <c r="AW11" s="152">
        <v>118.39250782410646</v>
      </c>
      <c r="AX11" s="152">
        <v>118.80798336229435</v>
      </c>
      <c r="AY11" s="152">
        <v>108.95173268231501</v>
      </c>
      <c r="AZ11" s="152">
        <v>115.91040881211698</v>
      </c>
      <c r="BA11" s="152">
        <v>124.45245908181055</v>
      </c>
      <c r="BB11" s="152">
        <v>115.67062461953066</v>
      </c>
      <c r="BC11" s="152">
        <v>102.25208163885418</v>
      </c>
      <c r="BD11" s="152">
        <v>115.69724884728501</v>
      </c>
      <c r="BE11" s="152">
        <v>115.72777676816763</v>
      </c>
      <c r="BF11" s="152">
        <v>111.10606017650275</v>
      </c>
      <c r="BG11" s="152">
        <v>96.917718692208339</v>
      </c>
      <c r="BH11" s="152">
        <v>109.64393661107772</v>
      </c>
      <c r="BI11" s="152">
        <v>109.66790179258305</v>
      </c>
      <c r="BJ11" s="152">
        <v>105.31597103690096</v>
      </c>
      <c r="BK11" s="152">
        <v>81.100561767850166</v>
      </c>
      <c r="BL11" s="152">
        <v>18.160584370295787</v>
      </c>
      <c r="BM11" s="152">
        <v>28.530075475753875</v>
      </c>
      <c r="BN11" s="152">
        <v>25.928633979374077</v>
      </c>
      <c r="BO11" s="152">
        <v>30.448926700963813</v>
      </c>
      <c r="BP11" s="152">
        <v>34.819891207336461</v>
      </c>
      <c r="BQ11" s="152">
        <v>58.463100659152722</v>
      </c>
      <c r="BR11" s="152">
        <v>63.035245593479814</v>
      </c>
      <c r="BS11" s="152">
        <v>99.47859227026126</v>
      </c>
      <c r="BT11" s="152">
        <v>99.47859227026126</v>
      </c>
      <c r="BU11" s="152">
        <v>99.47859227026126</v>
      </c>
      <c r="BV11" s="243">
        <v>99.47859227026126</v>
      </c>
      <c r="BW11" s="152">
        <v>74.522104151462003</v>
      </c>
      <c r="BX11" s="243">
        <v>85.120457319213898</v>
      </c>
      <c r="BY11" s="152">
        <v>143.10398821312816</v>
      </c>
      <c r="BZ11" s="243">
        <v>154.43130012603598</v>
      </c>
      <c r="CA11" s="152">
        <v>79.102778696683259</v>
      </c>
      <c r="CB11" s="152">
        <v>93.71964114509349</v>
      </c>
      <c r="CC11" s="152">
        <v>152.47393245472242</v>
      </c>
      <c r="CD11" s="152">
        <v>169.00339785939323</v>
      </c>
    </row>
    <row r="12" spans="1:83" x14ac:dyDescent="0.3">
      <c r="A12" s="276" t="s">
        <v>127</v>
      </c>
      <c r="B12" s="270" t="s">
        <v>199</v>
      </c>
      <c r="C12" s="197">
        <f>'1 Utsläpp'!BS54</f>
        <v>2451.00605954511</v>
      </c>
      <c r="D12" s="195">
        <f>'1 Utsläpp'!BX54</f>
        <v>246.23781731654981</v>
      </c>
      <c r="E12" s="271">
        <f>'1 Utsläpp'!CC54</f>
        <v>0.11168421814151985</v>
      </c>
      <c r="F12" s="202">
        <f>'6 FV'!BS53</f>
        <v>45176</v>
      </c>
      <c r="G12" s="279">
        <f>'6 FV'!BS53-'6 FV'!BO53</f>
        <v>-6381</v>
      </c>
      <c r="H12" s="280">
        <f>G12/'6 FV'!BS53</f>
        <v>-0.1412475650788029</v>
      </c>
      <c r="I12" s="275">
        <v>1816.36449710445</v>
      </c>
      <c r="J12" s="127">
        <f>C12/C$16</f>
        <v>0.18685659603980123</v>
      </c>
      <c r="K12" s="127">
        <f t="shared" si="0"/>
        <v>2.694100661419126E-2</v>
      </c>
      <c r="M12" s="65" t="s">
        <v>306</v>
      </c>
      <c r="N12" s="213" t="s">
        <v>304</v>
      </c>
      <c r="O12" s="383">
        <v>100</v>
      </c>
      <c r="P12" s="383">
        <v>113.99476174400208</v>
      </c>
      <c r="Q12" s="383">
        <v>116.35248461745891</v>
      </c>
      <c r="R12" s="383">
        <v>104.6468792469166</v>
      </c>
      <c r="S12" s="383">
        <v>99.00040706757018</v>
      </c>
      <c r="T12" s="383">
        <v>115.2668127087673</v>
      </c>
      <c r="U12" s="383">
        <v>118.9557016405266</v>
      </c>
      <c r="V12" s="383">
        <v>103.93442976295928</v>
      </c>
      <c r="W12" s="383">
        <v>96.56135622693516</v>
      </c>
      <c r="X12" s="383">
        <v>110.69446379758554</v>
      </c>
      <c r="Y12" s="383">
        <v>116.45663835655387</v>
      </c>
      <c r="Z12" s="383">
        <v>102.89379952526467</v>
      </c>
      <c r="AA12" s="383">
        <v>93.268212808826078</v>
      </c>
      <c r="AB12" s="383">
        <v>107.78063352641718</v>
      </c>
      <c r="AC12" s="383">
        <v>109.54050095175664</v>
      </c>
      <c r="AD12" s="383">
        <v>96.37573865873982</v>
      </c>
      <c r="AE12" s="383">
        <v>91.936210423786775</v>
      </c>
      <c r="AF12" s="383">
        <v>101.73956287430445</v>
      </c>
      <c r="AG12" s="383">
        <v>104.94782345917719</v>
      </c>
      <c r="AH12" s="383">
        <v>93.768788889691351</v>
      </c>
      <c r="AI12" s="383">
        <v>89.329930548764352</v>
      </c>
      <c r="AJ12" s="383">
        <v>102.52439961318159</v>
      </c>
      <c r="AK12" s="383">
        <v>106.22150418917866</v>
      </c>
      <c r="AL12" s="383">
        <v>93.311552479467821</v>
      </c>
      <c r="AM12" s="383">
        <v>88.382408953084322</v>
      </c>
      <c r="AN12" s="383">
        <v>102.9015837080169</v>
      </c>
      <c r="AO12" s="383">
        <v>105.65351715138543</v>
      </c>
      <c r="AP12" s="383">
        <v>94.792875373929178</v>
      </c>
      <c r="AQ12" s="383">
        <v>90.780131326674294</v>
      </c>
      <c r="AR12" s="383">
        <v>103.70288247176622</v>
      </c>
      <c r="AS12" s="383">
        <v>107.83695284061446</v>
      </c>
      <c r="AT12" s="383">
        <v>97.955616413628874</v>
      </c>
      <c r="AU12" s="383">
        <v>89.610608416339531</v>
      </c>
      <c r="AV12" s="383">
        <v>102.44217308031595</v>
      </c>
      <c r="AW12" s="383">
        <v>106.04453520587629</v>
      </c>
      <c r="AX12" s="383">
        <v>95.75016949966674</v>
      </c>
      <c r="AY12" s="383">
        <v>88.533273327726178</v>
      </c>
      <c r="AZ12" s="383">
        <v>102.08475149564644</v>
      </c>
      <c r="BA12" s="383">
        <v>104.78580396631374</v>
      </c>
      <c r="BB12" s="383">
        <v>94.396571164462117</v>
      </c>
      <c r="BC12" s="383">
        <v>82.877809430559978</v>
      </c>
      <c r="BD12" s="383">
        <v>96.27704610443935</v>
      </c>
      <c r="BE12" s="383">
        <v>100.85773958194288</v>
      </c>
      <c r="BF12" s="383">
        <v>90.28373605397843</v>
      </c>
      <c r="BG12" s="383">
        <v>82.238246067232552</v>
      </c>
      <c r="BH12" s="383">
        <v>95.459502378782972</v>
      </c>
      <c r="BI12" s="383">
        <v>99.872899068319185</v>
      </c>
      <c r="BJ12" s="383">
        <v>89.581284711754222</v>
      </c>
      <c r="BK12" s="383">
        <v>80.699386914545059</v>
      </c>
      <c r="BL12" s="383">
        <v>83.802950356798362</v>
      </c>
      <c r="BM12" s="383">
        <v>93.718674520150472</v>
      </c>
      <c r="BN12" s="383">
        <v>82.736370860910569</v>
      </c>
      <c r="BO12" s="383">
        <v>74.45303678736532</v>
      </c>
      <c r="BP12" s="383">
        <v>88.831044334589222</v>
      </c>
      <c r="BQ12" s="383">
        <v>94.214468338586073</v>
      </c>
      <c r="BR12" s="383">
        <v>82.350888259817339</v>
      </c>
      <c r="BS12" s="383">
        <v>75.426981250156217</v>
      </c>
      <c r="BT12" s="383">
        <v>75.426981250156217</v>
      </c>
      <c r="BU12" s="383">
        <v>75.426981250156217</v>
      </c>
      <c r="BV12" s="383">
        <v>75.426981250156217</v>
      </c>
      <c r="BW12" s="383">
        <v>69.366298791373268</v>
      </c>
      <c r="BX12" s="383">
        <v>76.802255779731439</v>
      </c>
      <c r="BY12" s="383">
        <v>77.630482638436987</v>
      </c>
      <c r="BZ12" s="383">
        <v>71.999713904263203</v>
      </c>
      <c r="CA12" s="383">
        <v>79.48706262992053</v>
      </c>
      <c r="CB12" s="383">
        <v>86.340201449392012</v>
      </c>
      <c r="CC12" s="383">
        <v>89.954824657069338</v>
      </c>
      <c r="CD12" s="383">
        <v>79.253459880261616</v>
      </c>
    </row>
    <row r="13" spans="1:83" x14ac:dyDescent="0.3">
      <c r="A13" s="276" t="s">
        <v>128</v>
      </c>
      <c r="B13" s="270" t="s">
        <v>29</v>
      </c>
      <c r="C13" s="197">
        <f>'1 Utsläpp'!BS55</f>
        <v>790.28438287383187</v>
      </c>
      <c r="D13" s="195">
        <f>'1 Utsläpp'!BX55</f>
        <v>103.27786569531474</v>
      </c>
      <c r="E13" s="271">
        <f>'1 Utsläpp'!CC55</f>
        <v>0.1503302561371164</v>
      </c>
      <c r="F13" s="202">
        <f>'6 FV'!BS54</f>
        <v>723106</v>
      </c>
      <c r="G13" s="279">
        <f>'6 FV'!BS54-'6 FV'!BO54</f>
        <v>18741</v>
      </c>
      <c r="H13" s="280">
        <f>G13/'6 FV'!BS54</f>
        <v>2.5917362046504938E-2</v>
      </c>
      <c r="I13" s="275">
        <v>693.88799155580239</v>
      </c>
      <c r="J13" s="127">
        <f t="shared" si="1"/>
        <v>6.0248667730599462E-2</v>
      </c>
      <c r="K13" s="127">
        <f t="shared" si="0"/>
        <v>0.43122904924653321</v>
      </c>
      <c r="AB13" s="129"/>
      <c r="AC13" s="130"/>
      <c r="AD13" s="156"/>
      <c r="AE13" s="196"/>
      <c r="AF13" s="196"/>
      <c r="AG13" s="196"/>
      <c r="AH13" s="196"/>
      <c r="AI13" s="19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row>
    <row r="14" spans="1:83" x14ac:dyDescent="0.3">
      <c r="A14" s="276" t="s">
        <v>129</v>
      </c>
      <c r="B14" s="270" t="s">
        <v>26</v>
      </c>
      <c r="C14" s="197">
        <f>'1 Utsläpp'!BS56</f>
        <v>89.63754406162829</v>
      </c>
      <c r="D14" s="195">
        <f>'1 Utsläpp'!BX56</f>
        <v>7.2225543004936839</v>
      </c>
      <c r="E14" s="271">
        <f>'1 Utsläpp'!CC56</f>
        <v>8.7636415674223714E-2</v>
      </c>
      <c r="F14" s="202">
        <f>'6 FV'!BS55</f>
        <v>301892</v>
      </c>
      <c r="G14" s="279">
        <f>'6 FV'!BS55-'6 FV'!BO55</f>
        <v>6618</v>
      </c>
      <c r="H14" s="280">
        <f>G14/'6 FV'!BS55</f>
        <v>2.1921746849866839E-2</v>
      </c>
      <c r="I14" s="275">
        <v>84.864354144991992</v>
      </c>
      <c r="J14" s="127">
        <f>C14/C$16</f>
        <v>6.8336699109720388E-3</v>
      </c>
      <c r="K14" s="127">
        <f t="shared" si="0"/>
        <v>0.18003529238470489</v>
      </c>
      <c r="AB14" s="129"/>
      <c r="AC14" s="130"/>
      <c r="AD14" s="156"/>
      <c r="AE14" s="196"/>
      <c r="AF14" s="196"/>
      <c r="AG14" s="196"/>
      <c r="AH14" s="19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row>
    <row r="15" spans="1:83" x14ac:dyDescent="0.3">
      <c r="A15" s="276" t="s">
        <v>182</v>
      </c>
      <c r="B15" s="270" t="s">
        <v>181</v>
      </c>
      <c r="C15" s="197">
        <f>'1 Utsläpp'!BS57</f>
        <v>1954.8720591541173</v>
      </c>
      <c r="D15" s="195">
        <f>'1 Utsläpp'!BX57</f>
        <v>163.55497167109547</v>
      </c>
      <c r="E15" s="271">
        <f>'1 Utsläpp'!CC57</f>
        <v>9.1304310562294932E-2</v>
      </c>
      <c r="F15" s="202">
        <f>'6 FV'!BS56</f>
        <v>17715</v>
      </c>
      <c r="G15" s="279">
        <f>'6 FV'!BS56-'6 FV'!BO56</f>
        <v>505</v>
      </c>
      <c r="H15" s="280">
        <f>G15/'6 FV'!BS56</f>
        <v>2.8506915043748235E-2</v>
      </c>
      <c r="I15" s="275">
        <v>1975.7458217211681</v>
      </c>
      <c r="J15" s="127">
        <f t="shared" si="1"/>
        <v>0.14903298065882747</v>
      </c>
      <c r="K15" s="127">
        <f t="shared" si="0"/>
        <v>1.0564457503329161E-2</v>
      </c>
      <c r="AB15" s="129"/>
      <c r="AC15" s="130"/>
      <c r="AD15" s="126"/>
      <c r="AE15" s="126"/>
      <c r="AF15" s="126"/>
      <c r="AG15" s="126"/>
      <c r="AH15" s="126"/>
      <c r="AI15" s="12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row>
    <row r="16" spans="1:83" ht="14.5" x14ac:dyDescent="0.35">
      <c r="A16" s="26" t="s">
        <v>177</v>
      </c>
      <c r="B16" s="132" t="s">
        <v>116</v>
      </c>
      <c r="C16" s="197">
        <f>'1 Utsläpp'!BS58</f>
        <v>13117.043291439579</v>
      </c>
      <c r="D16" s="195">
        <f>'1 Utsläpp'!BX58</f>
        <v>619.86842300792159</v>
      </c>
      <c r="E16" s="271">
        <f>'1 Utsläpp'!CC58</f>
        <v>4.9600684117314622E-2</v>
      </c>
      <c r="F16" s="202">
        <f>'6 FV'!BS57</f>
        <v>1676849</v>
      </c>
      <c r="G16" s="279">
        <f>'6 FV'!BS57-'6 FV'!BO57</f>
        <v>31280</v>
      </c>
      <c r="H16" s="280">
        <f>G16/'6 FV'!BS57</f>
        <v>1.8654035038336785E-2</v>
      </c>
      <c r="I16" s="272"/>
      <c r="J16" s="154">
        <f t="shared" si="1"/>
        <v>1</v>
      </c>
      <c r="K16" s="154">
        <f t="shared" si="0"/>
        <v>1</v>
      </c>
      <c r="P16" s="273"/>
      <c r="Q16" s="273"/>
      <c r="R16" s="273"/>
      <c r="S16" s="273"/>
      <c r="T16" s="273"/>
      <c r="U16" s="273"/>
      <c r="V16" s="273"/>
      <c r="W16" s="273"/>
      <c r="X16" s="273"/>
      <c r="Y16" s="273"/>
      <c r="Z16" s="273"/>
      <c r="AA16" s="273"/>
      <c r="AB16" s="273"/>
      <c r="AC16" s="334"/>
      <c r="AD16" s="334"/>
      <c r="AE16" s="334"/>
      <c r="AF16" s="334"/>
      <c r="AG16" s="334"/>
      <c r="AH16" s="334"/>
      <c r="AI16" s="334"/>
      <c r="AJ16" s="178"/>
      <c r="AK16" s="178"/>
      <c r="AL16" s="178"/>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row>
    <row r="17" spans="2:81" x14ac:dyDescent="0.3">
      <c r="P17" s="273"/>
      <c r="Q17" s="273"/>
      <c r="R17" s="273"/>
      <c r="S17" s="273"/>
      <c r="T17" s="273"/>
      <c r="U17" s="273"/>
      <c r="V17" s="273"/>
      <c r="W17" s="273"/>
      <c r="X17" s="273"/>
      <c r="Y17" s="273"/>
      <c r="Z17" s="273"/>
      <c r="AA17" s="273"/>
      <c r="AB17" s="273"/>
      <c r="AC17" s="334"/>
      <c r="AD17" s="334"/>
      <c r="AE17" s="334"/>
      <c r="AF17" s="334"/>
      <c r="AG17" s="334"/>
      <c r="AH17" s="334"/>
      <c r="AI17" s="334"/>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row>
    <row r="18" spans="2:81" x14ac:dyDescent="0.3">
      <c r="F18" s="97"/>
      <c r="J18" s="225"/>
      <c r="K18" s="225"/>
      <c r="P18" s="273"/>
      <c r="Q18" s="273"/>
      <c r="R18" s="273"/>
      <c r="S18" s="273"/>
      <c r="T18" s="273"/>
      <c r="U18" s="273"/>
      <c r="V18" s="273"/>
      <c r="W18" s="273"/>
      <c r="X18" s="273"/>
      <c r="Y18" s="273"/>
      <c r="Z18" s="273"/>
      <c r="AA18" s="273"/>
      <c r="AB18" s="273"/>
      <c r="AC18" s="334"/>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row>
    <row r="19" spans="2:81" x14ac:dyDescent="0.3">
      <c r="J19" s="75"/>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row>
    <row r="20" spans="2:81" ht="13.5" customHeight="1" x14ac:dyDescent="0.3">
      <c r="H20" s="134"/>
      <c r="I20" s="134"/>
      <c r="J20" s="75"/>
      <c r="K20" s="134"/>
    </row>
    <row r="21" spans="2:81" ht="17.25" customHeight="1" x14ac:dyDescent="0.3">
      <c r="B21" s="135" t="s">
        <v>32</v>
      </c>
      <c r="C21" s="135" t="s">
        <v>25</v>
      </c>
      <c r="D21" s="135" t="s">
        <v>115</v>
      </c>
      <c r="H21" s="128"/>
      <c r="I21" s="128"/>
      <c r="J21" s="75"/>
      <c r="K21" s="128"/>
    </row>
    <row r="22" spans="2:81" ht="13" customHeight="1" x14ac:dyDescent="0.3">
      <c r="B22" s="135" t="s">
        <v>116</v>
      </c>
      <c r="C22" s="136">
        <f>E16</f>
        <v>4.9600684117314622E-2</v>
      </c>
      <c r="D22" s="136">
        <f>H16</f>
        <v>1.8654035038336785E-2</v>
      </c>
      <c r="H22" s="128"/>
      <c r="I22" s="128"/>
      <c r="J22" s="75"/>
      <c r="K22" s="128"/>
    </row>
    <row r="23" spans="2:81" ht="13" customHeight="1" x14ac:dyDescent="0.3">
      <c r="B23" s="135" t="s">
        <v>22</v>
      </c>
      <c r="C23" s="137">
        <f>E7</f>
        <v>3.7975611898978953E-2</v>
      </c>
      <c r="D23" s="137">
        <f>H7</f>
        <v>-3.2924795126550152E-2</v>
      </c>
      <c r="H23" s="128"/>
      <c r="K23" s="128"/>
    </row>
    <row r="24" spans="2:81" x14ac:dyDescent="0.3">
      <c r="B24" s="135" t="s">
        <v>23</v>
      </c>
      <c r="C24" s="137">
        <f>E8</f>
        <v>-3.3950818508245585E-2</v>
      </c>
      <c r="D24" s="137">
        <f>H8</f>
        <v>0.1343501068583641</v>
      </c>
      <c r="H24" s="128"/>
      <c r="I24" s="128"/>
      <c r="J24" s="75"/>
      <c r="K24" s="128"/>
    </row>
    <row r="25" spans="2:81" x14ac:dyDescent="0.3">
      <c r="B25" s="135" t="s">
        <v>0</v>
      </c>
      <c r="C25" s="137">
        <f>E9</f>
        <v>5.9543594060864742E-2</v>
      </c>
      <c r="D25" s="137">
        <f>H9</f>
        <v>5.4329429720039735E-2</v>
      </c>
      <c r="H25" s="128"/>
      <c r="I25" s="283">
        <v>-7.3261233539979181E-2</v>
      </c>
      <c r="J25" s="75"/>
      <c r="K25" s="128"/>
    </row>
    <row r="26" spans="2:81" ht="14.5" x14ac:dyDescent="0.35">
      <c r="B26" s="135" t="s">
        <v>28</v>
      </c>
      <c r="C26" s="137">
        <f t="shared" ref="C26:C31" si="2">E10</f>
        <v>-0.13973657738471501</v>
      </c>
      <c r="D26" s="137">
        <f t="shared" ref="D26:D31" si="3">H10</f>
        <v>-7.3473619718641747E-2</v>
      </c>
      <c r="H26" s="128"/>
      <c r="I26" s="283">
        <v>-6.545454545454546E-2</v>
      </c>
      <c r="J26" s="75"/>
      <c r="K26" s="128"/>
      <c r="AG26" s="182"/>
      <c r="AH26" s="182"/>
      <c r="AI26" s="182"/>
      <c r="AJ26" s="182"/>
    </row>
    <row r="27" spans="2:81" ht="14.5" x14ac:dyDescent="0.35">
      <c r="B27" s="135" t="s">
        <v>24</v>
      </c>
      <c r="C27" s="137">
        <f t="shared" si="2"/>
        <v>0.25256681182300317</v>
      </c>
      <c r="D27" s="137">
        <f t="shared" si="3"/>
        <v>-1.1776653529735118E-2</v>
      </c>
      <c r="H27" s="128"/>
      <c r="I27" s="283">
        <v>-7.0054745660784276E-2</v>
      </c>
      <c r="J27" s="75"/>
      <c r="K27" s="128"/>
      <c r="AD27" s="139"/>
      <c r="AE27" s="139"/>
      <c r="AF27" s="139"/>
      <c r="AG27" s="182"/>
      <c r="AH27" s="182"/>
      <c r="AI27" s="182"/>
      <c r="AJ27" s="182"/>
      <c r="AK27" s="66"/>
    </row>
    <row r="28" spans="2:81" ht="14.5" x14ac:dyDescent="0.35">
      <c r="B28" s="135" t="s">
        <v>199</v>
      </c>
      <c r="C28" s="137">
        <f t="shared" si="2"/>
        <v>0.11168421814151985</v>
      </c>
      <c r="D28" s="137">
        <f t="shared" si="3"/>
        <v>-0.1412475650788029</v>
      </c>
      <c r="H28" s="128"/>
      <c r="I28" s="283">
        <v>-7.6515809314047306E-2</v>
      </c>
      <c r="J28" s="75"/>
      <c r="K28" s="128"/>
      <c r="M28" s="138"/>
      <c r="AC28" s="139"/>
      <c r="AD28" s="142"/>
      <c r="AE28" s="142"/>
      <c r="AF28" s="142"/>
      <c r="AG28" s="182"/>
      <c r="AH28" s="182"/>
      <c r="AI28" s="182"/>
      <c r="AJ28" s="182"/>
      <c r="AK28" s="143"/>
    </row>
    <row r="29" spans="2:81" ht="14.5" x14ac:dyDescent="0.35">
      <c r="B29" s="135" t="s">
        <v>29</v>
      </c>
      <c r="C29" s="137">
        <f t="shared" si="2"/>
        <v>0.1503302561371164</v>
      </c>
      <c r="D29" s="137">
        <f t="shared" si="3"/>
        <v>2.5917362046504938E-2</v>
      </c>
      <c r="H29" s="128"/>
      <c r="I29" s="283">
        <v>3.4374180005247966E-3</v>
      </c>
      <c r="J29" s="128"/>
      <c r="K29" s="128"/>
      <c r="AC29" s="141"/>
      <c r="AD29" s="142"/>
      <c r="AE29" s="142"/>
      <c r="AF29" s="142"/>
      <c r="AG29" s="182"/>
      <c r="AH29" s="182"/>
      <c r="AI29" s="182"/>
      <c r="AJ29" s="182"/>
      <c r="AK29" s="143"/>
    </row>
    <row r="30" spans="2:81" ht="14.5" x14ac:dyDescent="0.35">
      <c r="B30" s="135" t="s">
        <v>26</v>
      </c>
      <c r="C30" s="137">
        <f t="shared" si="2"/>
        <v>8.7636415674223714E-2</v>
      </c>
      <c r="D30" s="137">
        <f t="shared" si="3"/>
        <v>2.1921746849866839E-2</v>
      </c>
      <c r="H30" s="133"/>
      <c r="I30" s="283">
        <v>-3.3410683308175815E-2</v>
      </c>
      <c r="J30" s="128"/>
      <c r="K30" s="133"/>
      <c r="AC30" s="141"/>
      <c r="AD30" s="142"/>
      <c r="AE30" s="142"/>
      <c r="AF30" s="142"/>
      <c r="AG30" s="182"/>
      <c r="AH30" s="182"/>
      <c r="AI30" s="182"/>
      <c r="AJ30" s="182"/>
      <c r="AK30" s="143"/>
    </row>
    <row r="31" spans="2:81" ht="14.5" x14ac:dyDescent="0.35">
      <c r="B31" s="135" t="s">
        <v>181</v>
      </c>
      <c r="C31" s="137">
        <f t="shared" si="2"/>
        <v>9.1304310562294932E-2</v>
      </c>
      <c r="D31" s="137">
        <f t="shared" si="3"/>
        <v>2.8506915043748235E-2</v>
      </c>
      <c r="I31" s="284">
        <v>6.4790055764175139E-3</v>
      </c>
      <c r="J31" s="133"/>
      <c r="AC31" s="141"/>
      <c r="AD31" s="142"/>
      <c r="AE31" s="142"/>
      <c r="AF31" s="142"/>
      <c r="AG31" s="182"/>
      <c r="AH31" s="182"/>
      <c r="AI31" s="182"/>
      <c r="AJ31" s="182"/>
      <c r="AK31" s="143"/>
    </row>
    <row r="32" spans="2:81" ht="14.5" x14ac:dyDescent="0.35">
      <c r="I32" s="285">
        <v>-1.9079680556390491E-2</v>
      </c>
      <c r="AC32" s="141"/>
      <c r="AD32" s="142"/>
      <c r="AE32" s="142"/>
      <c r="AF32" s="142"/>
      <c r="AG32" s="142"/>
      <c r="AH32" s="183"/>
      <c r="AI32" s="140"/>
      <c r="AJ32" s="69"/>
      <c r="AK32" s="143"/>
    </row>
    <row r="33" spans="2:47" ht="14.5" x14ac:dyDescent="0.35">
      <c r="I33" s="285">
        <v>8.1585824462999546E-3</v>
      </c>
      <c r="AC33" s="141"/>
      <c r="AD33" s="142"/>
      <c r="AE33" s="142"/>
      <c r="AF33" s="142"/>
      <c r="AG33" s="142"/>
      <c r="AH33" s="183"/>
      <c r="AI33" s="140"/>
      <c r="AJ33" s="69"/>
      <c r="AK33" s="143"/>
    </row>
    <row r="34" spans="2:47" x14ac:dyDescent="0.3">
      <c r="I34" s="285">
        <v>-1.6550550589080597E-2</v>
      </c>
      <c r="AC34" s="141"/>
      <c r="AD34" s="142"/>
      <c r="AE34" s="142"/>
      <c r="AF34" s="142"/>
      <c r="AG34" s="142"/>
      <c r="AH34" s="144"/>
      <c r="AI34" s="140"/>
      <c r="AJ34" s="69"/>
      <c r="AK34" s="143"/>
    </row>
    <row r="35" spans="2:47" x14ac:dyDescent="0.3">
      <c r="I35" s="286"/>
      <c r="AC35" s="141"/>
      <c r="AD35" s="142"/>
      <c r="AE35" s="142"/>
      <c r="AF35" s="142"/>
      <c r="AG35" s="142"/>
      <c r="AH35" s="144"/>
      <c r="AI35" s="146"/>
      <c r="AJ35" s="69"/>
      <c r="AK35" s="143"/>
      <c r="AL35" s="145"/>
      <c r="AM35" s="145"/>
      <c r="AN35" s="145"/>
      <c r="AO35" s="145"/>
      <c r="AP35" s="145"/>
      <c r="AQ35" s="145"/>
      <c r="AR35" s="145"/>
      <c r="AS35" s="145"/>
      <c r="AT35" s="145"/>
    </row>
    <row r="36" spans="2:47" x14ac:dyDescent="0.3">
      <c r="I36" s="286"/>
      <c r="S36" s="145"/>
      <c r="V36" s="145"/>
      <c r="W36" s="145"/>
      <c r="X36" s="145"/>
      <c r="Y36" s="145"/>
      <c r="Z36" s="145"/>
      <c r="AA36" s="145"/>
      <c r="AB36" s="145"/>
      <c r="AC36" s="141"/>
      <c r="AD36" s="140"/>
      <c r="AE36" s="140"/>
      <c r="AF36" s="140"/>
      <c r="AG36" s="140"/>
      <c r="AH36" s="140"/>
      <c r="AI36" s="140"/>
      <c r="AJ36" s="66"/>
      <c r="AK36" s="66"/>
      <c r="AU36" s="145"/>
    </row>
    <row r="37" spans="2:47" x14ac:dyDescent="0.3">
      <c r="AC37" s="140"/>
      <c r="AD37" s="140"/>
      <c r="AE37" s="140"/>
      <c r="AF37" s="140"/>
      <c r="AG37" s="140"/>
      <c r="AH37" s="140"/>
      <c r="AI37" s="140"/>
      <c r="AJ37" s="66"/>
      <c r="AK37" s="66"/>
    </row>
    <row r="38" spans="2:47" x14ac:dyDescent="0.3">
      <c r="AC38" s="140"/>
      <c r="AD38" s="140"/>
      <c r="AE38" s="140"/>
      <c r="AF38" s="140"/>
      <c r="AG38" s="140"/>
      <c r="AH38" s="140"/>
      <c r="AI38" s="140"/>
    </row>
    <row r="39" spans="2:47" x14ac:dyDescent="0.3">
      <c r="AC39" s="140"/>
      <c r="AD39" s="140"/>
      <c r="AE39" s="140"/>
      <c r="AF39" s="140"/>
      <c r="AG39" s="140"/>
      <c r="AH39" s="140"/>
      <c r="AI39" s="140"/>
    </row>
    <row r="40" spans="2:47" x14ac:dyDescent="0.3">
      <c r="AC40" s="140"/>
    </row>
    <row r="42" spans="2:47" x14ac:dyDescent="0.3">
      <c r="B42" s="131"/>
      <c r="C42" s="131"/>
      <c r="D42" s="131"/>
      <c r="E42" s="131"/>
    </row>
    <row r="43" spans="2:47" x14ac:dyDescent="0.3">
      <c r="B43" s="131"/>
      <c r="C43" s="131"/>
      <c r="D43" s="131"/>
      <c r="E43" s="131"/>
    </row>
    <row r="44" spans="2:47" x14ac:dyDescent="0.3">
      <c r="B44" s="147"/>
      <c r="C44" s="147"/>
      <c r="D44" s="147"/>
      <c r="E44" s="148"/>
      <c r="F44" s="98"/>
      <c r="G44" s="149"/>
    </row>
    <row r="45" spans="2:47" x14ac:dyDescent="0.3">
      <c r="B45" s="150"/>
      <c r="C45" s="151"/>
      <c r="D45" s="151"/>
      <c r="E45" s="131"/>
      <c r="F45" s="152"/>
      <c r="G45" s="149"/>
      <c r="H45" s="152"/>
      <c r="I45" s="152"/>
      <c r="J45" s="152"/>
      <c r="K45" s="152"/>
    </row>
    <row r="46" spans="2:47" x14ac:dyDescent="0.3">
      <c r="B46" s="150"/>
      <c r="C46" s="151"/>
      <c r="D46" s="151"/>
      <c r="E46" s="131"/>
      <c r="F46" s="152"/>
      <c r="G46" s="149"/>
      <c r="H46" s="152"/>
      <c r="I46" s="152"/>
      <c r="J46" s="152"/>
      <c r="K46" s="152"/>
    </row>
    <row r="47" spans="2:47" x14ac:dyDescent="0.3">
      <c r="B47" s="150"/>
      <c r="C47" s="151"/>
      <c r="D47" s="151"/>
      <c r="E47" s="131"/>
      <c r="F47" s="152"/>
      <c r="G47" s="149"/>
      <c r="H47" s="152"/>
      <c r="I47" s="152"/>
      <c r="J47" s="152"/>
      <c r="K47" s="152"/>
    </row>
    <row r="48" spans="2:47" x14ac:dyDescent="0.3">
      <c r="B48" s="74" t="s">
        <v>206</v>
      </c>
      <c r="C48" s="273"/>
      <c r="D48" s="273"/>
      <c r="F48" s="97"/>
      <c r="G48" s="96"/>
      <c r="H48" s="152"/>
      <c r="I48" s="152"/>
      <c r="J48" s="152"/>
      <c r="K48" s="152"/>
    </row>
    <row r="49" spans="2:63" x14ac:dyDescent="0.3">
      <c r="B49" s="66"/>
      <c r="C49" s="313" t="str">
        <f>C6</f>
        <v>2024K4</v>
      </c>
      <c r="D49" s="314" t="s">
        <v>402</v>
      </c>
      <c r="F49" s="97"/>
      <c r="G49" s="96"/>
      <c r="H49" s="152"/>
      <c r="I49" s="152"/>
      <c r="J49" s="152"/>
      <c r="K49" s="152"/>
    </row>
    <row r="50" spans="2:63" x14ac:dyDescent="0.3">
      <c r="B50" s="66" t="s">
        <v>22</v>
      </c>
      <c r="C50" s="315">
        <f t="shared" ref="C50:C58" si="4">C7</f>
        <v>2052.6856690265199</v>
      </c>
      <c r="D50" s="75">
        <v>1977.5856441088499</v>
      </c>
      <c r="F50" s="97"/>
      <c r="G50" s="96"/>
      <c r="H50" s="152"/>
      <c r="I50" s="152"/>
      <c r="J50" s="152"/>
      <c r="K50" s="152"/>
    </row>
    <row r="51" spans="2:63" s="145" customFormat="1" x14ac:dyDescent="0.3">
      <c r="B51" s="66" t="s">
        <v>23</v>
      </c>
      <c r="C51" s="315">
        <f t="shared" si="4"/>
        <v>214.401178981372</v>
      </c>
      <c r="D51" s="75">
        <v>221.936090924789</v>
      </c>
      <c r="E51" s="74"/>
      <c r="F51" s="97"/>
      <c r="G51" s="96"/>
      <c r="H51" s="152"/>
      <c r="I51" s="152"/>
      <c r="J51" s="152"/>
      <c r="K51" s="152"/>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row>
    <row r="52" spans="2:63" x14ac:dyDescent="0.3">
      <c r="B52" s="66" t="s">
        <v>0</v>
      </c>
      <c r="C52" s="315">
        <f t="shared" si="4"/>
        <v>3428.2708437907727</v>
      </c>
      <c r="D52" s="75">
        <v>3235.610939471961</v>
      </c>
      <c r="F52" s="97"/>
      <c r="G52" s="96"/>
      <c r="I52" s="152"/>
      <c r="J52" s="152"/>
      <c r="K52" s="152"/>
    </row>
    <row r="53" spans="2:63" x14ac:dyDescent="0.3">
      <c r="B53" s="66" t="s">
        <v>28</v>
      </c>
      <c r="C53" s="315">
        <f t="shared" si="4"/>
        <v>1624.19843246711</v>
      </c>
      <c r="D53" s="75">
        <v>1888.0245164084599</v>
      </c>
      <c r="F53" s="97"/>
      <c r="G53" s="96"/>
      <c r="H53" s="152"/>
      <c r="I53" s="152"/>
      <c r="J53" s="152"/>
      <c r="K53" s="152"/>
    </row>
    <row r="54" spans="2:63" x14ac:dyDescent="0.3">
      <c r="B54" s="66" t="s">
        <v>24</v>
      </c>
      <c r="C54" s="315">
        <f t="shared" si="4"/>
        <v>511.68712153911702</v>
      </c>
      <c r="D54" s="75">
        <v>408.51084086636502</v>
      </c>
    </row>
    <row r="55" spans="2:63" x14ac:dyDescent="0.3">
      <c r="B55" s="66" t="s">
        <v>199</v>
      </c>
      <c r="C55" s="315">
        <f t="shared" si="4"/>
        <v>2451.00605954511</v>
      </c>
      <c r="D55" s="75">
        <v>2204.7682422285602</v>
      </c>
      <c r="Z55" s="153"/>
    </row>
    <row r="56" spans="2:63" x14ac:dyDescent="0.3">
      <c r="B56" s="66" t="s">
        <v>29</v>
      </c>
      <c r="C56" s="315">
        <f t="shared" si="4"/>
        <v>790.28438287383187</v>
      </c>
      <c r="D56" s="75">
        <v>687.00651717851713</v>
      </c>
    </row>
    <row r="57" spans="2:63" x14ac:dyDescent="0.3">
      <c r="B57" s="66" t="s">
        <v>26</v>
      </c>
      <c r="C57" s="315">
        <f t="shared" si="4"/>
        <v>89.63754406162829</v>
      </c>
      <c r="D57" s="75">
        <v>82.414989761134606</v>
      </c>
    </row>
    <row r="58" spans="2:63" x14ac:dyDescent="0.3">
      <c r="B58" s="66" t="s">
        <v>181</v>
      </c>
      <c r="C58" s="315">
        <f t="shared" si="4"/>
        <v>1954.8720591541173</v>
      </c>
      <c r="D58" s="75">
        <v>1791.3170874830219</v>
      </c>
    </row>
    <row r="59" spans="2:63" x14ac:dyDescent="0.3">
      <c r="B59" s="150"/>
      <c r="C59" s="278"/>
      <c r="D59" s="273"/>
    </row>
    <row r="60" spans="2:63" x14ac:dyDescent="0.3">
      <c r="B60" s="66"/>
      <c r="C60" s="216"/>
    </row>
    <row r="61" spans="2:63" x14ac:dyDescent="0.3">
      <c r="B61" s="329"/>
      <c r="C61" s="75"/>
    </row>
    <row r="62" spans="2:63" x14ac:dyDescent="0.3">
      <c r="B62" s="329"/>
      <c r="C62" s="75"/>
    </row>
    <row r="63" spans="2:63" x14ac:dyDescent="0.3">
      <c r="B63" s="329"/>
      <c r="C63" s="86"/>
    </row>
    <row r="64" spans="2:63" x14ac:dyDescent="0.3">
      <c r="B64" s="329"/>
      <c r="C64" s="75"/>
      <c r="J64" s="84"/>
      <c r="K64" s="97"/>
      <c r="AQ64" s="89" t="s">
        <v>207</v>
      </c>
      <c r="AR64" s="91" t="s">
        <v>276</v>
      </c>
      <c r="AS64" s="91" t="s">
        <v>278</v>
      </c>
      <c r="AT64" s="91" t="s">
        <v>279</v>
      </c>
      <c r="AU64" s="91" t="s">
        <v>281</v>
      </c>
      <c r="AV64" s="91" t="s">
        <v>282</v>
      </c>
      <c r="AW64" s="91" t="s">
        <v>283</v>
      </c>
      <c r="AX64" s="91" t="s">
        <v>286</v>
      </c>
      <c r="AY64" s="113" t="s">
        <v>288</v>
      </c>
      <c r="AZ64" s="91" t="s">
        <v>289</v>
      </c>
      <c r="BA64" s="91" t="s">
        <v>290</v>
      </c>
      <c r="BB64" s="91" t="s">
        <v>292</v>
      </c>
      <c r="BC64" s="91" t="s">
        <v>307</v>
      </c>
      <c r="BD64" s="91" t="s">
        <v>310</v>
      </c>
      <c r="BE64" s="91" t="s">
        <v>398</v>
      </c>
      <c r="BF64" s="91" t="s">
        <v>399</v>
      </c>
      <c r="BG64" s="91" t="s">
        <v>402</v>
      </c>
      <c r="BH64" s="91" t="s">
        <v>403</v>
      </c>
      <c r="BI64" s="91" t="s">
        <v>415</v>
      </c>
      <c r="BJ64" s="91" t="s">
        <v>418</v>
      </c>
      <c r="BK64" s="91" t="s">
        <v>422</v>
      </c>
    </row>
    <row r="65" spans="1:63" x14ac:dyDescent="0.3">
      <c r="B65" s="329"/>
      <c r="C65" s="75"/>
      <c r="J65" s="84"/>
      <c r="K65" s="97"/>
      <c r="AQ65" s="97" t="str">
        <f>'4 Utsläpp per FV'!C46</f>
        <v>Jordbruk, skogsbruk och fiske</v>
      </c>
      <c r="AR65" s="273">
        <f>'4 Utsläpp per FV'!AZ46</f>
        <v>106.88206873168743</v>
      </c>
      <c r="AS65" s="273">
        <f>'4 Utsläpp per FV'!BA46</f>
        <v>110.58315140203722</v>
      </c>
      <c r="AT65" s="273">
        <f>'4 Utsläpp per FV'!BB46</f>
        <v>121.75610579030445</v>
      </c>
      <c r="AU65" s="273">
        <f>'4 Utsläpp per FV'!BC46</f>
        <v>110.64138999323819</v>
      </c>
      <c r="AV65" s="273">
        <f>'4 Utsläpp per FV'!BD46</f>
        <v>112.15256084246722</v>
      </c>
      <c r="AW65" s="273">
        <f>'4 Utsläpp per FV'!BE46</f>
        <v>112.99110556976788</v>
      </c>
      <c r="AX65" s="273">
        <f>'4 Utsläpp per FV'!BF46</f>
        <v>122.12761519829446</v>
      </c>
      <c r="AY65" s="273">
        <f>'4 Utsläpp per FV'!BG46</f>
        <v>111.84650874729333</v>
      </c>
      <c r="AZ65" s="273">
        <f>'4 Utsläpp per FV'!BH46</f>
        <v>113.60638313407283</v>
      </c>
      <c r="BA65" s="273">
        <f>'4 Utsläpp per FV'!BI46</f>
        <v>112.01955829317359</v>
      </c>
      <c r="BB65" s="273">
        <f>'4 Utsläpp per FV'!BJ46</f>
        <v>120.98177669196255</v>
      </c>
      <c r="BC65" s="273">
        <f>'4 Utsläpp per FV'!BK46</f>
        <v>115.67905159770686</v>
      </c>
      <c r="BD65" s="273">
        <f>'4 Utsläpp per FV'!BL46</f>
        <v>117.77426143183098</v>
      </c>
      <c r="BE65" s="273">
        <f>'4 Utsläpp per FV'!BM46</f>
        <v>119.73542605134095</v>
      </c>
      <c r="BF65" s="273">
        <f>'4 Utsläpp per FV'!BN46</f>
        <v>137.98756825574355</v>
      </c>
      <c r="BG65" s="273">
        <f>'4 Utsläpp per FV'!BO46</f>
        <v>138.84614506135293</v>
      </c>
      <c r="BH65" s="273">
        <f>'4 Utsläpp per FV'!BP46</f>
        <v>126.10441323419793</v>
      </c>
      <c r="BI65" s="273">
        <f>'4 Utsläpp per FV'!BQ46</f>
        <v>129.3327930956772</v>
      </c>
      <c r="BJ65" s="273">
        <f>'4 Utsläpp per FV'!BR46</f>
        <v>146.57620258204142</v>
      </c>
      <c r="BK65" s="273">
        <f>'4 Utsläpp per FV'!BS46</f>
        <v>148.86399804384072</v>
      </c>
    </row>
    <row r="66" spans="1:63" x14ac:dyDescent="0.3">
      <c r="B66" s="329"/>
      <c r="C66" s="75"/>
      <c r="J66" s="84"/>
      <c r="K66" s="97"/>
      <c r="AQ66" s="97" t="str">
        <f>'4 Utsläpp per FV'!C47</f>
        <v>Utvinning av mineral</v>
      </c>
      <c r="AR66" s="273">
        <f>'4 Utsläpp per FV'!AZ47</f>
        <v>22.674535614329677</v>
      </c>
      <c r="AS66" s="273">
        <f>'4 Utsläpp per FV'!BA47</f>
        <v>22.230766315029808</v>
      </c>
      <c r="AT66" s="273">
        <f>'4 Utsläpp per FV'!BB47</f>
        <v>17.582464323135341</v>
      </c>
      <c r="AU66" s="273">
        <f>'4 Utsläpp per FV'!BC47</f>
        <v>18.190637182373848</v>
      </c>
      <c r="AV66" s="273">
        <f>'4 Utsläpp per FV'!BD47</f>
        <v>18.386011610802903</v>
      </c>
      <c r="AW66" s="273">
        <f>'4 Utsläpp per FV'!BE47</f>
        <v>19.015622483428313</v>
      </c>
      <c r="AX66" s="273">
        <f>'4 Utsläpp per FV'!BF47</f>
        <v>18.867491361107163</v>
      </c>
      <c r="AY66" s="273">
        <f>'4 Utsläpp per FV'!BG47</f>
        <v>17.58119431795572</v>
      </c>
      <c r="AZ66" s="273">
        <f>'4 Utsläpp per FV'!BH47</f>
        <v>20.123985312550477</v>
      </c>
      <c r="BA66" s="273">
        <f>'4 Utsläpp per FV'!BI47</f>
        <v>19.855750778301552</v>
      </c>
      <c r="BB66" s="273">
        <f>'4 Utsläpp per FV'!BJ47</f>
        <v>19.888846046748622</v>
      </c>
      <c r="BC66" s="273">
        <f>'4 Utsläpp per FV'!BK47</f>
        <v>23.767338192825893</v>
      </c>
      <c r="BD66" s="273">
        <f>'4 Utsläpp per FV'!BL47</f>
        <v>22.72101226699856</v>
      </c>
      <c r="BE66" s="273">
        <f>'4 Utsläpp per FV'!BM47</f>
        <v>22.998372248486142</v>
      </c>
      <c r="BF66" s="273">
        <f>'4 Utsläpp per FV'!BN47</f>
        <v>18.663394441796882</v>
      </c>
      <c r="BG66" s="273">
        <f>'4 Utsläpp per FV'!BO47</f>
        <v>24.905856909975199</v>
      </c>
      <c r="BH66" s="273">
        <f>'4 Utsläpp per FV'!BP47</f>
        <v>41.003006523865757</v>
      </c>
      <c r="BI66" s="273">
        <f>'4 Utsläpp per FV'!BQ47</f>
        <v>20.032654777825371</v>
      </c>
      <c r="BJ66" s="273">
        <f>'4 Utsläpp per FV'!BR47</f>
        <v>24.643929635869604</v>
      </c>
      <c r="BK66" s="273">
        <f>'4 Utsläpp per FV'!BS47</f>
        <v>20.827781132831941</v>
      </c>
    </row>
    <row r="67" spans="1:63" x14ac:dyDescent="0.3">
      <c r="B67" s="329"/>
      <c r="C67" s="75"/>
      <c r="J67" s="84"/>
      <c r="K67" s="97"/>
      <c r="AQ67" s="97" t="str">
        <f>'4 Utsläpp per FV'!C48</f>
        <v>Tillverkningsindustri</v>
      </c>
      <c r="AR67" s="273">
        <f>'4 Utsläpp per FV'!AZ48</f>
        <v>19.734225043178778</v>
      </c>
      <c r="AS67" s="273">
        <f>'4 Utsläpp per FV'!BA48</f>
        <v>18.254711177343292</v>
      </c>
      <c r="AT67" s="273">
        <f>'4 Utsläpp per FV'!BB48</f>
        <v>16.780245235769698</v>
      </c>
      <c r="AU67" s="273">
        <f>'4 Utsläpp per FV'!BC48</f>
        <v>15.237800635762271</v>
      </c>
      <c r="AV67" s="273">
        <f>'4 Utsläpp per FV'!BD48</f>
        <v>15.60861404052539</v>
      </c>
      <c r="AW67" s="273">
        <f>'4 Utsläpp per FV'!BE48</f>
        <v>16.190076169909091</v>
      </c>
      <c r="AX67" s="273">
        <f>'4 Utsläpp per FV'!BF48</f>
        <v>16.714374348736619</v>
      </c>
      <c r="AY67" s="273">
        <f>'4 Utsläpp per FV'!BG48</f>
        <v>15.496151175313054</v>
      </c>
      <c r="AZ67" s="273">
        <f>'4 Utsläpp per FV'!BH48</f>
        <v>16.688412374333012</v>
      </c>
      <c r="BA67" s="273">
        <f>'4 Utsläpp per FV'!BI48</f>
        <v>12.503298238769354</v>
      </c>
      <c r="BB67" s="273">
        <f>'4 Utsläpp per FV'!BJ48</f>
        <v>16.010976933157192</v>
      </c>
      <c r="BC67" s="273">
        <f>'4 Utsläpp per FV'!BK48</f>
        <v>14.63057704555936</v>
      </c>
      <c r="BD67" s="273">
        <f>'4 Utsläpp per FV'!BL48</f>
        <v>15.551996254473426</v>
      </c>
      <c r="BE67" s="273">
        <f>'4 Utsläpp per FV'!BM48</f>
        <v>16.198948589557194</v>
      </c>
      <c r="BF67" s="273">
        <f>'4 Utsläpp per FV'!BN48</f>
        <v>15.863678429521373</v>
      </c>
      <c r="BG67" s="273">
        <f>'4 Utsläpp per FV'!BO48</f>
        <v>14.586322278696995</v>
      </c>
      <c r="BH67" s="273">
        <f>'4 Utsläpp per FV'!BP48</f>
        <v>16.012191993415932</v>
      </c>
      <c r="BI67" s="273">
        <f>'4 Utsläpp per FV'!BQ48</f>
        <v>14.646387744014161</v>
      </c>
      <c r="BJ67" s="273">
        <f>'4 Utsläpp per FV'!BR48</f>
        <v>16.928269529126652</v>
      </c>
      <c r="BK67" s="273">
        <f>'4 Utsläpp per FV'!BS48</f>
        <v>14.615191452369123</v>
      </c>
    </row>
    <row r="68" spans="1:63" x14ac:dyDescent="0.3">
      <c r="B68" s="329"/>
      <c r="C68" s="75"/>
      <c r="J68" s="84"/>
      <c r="K68" s="97"/>
      <c r="AQ68" s="97" t="str">
        <f>'4 Utsläpp per FV'!C49</f>
        <v>El, gas och värmeverk samt vatten, avlopp och avfall</v>
      </c>
      <c r="AR68" s="273">
        <f>'4 Utsläpp per FV'!AZ49</f>
        <v>33.390361489359734</v>
      </c>
      <c r="AS68" s="273">
        <f>'4 Utsläpp per FV'!BA49</f>
        <v>34.211117861402641</v>
      </c>
      <c r="AT68" s="273">
        <f>'4 Utsläpp per FV'!BB49</f>
        <v>34.835789178756372</v>
      </c>
      <c r="AU68" s="273">
        <f>'4 Utsläpp per FV'!BC49</f>
        <v>35.910282851019652</v>
      </c>
      <c r="AV68" s="273">
        <f>'4 Utsläpp per FV'!BD49</f>
        <v>39.187995200819834</v>
      </c>
      <c r="AW68" s="273">
        <f>'4 Utsläpp per FV'!BE49</f>
        <v>44.049415205008721</v>
      </c>
      <c r="AX68" s="273">
        <f>'4 Utsläpp per FV'!BF49</f>
        <v>44.809012076324656</v>
      </c>
      <c r="AY68" s="273">
        <f>'4 Utsläpp per FV'!BG49</f>
        <v>46.846974621487632</v>
      </c>
      <c r="AZ68" s="273">
        <f>'4 Utsläpp per FV'!BH49</f>
        <v>44.015240876808427</v>
      </c>
      <c r="BA68" s="273">
        <f>'4 Utsläpp per FV'!BI49</f>
        <v>45.821334748686219</v>
      </c>
      <c r="BB68" s="273">
        <f>'4 Utsläpp per FV'!BJ49</f>
        <v>39.646350755096414</v>
      </c>
      <c r="BC68" s="273">
        <f>'4 Utsläpp per FV'!BK49</f>
        <v>48.946104757415199</v>
      </c>
      <c r="BD68" s="273">
        <f>'4 Utsläpp per FV'!BL49</f>
        <v>42.116965767332125</v>
      </c>
      <c r="BE68" s="273">
        <f>'4 Utsläpp per FV'!BM49</f>
        <v>44.653547579936571</v>
      </c>
      <c r="BF68" s="273">
        <f>'4 Utsläpp per FV'!BN49</f>
        <v>41.894206038214186</v>
      </c>
      <c r="BG68" s="273">
        <f>'4 Utsläpp per FV'!BO49</f>
        <v>41.444946030259246</v>
      </c>
      <c r="BH68" s="273">
        <f>'4 Utsläpp per FV'!BP49</f>
        <v>44.191300599572223</v>
      </c>
      <c r="BI68" s="273">
        <f>'4 Utsläpp per FV'!BQ49</f>
        <v>45.26665628464071</v>
      </c>
      <c r="BJ68" s="273">
        <f>'4 Utsläpp per FV'!BR49</f>
        <v>37.803116437577145</v>
      </c>
      <c r="BK68" s="273">
        <f>'4 Utsläpp per FV'!BS49</f>
        <v>38.273168048333055</v>
      </c>
    </row>
    <row r="69" spans="1:63" x14ac:dyDescent="0.3">
      <c r="B69" s="329"/>
      <c r="C69" s="189"/>
      <c r="AQ69" s="97" t="str">
        <f>'4 Utsläpp per FV'!C50</f>
        <v>Byggverksamhet</v>
      </c>
      <c r="AR69" s="273">
        <f>'4 Utsläpp per FV'!AZ50</f>
        <v>5.893198930796177</v>
      </c>
      <c r="AS69" s="273">
        <f>'4 Utsläpp per FV'!BA50</f>
        <v>4.9843623351801813</v>
      </c>
      <c r="AT69" s="273">
        <f>'4 Utsläpp per FV'!BB50</f>
        <v>6.0380963009461412</v>
      </c>
      <c r="AU69" s="273">
        <f>'4 Utsläpp per FV'!BC50</f>
        <v>4.7935606078974038</v>
      </c>
      <c r="AV69" s="273">
        <f>'4 Utsläpp per FV'!BD50</f>
        <v>6.1260326342126286</v>
      </c>
      <c r="AW69" s="273">
        <f>'4 Utsläpp per FV'!BE50</f>
        <v>5.5521163099600912</v>
      </c>
      <c r="AX69" s="273">
        <f>'4 Utsläpp per FV'!BF50</f>
        <v>6.2777784164186023</v>
      </c>
      <c r="AY69" s="273">
        <f>'4 Utsläpp per FV'!BG50</f>
        <v>4.5925346490692052</v>
      </c>
      <c r="AZ69" s="273">
        <f>'4 Utsläpp per FV'!BH50</f>
        <v>5.5102359412225166</v>
      </c>
      <c r="BA69" s="273">
        <f>'4 Utsläpp per FV'!BI50</f>
        <v>4.5816748273226677</v>
      </c>
      <c r="BB69" s="273">
        <f>'4 Utsläpp per FV'!BJ50</f>
        <v>5.3338845592103503</v>
      </c>
      <c r="BC69" s="273">
        <f>'4 Utsläpp per FV'!BK50</f>
        <v>4.0798136972566921</v>
      </c>
      <c r="BD69" s="273">
        <f>'4 Utsläpp per FV'!BL50</f>
        <v>4.6784601154111094</v>
      </c>
      <c r="BE69" s="273">
        <f>'4 Utsläpp per FV'!BM50</f>
        <v>4.2207960590664575</v>
      </c>
      <c r="BF69" s="273">
        <f>'4 Utsläpp per FV'!BN50</f>
        <v>4.9203108808279357</v>
      </c>
      <c r="BG69" s="273">
        <f>'4 Utsläpp per FV'!BO50</f>
        <v>3.7617831471648326</v>
      </c>
      <c r="BH69" s="273">
        <f>'4 Utsläpp per FV'!BP50</f>
        <v>6.0812217292639295</v>
      </c>
      <c r="BI69" s="273">
        <f>'4 Utsläpp per FV'!BQ50</f>
        <v>5.8020733591124571</v>
      </c>
      <c r="BJ69" s="273">
        <f>'4 Utsläpp per FV'!BR50</f>
        <v>6.3815043068676927</v>
      </c>
      <c r="BK69" s="273">
        <f>'4 Utsläpp per FV'!BS50</f>
        <v>4.7673749572734536</v>
      </c>
    </row>
    <row r="70" spans="1:63" x14ac:dyDescent="0.3">
      <c r="B70" s="66"/>
      <c r="C70" s="330"/>
      <c r="AQ70" s="97" t="str">
        <f>'4 Utsläpp per FV'!C51</f>
        <v>Transportbranschen</v>
      </c>
      <c r="AR70" s="273">
        <f>'4 Utsläpp per FV'!AZ51</f>
        <v>36.876544389602216</v>
      </c>
      <c r="AS70" s="273">
        <f>'4 Utsläpp per FV'!BA51</f>
        <v>33.003071749612872</v>
      </c>
      <c r="AT70" s="273">
        <f>'4 Utsläpp per FV'!BB51</f>
        <v>36.580324374161655</v>
      </c>
      <c r="AU70" s="273">
        <f>'4 Utsläpp per FV'!BC51</f>
        <v>32.128038492981979</v>
      </c>
      <c r="AV70" s="273">
        <f>'4 Utsläpp per FV'!BD51</f>
        <v>36.122369222288164</v>
      </c>
      <c r="AW70" s="273">
        <f>'4 Utsläpp per FV'!BE51</f>
        <v>36.576647644772414</v>
      </c>
      <c r="AX70" s="273">
        <f>'4 Utsläpp per FV'!BF51</f>
        <v>36.416119747890278</v>
      </c>
      <c r="AY70" s="273">
        <f>'4 Utsläpp per FV'!BG51</f>
        <v>32.308955113883506</v>
      </c>
      <c r="AZ70" s="273">
        <f>'4 Utsläpp per FV'!BH51</f>
        <v>39.915854631923757</v>
      </c>
      <c r="BA70" s="273">
        <f>'4 Utsläpp per FV'!BI51</f>
        <v>35.264363129720799</v>
      </c>
      <c r="BB70" s="273">
        <f>'4 Utsläpp per FV'!BJ51</f>
        <v>37.075019188332313</v>
      </c>
      <c r="BC70" s="273">
        <f>'4 Utsläpp per FV'!BK51</f>
        <v>34.559533996027326</v>
      </c>
      <c r="BD70" s="273">
        <f>'4 Utsläpp per FV'!BL51</f>
        <v>35.695301385272948</v>
      </c>
      <c r="BE70" s="273">
        <f>'4 Utsläpp per FV'!BM51</f>
        <v>38.845319966774234</v>
      </c>
      <c r="BF70" s="273">
        <f>'4 Utsläpp per FV'!BN51</f>
        <v>47.863804089428918</v>
      </c>
      <c r="BG70" s="273">
        <f>'4 Utsläpp per FV'!BO51</f>
        <v>42.763703129130093</v>
      </c>
      <c r="BH70" s="273">
        <f>'4 Utsläpp per FV'!BP51</f>
        <v>44.054417846419767</v>
      </c>
      <c r="BI70" s="273">
        <f>'4 Utsläpp per FV'!BQ51</f>
        <v>51.558572497509303</v>
      </c>
      <c r="BJ70" s="273">
        <f>'4 Utsläpp per FV'!BR51</f>
        <v>59.358619527544121</v>
      </c>
      <c r="BK70" s="273">
        <f>'4 Utsläpp per FV'!BS51</f>
        <v>54.254605532696786</v>
      </c>
    </row>
    <row r="71" spans="1:63" x14ac:dyDescent="0.3">
      <c r="B71" s="87"/>
      <c r="AQ71" s="97" t="str">
        <f>'4 Utsläpp per FV'!C52</f>
        <v>Övriga tjänster</v>
      </c>
      <c r="AR71" s="273">
        <f>'4 Utsläpp per FV'!AZ52</f>
        <v>1.25967821942945</v>
      </c>
      <c r="AS71" s="273">
        <f>'4 Utsläpp per FV'!BA52</f>
        <v>1.2846192018943279</v>
      </c>
      <c r="AT71" s="273">
        <f>'4 Utsläpp per FV'!BB52</f>
        <v>1.3870025549501628</v>
      </c>
      <c r="AU71" s="273">
        <f>'4 Utsläpp per FV'!BC52</f>
        <v>1.1889057244915522</v>
      </c>
      <c r="AV71" s="273">
        <f>'4 Utsläpp per FV'!BD52</f>
        <v>1.1702950851842031</v>
      </c>
      <c r="AW71" s="273">
        <f>'4 Utsläpp per FV'!BE52</f>
        <v>1.2015641986601762</v>
      </c>
      <c r="AX71" s="273">
        <f>'4 Utsläpp per FV'!BF52</f>
        <v>1.3021410593439642</v>
      </c>
      <c r="AY71" s="273">
        <f>'4 Utsläpp per FV'!BG52</f>
        <v>1.0618191511322368</v>
      </c>
      <c r="AZ71" s="273">
        <f>'4 Utsläpp per FV'!BH52</f>
        <v>1.1055861988632851</v>
      </c>
      <c r="BA71" s="273">
        <f>'4 Utsläpp per FV'!BI52</f>
        <v>1.02277714390446</v>
      </c>
      <c r="BB71" s="273">
        <f>'4 Utsläpp per FV'!BJ52</f>
        <v>1.0895880767500803</v>
      </c>
      <c r="BC71" s="273">
        <f>'4 Utsläpp per FV'!BK52</f>
        <v>1.0003174158951962</v>
      </c>
      <c r="BD71" s="273">
        <f>'4 Utsläpp per FV'!BL52</f>
        <v>1.040142813993413</v>
      </c>
      <c r="BE71" s="273">
        <f>'4 Utsläpp per FV'!BM52</f>
        <v>1.0425814493426526</v>
      </c>
      <c r="BF71" s="273">
        <f>'4 Utsläpp per FV'!BN52</f>
        <v>1.0783794422214361</v>
      </c>
      <c r="BG71" s="273">
        <f>'4 Utsläpp per FV'!BO52</f>
        <v>0.97535584133015851</v>
      </c>
      <c r="BH71" s="273">
        <f>'4 Utsläpp per FV'!BP52</f>
        <v>1.2308113551019044</v>
      </c>
      <c r="BI71" s="273">
        <f>'4 Utsläpp per FV'!BQ52</f>
        <v>1.2177729170857128</v>
      </c>
      <c r="BJ71" s="273">
        <f>'4 Utsläpp per FV'!BR52</f>
        <v>1.2864109965994135</v>
      </c>
      <c r="BK71" s="273">
        <f>'4 Utsläpp per FV'!BS52</f>
        <v>1.0929025383191839</v>
      </c>
    </row>
    <row r="72" spans="1:63" x14ac:dyDescent="0.3">
      <c r="AQ72" s="97" t="str">
        <f>'4 Utsläpp per FV'!C53</f>
        <v>Offentlig sektor</v>
      </c>
      <c r="AR72" s="273">
        <f>'4 Utsläpp per FV'!AZ53</f>
        <v>0.34806466592541663</v>
      </c>
      <c r="AS72" s="273">
        <f>'4 Utsläpp per FV'!BA53</f>
        <v>0.32062163757387036</v>
      </c>
      <c r="AT72" s="273">
        <f>'4 Utsläpp per FV'!BB53</f>
        <v>0.39326443497556374</v>
      </c>
      <c r="AU72" s="273">
        <f>'4 Utsläpp per FV'!BC53</f>
        <v>0.33927113424690392</v>
      </c>
      <c r="AV72" s="273">
        <f>'4 Utsläpp per FV'!BD53</f>
        <v>0.32019771464907176</v>
      </c>
      <c r="AW72" s="273">
        <f>'4 Utsläpp per FV'!BE53</f>
        <v>0.30715764749313496</v>
      </c>
      <c r="AX72" s="273">
        <f>'4 Utsläpp per FV'!BF53</f>
        <v>0.37479831730724045</v>
      </c>
      <c r="AY72" s="273">
        <f>'4 Utsläpp per FV'!BG53</f>
        <v>0.32110353840716227</v>
      </c>
      <c r="AZ72" s="273">
        <f>'4 Utsläpp per FV'!BH53</f>
        <v>0.30212130560367095</v>
      </c>
      <c r="BA72" s="273">
        <f>'4 Utsläpp per FV'!BI53</f>
        <v>0.26760433764541502</v>
      </c>
      <c r="BB72" s="273">
        <f>'4 Utsläpp per FV'!BJ53</f>
        <v>0.30758483703521133</v>
      </c>
      <c r="BC72" s="273">
        <f>'4 Utsläpp per FV'!BK53</f>
        <v>0.28289952089801979</v>
      </c>
      <c r="BD72" s="273">
        <f>'4 Utsläpp per FV'!BL53</f>
        <v>0.28328360024879473</v>
      </c>
      <c r="BE72" s="273">
        <f>'4 Utsläpp per FV'!BM53</f>
        <v>0.27553157595322403</v>
      </c>
      <c r="BF72" s="273">
        <f>'4 Utsläpp per FV'!BN53</f>
        <v>0.32233878467924698</v>
      </c>
      <c r="BG72" s="273">
        <f>'4 Utsläpp per FV'!BO53</f>
        <v>0.27911360214964609</v>
      </c>
      <c r="BH72" s="273">
        <f>'4 Utsläpp per FV'!BP53</f>
        <v>0.31376436061694341</v>
      </c>
      <c r="BI72" s="273">
        <f>'4 Utsläpp per FV'!BQ53</f>
        <v>0.29865829617109935</v>
      </c>
      <c r="BJ72" s="273">
        <f>'4 Utsläpp per FV'!BR53</f>
        <v>0.35676906777633111</v>
      </c>
      <c r="BK72" s="273">
        <f>'4 Utsläpp per FV'!BS53</f>
        <v>0.29691924284720461</v>
      </c>
    </row>
    <row r="74" spans="1:63" x14ac:dyDescent="0.3">
      <c r="A74" s="79"/>
      <c r="B74" s="79"/>
    </row>
    <row r="75" spans="1:63" x14ac:dyDescent="0.3">
      <c r="A75" s="66"/>
      <c r="B75" s="66"/>
    </row>
    <row r="76" spans="1:63" x14ac:dyDescent="0.3">
      <c r="A76" s="77" t="s">
        <v>118</v>
      </c>
      <c r="B76" s="77" t="s">
        <v>120</v>
      </c>
    </row>
    <row r="77" spans="1:63" x14ac:dyDescent="0.3">
      <c r="A77" s="78">
        <f>'1 Utsläpp'!$B$71</f>
        <v>45827</v>
      </c>
      <c r="B77" s="78">
        <f>'1 Utsläpp'!$C$71</f>
        <v>45827</v>
      </c>
    </row>
    <row r="78" spans="1:63" x14ac:dyDescent="0.3">
      <c r="A78" s="79"/>
      <c r="B78" s="79"/>
    </row>
    <row r="79" spans="1:63" x14ac:dyDescent="0.3">
      <c r="A79" s="77" t="s">
        <v>119</v>
      </c>
      <c r="B79" s="77" t="s">
        <v>121</v>
      </c>
    </row>
    <row r="80" spans="1:63" x14ac:dyDescent="0.3">
      <c r="A80" s="79" t="str">
        <f>'1 Utsläpp'!$B$74</f>
        <v>Environmental Accounts, Statistics Sweden</v>
      </c>
      <c r="B80" s="79" t="str">
        <f>'1 Utsläpp'!$C$74</f>
        <v>Miljöräkenskaperna, Statistiska centralbyrån (SCB)</v>
      </c>
    </row>
    <row r="81" spans="1:63" x14ac:dyDescent="0.3">
      <c r="A81" s="56"/>
      <c r="B81" s="79"/>
    </row>
    <row r="82" spans="1:63" x14ac:dyDescent="0.3">
      <c r="A82" s="77" t="s">
        <v>34</v>
      </c>
      <c r="B82" s="77" t="s">
        <v>33</v>
      </c>
    </row>
    <row r="83" spans="1:63" x14ac:dyDescent="0.3">
      <c r="A83" s="80" t="str">
        <f>'1 Utsläpp'!$B$77</f>
        <v>Jonas Bergström, Statistics Sweden</v>
      </c>
      <c r="B83" s="80" t="str">
        <f>'1 Utsläpp'!$C$77</f>
        <v>Jonas Bergström, Statistiska centralbyrån (SCB)</v>
      </c>
    </row>
    <row r="84" spans="1:63" x14ac:dyDescent="0.3">
      <c r="A84" s="80" t="str">
        <f>'1 Utsläpp'!$B$78</f>
        <v>Telephone: +46 10 479 46 22</v>
      </c>
      <c r="B84" s="80" t="str">
        <f>'1 Utsläpp'!$C$78</f>
        <v>Telefon: 010 479 46 22</v>
      </c>
    </row>
    <row r="85" spans="1:63" x14ac:dyDescent="0.3">
      <c r="A85" s="80" t="str">
        <f>'1 Utsläpp'!$B$79</f>
        <v>e-post: jonas.bergstrom@scb.se / miljorakenskaper@scb.se</v>
      </c>
      <c r="B85" s="80" t="str">
        <f>'1 Utsläpp'!$C$79</f>
        <v>e-post: jonas.bergstrom@scb.se / miljorakenskaper@scb.se</v>
      </c>
    </row>
    <row r="86" spans="1:63" x14ac:dyDescent="0.3">
      <c r="B86" s="80"/>
    </row>
    <row r="95" spans="1:63" x14ac:dyDescent="0.3">
      <c r="AQ95" s="89" t="s">
        <v>207</v>
      </c>
      <c r="AR95" s="91" t="str">
        <f>'5 Utsläpp per syss.'!AZ45</f>
        <v>2020K1</v>
      </c>
      <c r="AS95" s="91" t="str">
        <f>'5 Utsläpp per syss.'!BA45</f>
        <v>2020K2</v>
      </c>
      <c r="AT95" s="91" t="str">
        <f>'5 Utsläpp per syss.'!BB45</f>
        <v>2020K3</v>
      </c>
      <c r="AU95" s="91" t="str">
        <f>'5 Utsläpp per syss.'!BC45</f>
        <v>2020K4</v>
      </c>
      <c r="AV95" s="91" t="str">
        <f>'5 Utsläpp per syss.'!BD45</f>
        <v>2021K1</v>
      </c>
      <c r="AW95" s="91" t="str">
        <f>'5 Utsläpp per syss.'!BE45</f>
        <v>2021K2</v>
      </c>
      <c r="AX95" s="91" t="str">
        <f>'5 Utsläpp per syss.'!BF45</f>
        <v>2021K3</v>
      </c>
      <c r="AY95" s="113" t="str">
        <f>'5 Utsläpp per syss.'!BG45</f>
        <v>2021K4</v>
      </c>
      <c r="AZ95" s="91" t="str">
        <f>'5 Utsläpp per syss.'!BH45</f>
        <v>2022K1</v>
      </c>
      <c r="BA95" s="91" t="str">
        <f>'5 Utsläpp per syss.'!BI45</f>
        <v>2022K2</v>
      </c>
      <c r="BB95" s="91" t="str">
        <f>'5 Utsläpp per syss.'!BJ45</f>
        <v>2022K3</v>
      </c>
      <c r="BC95" s="91" t="str">
        <f>'5 Utsläpp per syss.'!BK45</f>
        <v>2022K4</v>
      </c>
      <c r="BD95" s="91" t="str">
        <f>'5 Utsläpp per syss.'!BL45</f>
        <v>2023K1</v>
      </c>
      <c r="BE95" s="91" t="str">
        <f>'5 Utsläpp per syss.'!BM45</f>
        <v>2023K2</v>
      </c>
      <c r="BF95" s="91" t="str">
        <f>'5 Utsläpp per syss.'!BN45</f>
        <v>2023K3</v>
      </c>
      <c r="BG95" s="91" t="str">
        <f>'5 Utsläpp per syss.'!BO45</f>
        <v>2023K4</v>
      </c>
      <c r="BH95" s="91" t="str">
        <f>'5 Utsläpp per syss.'!BP45</f>
        <v>2024K1</v>
      </c>
      <c r="BI95" s="91" t="str">
        <f>'5 Utsläpp per syss.'!BQ45</f>
        <v>2024K2</v>
      </c>
      <c r="BJ95" s="91" t="str">
        <f>'5 Utsläpp per syss.'!BR45</f>
        <v>2024K3</v>
      </c>
      <c r="BK95" s="91" t="str">
        <f>'5 Utsläpp per syss.'!BS45</f>
        <v>2024K4</v>
      </c>
    </row>
    <row r="96" spans="1:63" x14ac:dyDescent="0.3">
      <c r="AQ96" s="97" t="str">
        <f>'5 Utsläpp per syss.'!C46</f>
        <v>Jordbruk, skogsbruk och fiske</v>
      </c>
      <c r="AR96" s="273">
        <f>'5 Utsläpp per syss.'!AZ46</f>
        <v>15.671503720747209</v>
      </c>
      <c r="AS96" s="273">
        <f>'5 Utsläpp per syss.'!BA46</f>
        <v>14.682562985108396</v>
      </c>
      <c r="AT96" s="273">
        <f>'5 Utsläpp per syss.'!BB46</f>
        <v>14.224902690999516</v>
      </c>
      <c r="AU96" s="273">
        <f>'5 Utsläpp per syss.'!BC46</f>
        <v>14.720285347850822</v>
      </c>
      <c r="AV96" s="273">
        <f>'5 Utsläpp per syss.'!BD46</f>
        <v>14.988714344553571</v>
      </c>
      <c r="AW96" s="273">
        <f>'5 Utsläpp per syss.'!BE46</f>
        <v>14.686345832362417</v>
      </c>
      <c r="AX96" s="273">
        <f>'5 Utsläpp per syss.'!BF46</f>
        <v>14.013309299942351</v>
      </c>
      <c r="AY96" s="273">
        <f>'5 Utsläpp per syss.'!BG46</f>
        <v>14.459766213862661</v>
      </c>
      <c r="AZ96" s="273">
        <f>'5 Utsläpp per syss.'!BH46</f>
        <v>15.034561837421389</v>
      </c>
      <c r="BA96" s="273">
        <f>'5 Utsläpp per syss.'!BI46</f>
        <v>14.352957297758035</v>
      </c>
      <c r="BB96" s="273">
        <f>'5 Utsläpp per syss.'!BJ46</f>
        <v>13.744603026665002</v>
      </c>
      <c r="BC96" s="273">
        <f>'5 Utsläpp per syss.'!BK46</f>
        <v>14.311486758517432</v>
      </c>
      <c r="BD96" s="273">
        <f>'5 Utsläpp per syss.'!BL46</f>
        <v>14.755064779986363</v>
      </c>
      <c r="BE96" s="273">
        <f>'5 Utsläpp per syss.'!BM46</f>
        <v>14.130852119930786</v>
      </c>
      <c r="BF96" s="273">
        <f>'5 Utsläpp per syss.'!BN46</f>
        <v>13.519936584562748</v>
      </c>
      <c r="BG96" s="273">
        <f>'5 Utsläpp per syss.'!BO46</f>
        <v>14.115529222761243</v>
      </c>
      <c r="BH96" s="273">
        <f>'5 Utsläpp per syss.'!BP46</f>
        <v>15.438294806939684</v>
      </c>
      <c r="BI96" s="273">
        <f>'5 Utsläpp per syss.'!BQ46</f>
        <v>14.832272337874567</v>
      </c>
      <c r="BJ96" s="273">
        <f>'5 Utsläpp per syss.'!BR46</f>
        <v>14.140057388827882</v>
      </c>
      <c r="BK96" s="273">
        <f>'5 Utsläpp per syss.'!BS46</f>
        <v>14.527145569897522</v>
      </c>
    </row>
    <row r="97" spans="18:63" x14ac:dyDescent="0.3">
      <c r="AQ97" s="97" t="str">
        <f>'5 Utsläpp per syss.'!C47</f>
        <v>Utvinning av mineral</v>
      </c>
      <c r="AR97" s="273">
        <f>'5 Utsläpp per syss.'!AZ47</f>
        <v>24.907886688079579</v>
      </c>
      <c r="AS97" s="273">
        <f>'5 Utsläpp per syss.'!BA47</f>
        <v>21.812932114877576</v>
      </c>
      <c r="AT97" s="273">
        <f>'5 Utsläpp per syss.'!BB47</f>
        <v>20.526241401863867</v>
      </c>
      <c r="AU97" s="273">
        <f>'5 Utsläpp per syss.'!BC47</f>
        <v>22.950358477767779</v>
      </c>
      <c r="AV97" s="273">
        <f>'5 Utsläpp per syss.'!BD47</f>
        <v>22.251144581948502</v>
      </c>
      <c r="AW97" s="273">
        <f>'5 Utsläpp per syss.'!BE47</f>
        <v>20.917101159297882</v>
      </c>
      <c r="AX97" s="273">
        <f>'5 Utsläpp per syss.'!BF47</f>
        <v>20.512134265207056</v>
      </c>
      <c r="AY97" s="273">
        <f>'5 Utsläpp per syss.'!BG47</f>
        <v>20.925265016100866</v>
      </c>
      <c r="AZ97" s="273">
        <f>'5 Utsläpp per syss.'!BH47</f>
        <v>21.779568269601668</v>
      </c>
      <c r="BA97" s="273">
        <f>'5 Utsläpp per syss.'!BI47</f>
        <v>18.724565092614487</v>
      </c>
      <c r="BB97" s="273">
        <f>'5 Utsläpp per syss.'!BJ47</f>
        <v>17.471183648863246</v>
      </c>
      <c r="BC97" s="273">
        <f>'5 Utsläpp per syss.'!BK47</f>
        <v>19.497856471719619</v>
      </c>
      <c r="BD97" s="273">
        <f>'5 Utsläpp per syss.'!BL47</f>
        <v>19.952578248058444</v>
      </c>
      <c r="BE97" s="273">
        <f>'5 Utsläpp per syss.'!BM47</f>
        <v>16.66743144341676</v>
      </c>
      <c r="BF97" s="273">
        <f>'5 Utsläpp per syss.'!BN47</f>
        <v>17.022980298754735</v>
      </c>
      <c r="BG97" s="273">
        <f>'5 Utsläpp per syss.'!BO47</f>
        <v>20.937367068376322</v>
      </c>
      <c r="BH97" s="273">
        <f>'5 Utsläpp per syss.'!BP47</f>
        <v>21.968149264517308</v>
      </c>
      <c r="BI97" s="273">
        <f>'5 Utsläpp per syss.'!BQ47</f>
        <v>18.907183809398454</v>
      </c>
      <c r="BJ97" s="273">
        <f>'5 Utsläpp per syss.'!BR47</f>
        <v>17.831490304353999</v>
      </c>
      <c r="BK97" s="273">
        <f>'5 Utsläpp per syss.'!BS47</f>
        <v>20.03749336274505</v>
      </c>
    </row>
    <row r="98" spans="18:63" x14ac:dyDescent="0.3">
      <c r="AQ98" s="97" t="str">
        <f>'5 Utsläpp per syss.'!C48</f>
        <v>Tillverkningsindustri</v>
      </c>
      <c r="AR98" s="273">
        <f>'5 Utsläpp per syss.'!AZ48</f>
        <v>7.0903575718172442</v>
      </c>
      <c r="AS98" s="273">
        <f>'5 Utsläpp per syss.'!BA48</f>
        <v>5.7933656287448496</v>
      </c>
      <c r="AT98" s="273">
        <f>'5 Utsläpp per syss.'!BB48</f>
        <v>5.1035294820051487</v>
      </c>
      <c r="AU98" s="273">
        <f>'5 Utsläpp per syss.'!BC48</f>
        <v>5.9064619022787532</v>
      </c>
      <c r="AV98" s="273">
        <f>'5 Utsläpp per syss.'!BD48</f>
        <v>6.402896031141224</v>
      </c>
      <c r="AW98" s="273">
        <f>'5 Utsläpp per syss.'!BE48</f>
        <v>6.7513685410708346</v>
      </c>
      <c r="AX98" s="273">
        <f>'5 Utsläpp per syss.'!BF48</f>
        <v>5.9124037782248093</v>
      </c>
      <c r="AY98" s="273">
        <f>'5 Utsläpp per syss.'!BG48</f>
        <v>6.7455498773852112</v>
      </c>
      <c r="AZ98" s="273">
        <f>'5 Utsläpp per syss.'!BH48</f>
        <v>6.820082797548138</v>
      </c>
      <c r="BA98" s="273">
        <f>'5 Utsläpp per syss.'!BI48</f>
        <v>5.3227781516730435</v>
      </c>
      <c r="BB98" s="273">
        <f>'5 Utsläpp per syss.'!BJ48</f>
        <v>5.9124285392796816</v>
      </c>
      <c r="BC98" s="273">
        <f>'5 Utsläpp per syss.'!BK48</f>
        <v>6.4514695343424107</v>
      </c>
      <c r="BD98" s="273">
        <f>'5 Utsläpp per syss.'!BL48</f>
        <v>6.2090533613566503</v>
      </c>
      <c r="BE98" s="273">
        <f>'5 Utsläpp per syss.'!BM48</f>
        <v>6.5612105963422795</v>
      </c>
      <c r="BF98" s="273">
        <f>'5 Utsläpp per syss.'!BN48</f>
        <v>5.3375868008036518</v>
      </c>
      <c r="BG98" s="273">
        <f>'5 Utsläpp per syss.'!BO48</f>
        <v>5.6775064738935965</v>
      </c>
      <c r="BH98" s="273">
        <f>'5 Utsläpp per syss.'!BP48</f>
        <v>6.209693747162329</v>
      </c>
      <c r="BI98" s="273">
        <f>'5 Utsläpp per syss.'!BQ48</f>
        <v>5.9745450804902731</v>
      </c>
      <c r="BJ98" s="273">
        <f>'5 Utsläpp per syss.'!BR48</f>
        <v>5.6315573654115534</v>
      </c>
      <c r="BK98" s="273">
        <f>'5 Utsläpp per syss.'!BS48</f>
        <v>6.0293191062095897</v>
      </c>
    </row>
    <row r="99" spans="18:63" x14ac:dyDescent="0.3">
      <c r="AQ99" s="97" t="str">
        <f>'5 Utsläpp per syss.'!C49</f>
        <v>El, gas och värmeverk samt vatten, avlopp och avfall</v>
      </c>
      <c r="AR99" s="273">
        <f>'5 Utsläpp per syss.'!AZ49</f>
        <v>34.299865601683017</v>
      </c>
      <c r="AS99" s="273">
        <f>'5 Utsläpp per syss.'!BA49</f>
        <v>26.493155674340137</v>
      </c>
      <c r="AT99" s="273">
        <f>'5 Utsläpp per syss.'!BB49</f>
        <v>22.759107263346344</v>
      </c>
      <c r="AU99" s="273">
        <f>'5 Utsläpp per syss.'!BC49</f>
        <v>32.177700273247098</v>
      </c>
      <c r="AV99" s="273">
        <f>'5 Utsläpp per syss.'!BD49</f>
        <v>37.625808464509063</v>
      </c>
      <c r="AW99" s="273">
        <f>'5 Utsläpp per syss.'!BE49</f>
        <v>28.06444730012138</v>
      </c>
      <c r="AX99" s="273">
        <f>'5 Utsläpp per syss.'!BF49</f>
        <v>22.546360216035502</v>
      </c>
      <c r="AY99" s="273">
        <f>'5 Utsläpp per syss.'!BG49</f>
        <v>36.360539114405348</v>
      </c>
      <c r="AZ99" s="273">
        <f>'5 Utsläpp per syss.'!BH49</f>
        <v>33.969370920928789</v>
      </c>
      <c r="BA99" s="273">
        <f>'5 Utsläpp per syss.'!BI49</f>
        <v>27.643587652158025</v>
      </c>
      <c r="BB99" s="273">
        <f>'5 Utsläpp per syss.'!BJ49</f>
        <v>21.550117196878052</v>
      </c>
      <c r="BC99" s="273">
        <f>'5 Utsläpp per syss.'!BK49</f>
        <v>34.176758971939471</v>
      </c>
      <c r="BD99" s="273">
        <f>'5 Utsläpp per syss.'!BL49</f>
        <v>31.788181525751575</v>
      </c>
      <c r="BE99" s="273">
        <f>'5 Utsläpp per syss.'!BM49</f>
        <v>24.646297614825606</v>
      </c>
      <c r="BF99" s="273">
        <f>'5 Utsläpp per syss.'!BN49</f>
        <v>20.202972755361035</v>
      </c>
      <c r="BG99" s="273">
        <f>'5 Utsläpp per syss.'!BO49</f>
        <v>29.968643117594603</v>
      </c>
      <c r="BH99" s="273">
        <f>'5 Utsläpp per syss.'!BP49</f>
        <v>32.216996441855855</v>
      </c>
      <c r="BI99" s="273">
        <f>'5 Utsläpp per syss.'!BQ49</f>
        <v>24.2006329030221</v>
      </c>
      <c r="BJ99" s="273">
        <f>'5 Utsläpp per syss.'!BR49</f>
        <v>17.093934391574962</v>
      </c>
      <c r="BK99" s="273">
        <f>'5 Utsläpp per syss.'!BS49</f>
        <v>25.1423905954661</v>
      </c>
    </row>
    <row r="100" spans="18:63" x14ac:dyDescent="0.3">
      <c r="AQ100" s="97" t="str">
        <f>'5 Utsläpp per syss.'!C50</f>
        <v>Byggverksamhet</v>
      </c>
      <c r="AR100" s="273">
        <f>'5 Utsläpp per syss.'!AZ50</f>
        <v>1.2031654415625259</v>
      </c>
      <c r="AS100" s="273">
        <f>'5 Utsläpp per syss.'!BA50</f>
        <v>1.1762841175908005</v>
      </c>
      <c r="AT100" s="273">
        <f>'5 Utsläpp per syss.'!BB50</f>
        <v>1.2325273894268312</v>
      </c>
      <c r="AU100" s="273">
        <f>'5 Utsläpp per syss.'!BC50</f>
        <v>1.2529491582862593</v>
      </c>
      <c r="AV100" s="273">
        <f>'5 Utsläpp per syss.'!BD50</f>
        <v>1.1829570331423322</v>
      </c>
      <c r="AW100" s="273">
        <f>'5 Utsläpp per syss.'!BE50</f>
        <v>1.3217913177976339</v>
      </c>
      <c r="AX100" s="273">
        <f>'5 Utsläpp per syss.'!BF50</f>
        <v>1.2650898818519145</v>
      </c>
      <c r="AY100" s="273">
        <f>'5 Utsläpp per syss.'!BG50</f>
        <v>1.2071432833133164</v>
      </c>
      <c r="AZ100" s="273">
        <f>'5 Utsläpp per syss.'!BH50</f>
        <v>1.1154441734752274</v>
      </c>
      <c r="BA100" s="273">
        <f>'5 Utsläpp per syss.'!BI50</f>
        <v>1.0893988089073332</v>
      </c>
      <c r="BB100" s="273">
        <f>'5 Utsläpp per syss.'!BJ50</f>
        <v>1.0638811916316617</v>
      </c>
      <c r="BC100" s="273">
        <f>'5 Utsläpp per syss.'!BK50</f>
        <v>1.0619757796568208</v>
      </c>
      <c r="BD100" s="273">
        <f>'5 Utsläpp per syss.'!BL50</f>
        <v>1.0024062683458039</v>
      </c>
      <c r="BE100" s="273">
        <f>'5 Utsläpp per syss.'!BM50</f>
        <v>1.0330123688154942</v>
      </c>
      <c r="BF100" s="273">
        <f>'5 Utsläpp per syss.'!BN50</f>
        <v>1.0108366223509306</v>
      </c>
      <c r="BG100" s="273">
        <f>'5 Utsläpp per syss.'!BO50</f>
        <v>1.0386749068557461</v>
      </c>
      <c r="BH100" s="273">
        <f>'5 Utsläpp per syss.'!BP50</f>
        <v>1.3735256783033289</v>
      </c>
      <c r="BI100" s="273">
        <f>'5 Utsläpp per syss.'!BQ50</f>
        <v>1.43609389023969</v>
      </c>
      <c r="BJ100" s="273">
        <f>'5 Utsläpp per syss.'!BR50</f>
        <v>1.4296873198506697</v>
      </c>
      <c r="BK100" s="273">
        <f>'5 Utsläpp per syss.'!BS50</f>
        <v>1.355462573613555</v>
      </c>
    </row>
    <row r="101" spans="18:63" x14ac:dyDescent="0.3">
      <c r="R101" s="66"/>
      <c r="S101" s="66"/>
      <c r="T101" s="66"/>
      <c r="U101" s="66"/>
      <c r="V101" s="66"/>
      <c r="W101" s="66"/>
      <c r="X101" s="66"/>
      <c r="Y101" s="66"/>
      <c r="Z101" s="66"/>
      <c r="AA101" s="66"/>
      <c r="AB101" s="66"/>
      <c r="AC101" s="66"/>
      <c r="AD101" s="66"/>
      <c r="AE101" s="66"/>
      <c r="AF101" s="66"/>
      <c r="AG101" s="66"/>
      <c r="AQ101" s="97" t="str">
        <f>'5 Utsläpp per syss.'!C51</f>
        <v>Transportbranschen</v>
      </c>
      <c r="AR101" s="273">
        <f>'5 Utsläpp per syss.'!AZ51</f>
        <v>7.5975396986837467</v>
      </c>
      <c r="AS101" s="273">
        <f>'5 Utsläpp per syss.'!BA51</f>
        <v>5.6739548088012883</v>
      </c>
      <c r="AT101" s="273">
        <f>'5 Utsläpp per syss.'!BB51</f>
        <v>6.3341871327059653</v>
      </c>
      <c r="AU101" s="273">
        <f>'5 Utsläpp per syss.'!BC51</f>
        <v>6.2502184426825727</v>
      </c>
      <c r="AV101" s="273">
        <f>'5 Utsläpp per syss.'!BD51</f>
        <v>6.3235648138050253</v>
      </c>
      <c r="AW101" s="273">
        <f>'5 Utsläpp per syss.'!BE51</f>
        <v>6.8932659051836946</v>
      </c>
      <c r="AX101" s="273">
        <f>'5 Utsläpp per syss.'!BF51</f>
        <v>6.7943016101797316</v>
      </c>
      <c r="AY101" s="273">
        <f>'5 Utsläpp per syss.'!BG51</f>
        <v>7.1400583490623521</v>
      </c>
      <c r="AZ101" s="273">
        <f>'5 Utsläpp per syss.'!BH51</f>
        <v>7.9614584099054051</v>
      </c>
      <c r="BA101" s="273">
        <f>'5 Utsläpp per syss.'!BI51</f>
        <v>7.857527779030101</v>
      </c>
      <c r="BB101" s="273">
        <f>'5 Utsläpp per syss.'!BJ51</f>
        <v>7.6620177574674297</v>
      </c>
      <c r="BC101" s="273">
        <f>'5 Utsläpp per syss.'!BK51</f>
        <v>7.8771826590015905</v>
      </c>
      <c r="BD101" s="273">
        <f>'5 Utsläpp per syss.'!BL51</f>
        <v>7.2459802968355733</v>
      </c>
      <c r="BE101" s="273">
        <f>'5 Utsläpp per syss.'!BM51</f>
        <v>7.7221564371685538</v>
      </c>
      <c r="BF101" s="273">
        <f>'5 Utsläpp per syss.'!BN51</f>
        <v>8.4292389190389105</v>
      </c>
      <c r="BG101" s="273">
        <f>'5 Utsläpp per syss.'!BO51</f>
        <v>9.2754238209026525</v>
      </c>
      <c r="BH101" s="273">
        <f>'5 Utsläpp per syss.'!BP51</f>
        <v>8.1621473476123825</v>
      </c>
      <c r="BI101" s="273">
        <f>'5 Utsläpp per syss.'!BQ51</f>
        <v>8.8306649360857268</v>
      </c>
      <c r="BJ101" s="273">
        <f>'5 Utsläpp per syss.'!BR51</f>
        <v>9.6089684132911373</v>
      </c>
      <c r="BK101" s="273">
        <f>'5 Utsläpp per syss.'!BS51</f>
        <v>10.372433599429158</v>
      </c>
    </row>
    <row r="102" spans="18:63" x14ac:dyDescent="0.3">
      <c r="R102" s="216"/>
      <c r="S102" s="216"/>
      <c r="T102" s="216"/>
      <c r="U102" s="216"/>
      <c r="V102" s="216"/>
      <c r="W102" s="216"/>
      <c r="X102" s="216"/>
      <c r="Y102" s="216"/>
      <c r="Z102" s="216"/>
      <c r="AA102" s="216"/>
      <c r="AB102" s="216"/>
      <c r="AC102" s="216"/>
      <c r="AD102" s="216"/>
      <c r="AE102" s="216"/>
      <c r="AF102" s="216"/>
      <c r="AG102" s="66"/>
      <c r="AQ102" s="97" t="str">
        <f>'5 Utsläpp per syss.'!C52</f>
        <v>Övriga tjänster</v>
      </c>
      <c r="AR102" s="273">
        <f>'5 Utsläpp per syss.'!AZ52</f>
        <v>0.34650674216886601</v>
      </c>
      <c r="AS102" s="273">
        <f>'5 Utsläpp per syss.'!BA52</f>
        <v>0.34992246845103214</v>
      </c>
      <c r="AT102" s="273">
        <f>'5 Utsläpp per syss.'!BB52</f>
        <v>0.36865197673315347</v>
      </c>
      <c r="AU102" s="273">
        <f>'5 Utsläpp per syss.'!BC52</f>
        <v>0.36285389086785091</v>
      </c>
      <c r="AV102" s="273">
        <f>'5 Utsläpp per syss.'!BD52</f>
        <v>0.33185428820879237</v>
      </c>
      <c r="AW102" s="273">
        <f>'5 Utsläpp per syss.'!BE52</f>
        <v>0.36292949924835449</v>
      </c>
      <c r="AX102" s="273">
        <f>'5 Utsläpp per syss.'!BF52</f>
        <v>0.35212482530419092</v>
      </c>
      <c r="AY102" s="273">
        <f>'5 Utsläpp per syss.'!BG52</f>
        <v>0.33286837772609523</v>
      </c>
      <c r="AZ102" s="273">
        <f>'5 Utsläpp per syss.'!BH52</f>
        <v>0.30777151773449202</v>
      </c>
      <c r="BA102" s="273">
        <f>'5 Utsläpp per syss.'!BI52</f>
        <v>0.29406354342420876</v>
      </c>
      <c r="BB102" s="273">
        <f>'5 Utsläpp per syss.'!BJ52</f>
        <v>0.2839510245578391</v>
      </c>
      <c r="BC102" s="273">
        <f>'5 Utsläpp per syss.'!BK52</f>
        <v>0.29285102302433247</v>
      </c>
      <c r="BD102" s="273">
        <f>'5 Utsläpp per syss.'!BL52</f>
        <v>0.28735725382820348</v>
      </c>
      <c r="BE102" s="273">
        <f>'5 Utsläpp per syss.'!BM52</f>
        <v>0.29500143432000092</v>
      </c>
      <c r="BF102" s="273">
        <f>'5 Utsläpp per syss.'!BN52</f>
        <v>0.28653001460230298</v>
      </c>
      <c r="BG102" s="273">
        <f>'5 Utsläpp per syss.'!BO52</f>
        <v>0.28921719170603571</v>
      </c>
      <c r="BH102" s="273">
        <f>'5 Utsläpp per syss.'!BP52</f>
        <v>0.34315907899507775</v>
      </c>
      <c r="BI102" s="273">
        <f>'5 Utsläpp per syss.'!BQ52</f>
        <v>0.35280149610846345</v>
      </c>
      <c r="BJ102" s="273">
        <f>'5 Utsläpp per syss.'!BR52</f>
        <v>0.35124245739983789</v>
      </c>
      <c r="BK102" s="273">
        <f>'5 Utsläpp per syss.'!BS52</f>
        <v>0.33546327484244493</v>
      </c>
    </row>
    <row r="103" spans="18:63" x14ac:dyDescent="0.3">
      <c r="R103" s="189"/>
      <c r="S103" s="189"/>
      <c r="T103" s="189"/>
      <c r="U103" s="86"/>
      <c r="V103" s="86"/>
      <c r="W103" s="86"/>
      <c r="X103" s="86"/>
      <c r="Y103" s="86"/>
      <c r="Z103" s="86"/>
      <c r="AA103" s="86"/>
      <c r="AB103" s="86"/>
      <c r="AC103" s="86"/>
      <c r="AD103" s="86"/>
      <c r="AE103" s="86"/>
      <c r="AF103" s="86"/>
      <c r="AG103" s="66"/>
      <c r="AQ103" s="97" t="str">
        <f>'5 Utsläpp per syss.'!C53</f>
        <v>Offentlig sektor</v>
      </c>
      <c r="AR103" s="273">
        <f>'5 Utsläpp per syss.'!AZ53</f>
        <v>6.8271621894835724E-2</v>
      </c>
      <c r="AS103" s="273">
        <f>'5 Utsläpp per syss.'!BA53</f>
        <v>5.8424923171700026E-2</v>
      </c>
      <c r="AT103" s="273">
        <f>'5 Utsläpp per syss.'!BB53</f>
        <v>6.0083673732745764E-2</v>
      </c>
      <c r="AU103" s="273">
        <f>'5 Utsläpp per syss.'!BC53</f>
        <v>6.3932985448450413E-2</v>
      </c>
      <c r="AV103" s="273">
        <f>'5 Utsläpp per syss.'!BD53</f>
        <v>6.2905014546153368E-2</v>
      </c>
      <c r="AW103" s="273">
        <f>'5 Utsläpp per syss.'!BE53</f>
        <v>5.8578868776013301E-2</v>
      </c>
      <c r="AX103" s="273">
        <f>'5 Utsläpp per syss.'!BF53</f>
        <v>5.7781305407054409E-2</v>
      </c>
      <c r="AY103" s="273">
        <f>'5 Utsläpp per syss.'!BG53</f>
        <v>6.1133701753475336E-2</v>
      </c>
      <c r="AZ103" s="273">
        <f>'5 Utsläpp per syss.'!BH53</f>
        <v>5.8967679842974637E-2</v>
      </c>
      <c r="BA103" s="273">
        <f>'5 Utsläpp per syss.'!BI53</f>
        <v>4.9782813755027078E-2</v>
      </c>
      <c r="BB103" s="273">
        <f>'5 Utsläpp per syss.'!BJ53</f>
        <v>4.7822958857137242E-2</v>
      </c>
      <c r="BC103" s="273">
        <f>'5 Utsläpp per syss.'!BK53</f>
        <v>5.4294288051898121E-2</v>
      </c>
      <c r="BD103" s="273">
        <f>'5 Utsläpp per syss.'!BL53</f>
        <v>5.7035629649880258E-2</v>
      </c>
      <c r="BE103" s="273">
        <f>'5 Utsläpp per syss.'!BM53</f>
        <v>5.0913568064986987E-2</v>
      </c>
      <c r="BF103" s="273">
        <f>'5 Utsläpp per syss.'!BN53</f>
        <v>4.9121311046481687E-2</v>
      </c>
      <c r="BG103" s="273">
        <f>'5 Utsläpp per syss.'!BO53</f>
        <v>5.3883615404468517E-2</v>
      </c>
      <c r="BH103" s="273">
        <f>'5 Utsläpp per syss.'!BP53</f>
        <v>6.2947559966195735E-2</v>
      </c>
      <c r="BI103" s="273">
        <f>'5 Utsläpp per syss.'!BQ53</f>
        <v>5.6749124438919253E-2</v>
      </c>
      <c r="BJ103" s="273">
        <f>'5 Utsläpp per syss.'!BR53</f>
        <v>5.5953649963706546E-2</v>
      </c>
      <c r="BK103" s="273">
        <f>'5 Utsläpp per syss.'!BS53</f>
        <v>5.8491056483933629E-2</v>
      </c>
    </row>
    <row r="104" spans="18:63" x14ac:dyDescent="0.3">
      <c r="R104" s="189"/>
      <c r="S104" s="189"/>
      <c r="T104" s="189"/>
      <c r="U104" s="86"/>
      <c r="V104" s="86"/>
      <c r="W104" s="86"/>
      <c r="X104" s="86"/>
      <c r="Y104" s="86"/>
      <c r="Z104" s="86"/>
      <c r="AA104" s="86"/>
      <c r="AB104" s="86"/>
      <c r="AC104" s="86"/>
      <c r="AD104" s="86"/>
      <c r="AE104" s="86"/>
      <c r="AF104" s="86"/>
      <c r="AG104" s="66"/>
    </row>
    <row r="105" spans="18:63" x14ac:dyDescent="0.3">
      <c r="R105" s="189"/>
      <c r="S105" s="189"/>
      <c r="T105" s="189"/>
      <c r="U105" s="86"/>
      <c r="V105" s="86"/>
      <c r="W105" s="86"/>
      <c r="X105" s="86"/>
      <c r="Y105" s="86"/>
      <c r="Z105" s="86"/>
      <c r="AA105" s="86"/>
      <c r="AB105" s="86"/>
      <c r="AC105" s="86"/>
      <c r="AD105" s="86"/>
      <c r="AE105" s="86"/>
      <c r="AF105" s="86"/>
      <c r="AG105" s="66"/>
    </row>
    <row r="106" spans="18:63" x14ac:dyDescent="0.3">
      <c r="AG106" s="66"/>
    </row>
    <row r="117" spans="27:44" x14ac:dyDescent="0.3">
      <c r="AA117" s="131"/>
      <c r="AB117" s="131"/>
      <c r="AC117" s="131"/>
      <c r="AD117" s="131"/>
      <c r="AE117" s="131"/>
      <c r="AF117" s="131"/>
      <c r="AG117" s="131"/>
      <c r="AH117" s="131"/>
      <c r="AI117" s="131"/>
      <c r="AJ117" s="131"/>
      <c r="AK117" s="131"/>
      <c r="AL117" s="131"/>
      <c r="AM117" s="131"/>
      <c r="AN117" s="131"/>
      <c r="AO117" s="131"/>
      <c r="AQ117" s="131"/>
      <c r="AR117" s="131"/>
    </row>
    <row r="118" spans="27:44" x14ac:dyDescent="0.3">
      <c r="AA118" s="131"/>
      <c r="AB118" s="131"/>
      <c r="AC118" s="131"/>
      <c r="AD118" s="131"/>
      <c r="AE118" s="131"/>
      <c r="AF118" s="131"/>
      <c r="AG118" s="131"/>
      <c r="AH118" s="131"/>
      <c r="AI118" s="131"/>
      <c r="AJ118" s="131"/>
      <c r="AK118" s="131"/>
      <c r="AL118" s="131"/>
      <c r="AM118" s="131"/>
      <c r="AN118" s="131"/>
      <c r="AO118" s="131"/>
      <c r="AQ118" s="131"/>
      <c r="AR118" s="131"/>
    </row>
    <row r="119" spans="27:44" x14ac:dyDescent="0.3">
      <c r="AA119" s="131"/>
      <c r="AQ119" s="131"/>
      <c r="AR119" s="131"/>
    </row>
    <row r="120" spans="27:44" x14ac:dyDescent="0.3">
      <c r="AA120" s="131"/>
      <c r="AQ120" s="131"/>
      <c r="AR120" s="131"/>
    </row>
    <row r="121" spans="27:44" x14ac:dyDescent="0.3">
      <c r="AA121" s="131"/>
      <c r="AQ121" s="131"/>
      <c r="AR121" s="131"/>
    </row>
    <row r="122" spans="27:44" x14ac:dyDescent="0.3">
      <c r="AA122" s="131"/>
      <c r="AQ122" s="131"/>
      <c r="AR122" s="131"/>
    </row>
    <row r="123" spans="27:44" x14ac:dyDescent="0.3">
      <c r="AA123" s="131"/>
      <c r="AQ123" s="131"/>
      <c r="AR123" s="131"/>
    </row>
    <row r="124" spans="27:44" x14ac:dyDescent="0.3">
      <c r="AA124" s="131"/>
      <c r="AQ124" s="131"/>
      <c r="AR124" s="131"/>
    </row>
    <row r="125" spans="27:44" x14ac:dyDescent="0.3">
      <c r="AA125" s="131"/>
      <c r="AQ125" s="131"/>
      <c r="AR125" s="131"/>
    </row>
    <row r="126" spans="27:44" x14ac:dyDescent="0.3">
      <c r="AA126" s="131"/>
      <c r="AQ126" s="131"/>
      <c r="AR126" s="131"/>
    </row>
    <row r="127" spans="27:44" x14ac:dyDescent="0.3">
      <c r="AA127" s="131"/>
      <c r="AQ127" s="131"/>
      <c r="AR127" s="131"/>
    </row>
    <row r="128" spans="27:44" x14ac:dyDescent="0.3">
      <c r="AA128" s="131"/>
      <c r="AQ128" s="131"/>
      <c r="AR128" s="131"/>
    </row>
    <row r="129" spans="27:44" x14ac:dyDescent="0.3">
      <c r="AA129" s="131"/>
      <c r="AQ129" s="131"/>
      <c r="AR129" s="131"/>
    </row>
    <row r="130" spans="27:44" x14ac:dyDescent="0.3">
      <c r="AA130" s="131"/>
      <c r="AQ130" s="131"/>
      <c r="AR130" s="131"/>
    </row>
    <row r="131" spans="27:44" x14ac:dyDescent="0.3">
      <c r="AA131" s="131"/>
      <c r="AQ131" s="131"/>
      <c r="AR131" s="131"/>
    </row>
    <row r="132" spans="27:44" x14ac:dyDescent="0.3">
      <c r="AA132" s="131"/>
      <c r="AQ132" s="131"/>
      <c r="AR132" s="131"/>
    </row>
    <row r="133" spans="27:44" x14ac:dyDescent="0.3">
      <c r="AA133" s="131"/>
      <c r="AQ133" s="131"/>
      <c r="AR133" s="131"/>
    </row>
    <row r="134" spans="27:44" x14ac:dyDescent="0.3">
      <c r="AA134" s="131"/>
      <c r="AQ134" s="131"/>
      <c r="AR134" s="131"/>
    </row>
    <row r="135" spans="27:44" x14ac:dyDescent="0.3">
      <c r="AA135" s="131"/>
      <c r="AQ135" s="131"/>
      <c r="AR135" s="131"/>
    </row>
    <row r="136" spans="27:44" x14ac:dyDescent="0.3">
      <c r="AA136" s="131"/>
      <c r="AQ136" s="131"/>
      <c r="AR136" s="131"/>
    </row>
    <row r="137" spans="27:44" x14ac:dyDescent="0.3">
      <c r="AA137" s="131"/>
      <c r="AQ137" s="131"/>
      <c r="AR137" s="131"/>
    </row>
    <row r="138" spans="27:44" x14ac:dyDescent="0.3">
      <c r="AA138" s="131"/>
      <c r="AQ138" s="131"/>
      <c r="AR138" s="131"/>
    </row>
    <row r="139" spans="27:44" x14ac:dyDescent="0.3">
      <c r="AA139" s="131"/>
      <c r="AQ139" s="131"/>
      <c r="AR139" s="131"/>
    </row>
    <row r="140" spans="27:44" x14ac:dyDescent="0.3">
      <c r="AA140" s="131"/>
      <c r="AQ140" s="131"/>
      <c r="AR140" s="131"/>
    </row>
    <row r="141" spans="27:44" x14ac:dyDescent="0.3">
      <c r="AA141" s="131"/>
      <c r="AQ141" s="131"/>
      <c r="AR141" s="131"/>
    </row>
    <row r="142" spans="27:44" x14ac:dyDescent="0.3">
      <c r="AA142" s="131"/>
      <c r="AQ142" s="131"/>
      <c r="AR142" s="131"/>
    </row>
    <row r="143" spans="27:44" x14ac:dyDescent="0.3">
      <c r="AA143" s="131"/>
      <c r="AQ143" s="131"/>
      <c r="AR143" s="131"/>
    </row>
    <row r="144" spans="27:44" x14ac:dyDescent="0.3">
      <c r="AA144" s="131"/>
      <c r="AQ144" s="131"/>
      <c r="AR144" s="131"/>
    </row>
    <row r="145" spans="27:44" x14ac:dyDescent="0.3">
      <c r="AA145" s="131"/>
      <c r="AQ145" s="131"/>
      <c r="AR145" s="131"/>
    </row>
    <row r="146" spans="27:44" x14ac:dyDescent="0.3">
      <c r="AA146" s="131"/>
      <c r="AQ146" s="131"/>
      <c r="AR146" s="131"/>
    </row>
    <row r="147" spans="27:44" x14ac:dyDescent="0.3">
      <c r="AA147" s="131"/>
      <c r="AQ147" s="131"/>
      <c r="AR147" s="131"/>
    </row>
    <row r="148" spans="27:44" x14ac:dyDescent="0.3">
      <c r="AA148" s="131"/>
      <c r="AQ148" s="131"/>
      <c r="AR148" s="131"/>
    </row>
    <row r="149" spans="27:44" x14ac:dyDescent="0.3">
      <c r="AA149" s="131"/>
      <c r="AQ149" s="131"/>
      <c r="AR149" s="131"/>
    </row>
    <row r="150" spans="27:44" x14ac:dyDescent="0.3">
      <c r="AA150" s="131"/>
      <c r="AQ150" s="131"/>
      <c r="AR150" s="131"/>
    </row>
    <row r="151" spans="27:44" x14ac:dyDescent="0.3">
      <c r="AA151" s="131"/>
      <c r="AQ151" s="131"/>
      <c r="AR151" s="131"/>
    </row>
    <row r="152" spans="27:44" x14ac:dyDescent="0.3">
      <c r="AA152" s="131"/>
      <c r="AQ152" s="131"/>
      <c r="AR152" s="131"/>
    </row>
    <row r="153" spans="27:44" x14ac:dyDescent="0.3">
      <c r="AA153" s="131"/>
      <c r="AQ153" s="131"/>
      <c r="AR153" s="131"/>
    </row>
    <row r="154" spans="27:44" x14ac:dyDescent="0.3">
      <c r="AA154" s="131"/>
      <c r="AQ154" s="131"/>
      <c r="AR154" s="131"/>
    </row>
    <row r="155" spans="27:44" x14ac:dyDescent="0.3">
      <c r="AA155" s="131"/>
      <c r="AQ155" s="131"/>
      <c r="AR155" s="131"/>
    </row>
    <row r="156" spans="27:44" x14ac:dyDescent="0.3">
      <c r="AA156" s="131"/>
      <c r="AQ156" s="131"/>
      <c r="AR156" s="131"/>
    </row>
    <row r="157" spans="27:44" x14ac:dyDescent="0.3">
      <c r="AA157" s="131"/>
      <c r="AQ157" s="131"/>
      <c r="AR157" s="131"/>
    </row>
    <row r="158" spans="27:44" x14ac:dyDescent="0.3">
      <c r="AA158" s="131"/>
      <c r="AQ158" s="131"/>
      <c r="AR158" s="131"/>
    </row>
    <row r="159" spans="27:44" x14ac:dyDescent="0.3">
      <c r="AA159" s="131"/>
      <c r="AQ159" s="131"/>
      <c r="AR159" s="131"/>
    </row>
    <row r="160" spans="27:44" x14ac:dyDescent="0.3">
      <c r="AA160" s="131"/>
      <c r="AQ160" s="131"/>
      <c r="AR160" s="131"/>
    </row>
    <row r="161" spans="27:44" x14ac:dyDescent="0.3">
      <c r="AA161" s="131"/>
      <c r="AQ161" s="131"/>
      <c r="AR161" s="131"/>
    </row>
    <row r="162" spans="27:44" x14ac:dyDescent="0.3">
      <c r="AA162" s="131"/>
      <c r="AQ162" s="131"/>
      <c r="AR162" s="131"/>
    </row>
    <row r="163" spans="27:44" x14ac:dyDescent="0.3">
      <c r="AA163" s="131"/>
      <c r="AQ163" s="131"/>
      <c r="AR163" s="131"/>
    </row>
    <row r="164" spans="27:44" x14ac:dyDescent="0.3">
      <c r="AA164" s="131"/>
      <c r="AQ164" s="131"/>
      <c r="AR164" s="131"/>
    </row>
    <row r="165" spans="27:44" x14ac:dyDescent="0.3">
      <c r="AA165" s="131"/>
      <c r="AQ165" s="131"/>
      <c r="AR165" s="131"/>
    </row>
    <row r="166" spans="27:44" x14ac:dyDescent="0.3">
      <c r="AA166" s="131"/>
      <c r="AQ166" s="131"/>
      <c r="AR166" s="131"/>
    </row>
    <row r="167" spans="27:44" x14ac:dyDescent="0.3">
      <c r="AA167" s="131"/>
      <c r="AQ167" s="131"/>
      <c r="AR167" s="131"/>
    </row>
    <row r="168" spans="27:44" x14ac:dyDescent="0.3">
      <c r="AA168" s="131"/>
      <c r="AQ168" s="131"/>
      <c r="AR168" s="131"/>
    </row>
    <row r="169" spans="27:44" x14ac:dyDescent="0.3">
      <c r="AA169" s="131"/>
      <c r="AQ169" s="131"/>
      <c r="AR169" s="131"/>
    </row>
    <row r="170" spans="27:44" x14ac:dyDescent="0.3">
      <c r="AA170" s="131"/>
      <c r="AQ170" s="131"/>
      <c r="AR170" s="131"/>
    </row>
    <row r="171" spans="27:44" x14ac:dyDescent="0.3">
      <c r="AA171" s="131"/>
      <c r="AQ171" s="131"/>
      <c r="AR171" s="131"/>
    </row>
    <row r="172" spans="27:44" x14ac:dyDescent="0.3">
      <c r="AA172" s="131"/>
      <c r="AQ172" s="131"/>
      <c r="AR172" s="131"/>
    </row>
    <row r="173" spans="27:44" x14ac:dyDescent="0.3">
      <c r="AA173" s="131"/>
      <c r="AQ173" s="131"/>
      <c r="AR173" s="131"/>
    </row>
    <row r="174" spans="27:44" x14ac:dyDescent="0.3">
      <c r="AA174" s="131"/>
      <c r="AQ174" s="131"/>
      <c r="AR174" s="131"/>
    </row>
    <row r="175" spans="27:44" x14ac:dyDescent="0.3">
      <c r="AA175" s="131"/>
      <c r="AQ175" s="131"/>
      <c r="AR175" s="131"/>
    </row>
    <row r="176" spans="27:44" x14ac:dyDescent="0.3">
      <c r="AA176" s="131"/>
      <c r="AP176" s="131"/>
      <c r="AQ176" s="131"/>
      <c r="AR176" s="131"/>
    </row>
    <row r="177" spans="27:44" x14ac:dyDescent="0.3">
      <c r="AA177" s="131"/>
      <c r="AP177" s="131"/>
      <c r="AQ177" s="131"/>
      <c r="AR177" s="131"/>
    </row>
    <row r="178" spans="27:44" x14ac:dyDescent="0.3">
      <c r="AA178" s="131"/>
      <c r="AP178" s="131"/>
      <c r="AQ178" s="131"/>
      <c r="AR178" s="131"/>
    </row>
    <row r="179" spans="27:44" x14ac:dyDescent="0.3">
      <c r="AA179" s="131"/>
      <c r="AP179" s="131"/>
      <c r="AQ179" s="131"/>
      <c r="AR179" s="131"/>
    </row>
    <row r="180" spans="27:44" x14ac:dyDescent="0.3">
      <c r="AA180" s="131"/>
      <c r="AP180" s="131"/>
      <c r="AQ180" s="131"/>
      <c r="AR180" s="131"/>
    </row>
    <row r="181" spans="27:44" x14ac:dyDescent="0.3">
      <c r="AA181" s="131"/>
      <c r="AP181" s="131"/>
      <c r="AQ181" s="131"/>
      <c r="AR181" s="131"/>
    </row>
    <row r="182" spans="27:44" x14ac:dyDescent="0.3">
      <c r="AA182" s="131"/>
      <c r="AP182" s="131"/>
      <c r="AQ182" s="131"/>
      <c r="AR182" s="131"/>
    </row>
  </sheetData>
  <mergeCells count="6">
    <mergeCell ref="A5:A6"/>
    <mergeCell ref="C5:E5"/>
    <mergeCell ref="D6:E6"/>
    <mergeCell ref="B5:B6"/>
    <mergeCell ref="F5:H5"/>
    <mergeCell ref="G6:H6"/>
  </mergeCells>
  <phoneticPr fontId="50" type="noConversion"/>
  <conditionalFormatting sqref="D7:D16">
    <cfRule type="colorScale" priority="10">
      <colorScale>
        <cfvo type="min"/>
        <cfvo type="percentile" val="50"/>
        <cfvo type="max"/>
        <color rgb="FF5A8AC6"/>
        <color rgb="FFFCFCFF"/>
        <color rgb="FFF8696B"/>
      </colorScale>
    </cfRule>
  </conditionalFormatting>
  <conditionalFormatting sqref="E7:E16">
    <cfRule type="colorScale" priority="9">
      <colorScale>
        <cfvo type="min"/>
        <cfvo type="percentile" val="50"/>
        <cfvo type="max"/>
        <color rgb="FF5A8AC6"/>
        <color rgb="FFFCFCFF"/>
        <color rgb="FFF8696B"/>
      </colorScale>
    </cfRule>
  </conditionalFormatting>
  <conditionalFormatting sqref="G7:G16">
    <cfRule type="colorScale" priority="6">
      <colorScale>
        <cfvo type="min"/>
        <cfvo type="percentile" val="50"/>
        <cfvo type="max"/>
        <color rgb="FFF8696B"/>
        <color rgb="FFFCFCFF"/>
        <color rgb="FF5A8AC6"/>
      </colorScale>
    </cfRule>
  </conditionalFormatting>
  <conditionalFormatting sqref="H7:H16">
    <cfRule type="colorScale" priority="5">
      <colorScale>
        <cfvo type="min"/>
        <cfvo type="percentile" val="50"/>
        <cfvo type="max"/>
        <color rgb="FFF8696B"/>
        <color rgb="FFFCFCFF"/>
        <color rgb="FF5A8AC6"/>
      </colorScale>
    </cfRule>
  </conditionalFormatting>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CR78"/>
  <sheetViews>
    <sheetView zoomScaleNormal="100" workbookViewId="0">
      <pane xSplit="3" topLeftCell="D1" activePane="topRight" state="frozen"/>
      <selection pane="topRight"/>
    </sheetView>
  </sheetViews>
  <sheetFormatPr defaultColWidth="9.1796875" defaultRowHeight="13" x14ac:dyDescent="0.3"/>
  <cols>
    <col min="1" max="1" width="3.54296875" style="87" customWidth="1"/>
    <col min="2" max="2" width="23.54296875" style="87" customWidth="1"/>
    <col min="3" max="3" width="53" style="87" customWidth="1"/>
    <col min="4" max="20" width="8.54296875" style="87" customWidth="1"/>
    <col min="21" max="34" width="8.54296875" customWidth="1"/>
    <col min="35" max="35" width="11.1796875" customWidth="1"/>
    <col min="36" max="54" width="8.54296875" customWidth="1"/>
    <col min="55" max="87" width="8.54296875" style="87" customWidth="1"/>
    <col min="88" max="16384" width="9.1796875" style="87"/>
  </cols>
  <sheetData>
    <row r="1" spans="1:96" s="3" customFormat="1" x14ac:dyDescent="0.3">
      <c r="A1" s="87"/>
      <c r="B1" s="188" t="s">
        <v>195</v>
      </c>
      <c r="C1" s="163"/>
    </row>
    <row r="2" spans="1:96" s="3" customFormat="1" ht="12.75" customHeight="1" x14ac:dyDescent="0.3">
      <c r="A2" s="87"/>
      <c r="B2" s="188"/>
      <c r="C2" s="163"/>
      <c r="D2" s="379" t="s">
        <v>228</v>
      </c>
      <c r="E2" s="380"/>
      <c r="F2" s="380"/>
      <c r="G2" s="380"/>
      <c r="H2" s="380"/>
      <c r="I2" s="380"/>
      <c r="J2" s="380"/>
      <c r="K2" s="380"/>
      <c r="L2" s="380"/>
      <c r="M2" s="380"/>
      <c r="N2" s="380"/>
      <c r="O2" s="380"/>
      <c r="P2" s="380"/>
      <c r="Q2" s="380"/>
      <c r="R2" s="380"/>
      <c r="S2" s="380"/>
      <c r="T2" s="381"/>
      <c r="U2" s="376" t="s">
        <v>410</v>
      </c>
      <c r="V2" s="377"/>
      <c r="W2" s="377"/>
      <c r="X2" s="377"/>
      <c r="Y2" s="377"/>
      <c r="Z2" s="377"/>
      <c r="AA2" s="377"/>
      <c r="AB2" s="377"/>
      <c r="AC2" s="377"/>
      <c r="AD2" s="377"/>
      <c r="AE2" s="377"/>
      <c r="AF2" s="377"/>
      <c r="AG2" s="377"/>
      <c r="AH2" s="377"/>
      <c r="AI2" s="377"/>
      <c r="AJ2" s="378"/>
      <c r="AK2" s="335"/>
      <c r="AL2" s="376" t="s">
        <v>245</v>
      </c>
      <c r="AM2" s="377"/>
      <c r="AN2" s="377"/>
      <c r="AO2" s="377"/>
      <c r="AP2" s="377"/>
      <c r="AQ2" s="377"/>
      <c r="AR2" s="377"/>
      <c r="AS2" s="377"/>
      <c r="AT2" s="377"/>
      <c r="AU2" s="377"/>
      <c r="AV2" s="377"/>
      <c r="AW2" s="377"/>
      <c r="AX2" s="377"/>
      <c r="AY2" s="377"/>
      <c r="AZ2" s="377"/>
      <c r="BA2" s="377"/>
      <c r="BB2" s="338"/>
      <c r="BC2" s="376" t="s">
        <v>409</v>
      </c>
      <c r="BD2" s="377"/>
      <c r="BE2" s="377"/>
      <c r="BF2" s="377"/>
      <c r="BG2" s="377"/>
      <c r="BH2" s="377"/>
      <c r="BI2" s="377"/>
      <c r="BJ2" s="377"/>
      <c r="BK2" s="377"/>
      <c r="BL2" s="377"/>
      <c r="BM2" s="377"/>
      <c r="BN2" s="377"/>
      <c r="BO2" s="377"/>
      <c r="BP2" s="377"/>
      <c r="BQ2" s="377"/>
      <c r="BR2" s="377"/>
      <c r="BS2" s="338"/>
      <c r="BT2" s="376" t="s">
        <v>249</v>
      </c>
      <c r="BU2" s="377"/>
      <c r="BV2" s="377"/>
      <c r="BW2" s="377"/>
      <c r="BX2" s="377"/>
      <c r="BY2" s="377"/>
      <c r="BZ2" s="377"/>
      <c r="CA2" s="377"/>
      <c r="CB2" s="377"/>
      <c r="CC2" s="377"/>
      <c r="CD2" s="377"/>
      <c r="CE2" s="377"/>
      <c r="CF2" s="377"/>
      <c r="CG2" s="377"/>
      <c r="CH2" s="377"/>
      <c r="CI2" s="377"/>
      <c r="CJ2" s="378"/>
    </row>
    <row r="3" spans="1:96" s="3" customFormat="1" x14ac:dyDescent="0.3">
      <c r="A3" s="87"/>
      <c r="B3" s="188"/>
      <c r="C3" s="163"/>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c r="BN3" s="341"/>
      <c r="BO3" s="341"/>
      <c r="BP3" s="341"/>
      <c r="BQ3" s="341"/>
      <c r="BR3" s="341"/>
      <c r="BS3" s="341"/>
    </row>
    <row r="4" spans="1:96" s="88" customFormat="1" ht="26.25" customHeight="1" x14ac:dyDescent="0.3">
      <c r="A4" s="74"/>
      <c r="D4" s="376" t="s">
        <v>227</v>
      </c>
      <c r="E4" s="377"/>
      <c r="F4" s="377"/>
      <c r="G4" s="377"/>
      <c r="H4" s="377"/>
      <c r="I4" s="377"/>
      <c r="J4" s="377"/>
      <c r="K4" s="377"/>
      <c r="L4" s="377"/>
      <c r="M4" s="377"/>
      <c r="N4" s="377"/>
      <c r="O4" s="377"/>
      <c r="P4" s="377"/>
      <c r="Q4" s="377"/>
      <c r="R4" s="377"/>
      <c r="S4" s="377"/>
      <c r="T4" s="378"/>
      <c r="U4" s="376" t="s">
        <v>411</v>
      </c>
      <c r="V4" s="377"/>
      <c r="W4" s="377"/>
      <c r="X4" s="377"/>
      <c r="Y4" s="377"/>
      <c r="Z4" s="377"/>
      <c r="AA4" s="377"/>
      <c r="AB4" s="377"/>
      <c r="AC4" s="377"/>
      <c r="AD4" s="377"/>
      <c r="AE4" s="377"/>
      <c r="AF4" s="377"/>
      <c r="AG4" s="377"/>
      <c r="AH4" s="377"/>
      <c r="AI4" s="377"/>
      <c r="AJ4" s="378"/>
      <c r="AK4" s="335"/>
      <c r="AL4" s="376" t="s">
        <v>274</v>
      </c>
      <c r="AM4" s="377"/>
      <c r="AN4" s="377"/>
      <c r="AO4" s="377"/>
      <c r="AP4" s="377"/>
      <c r="AQ4" s="377"/>
      <c r="AR4" s="377"/>
      <c r="AS4" s="377"/>
      <c r="AT4" s="377"/>
      <c r="AU4" s="377"/>
      <c r="AV4" s="377"/>
      <c r="AW4" s="377"/>
      <c r="AX4" s="377"/>
      <c r="AY4" s="377"/>
      <c r="AZ4" s="377"/>
      <c r="BA4" s="377"/>
      <c r="BB4" s="338"/>
      <c r="BC4" s="376" t="s">
        <v>408</v>
      </c>
      <c r="BD4" s="377"/>
      <c r="BE4" s="377"/>
      <c r="BF4" s="377"/>
      <c r="BG4" s="377"/>
      <c r="BH4" s="377"/>
      <c r="BI4" s="377"/>
      <c r="BJ4" s="377"/>
      <c r="BK4" s="377"/>
      <c r="BL4" s="377"/>
      <c r="BM4" s="377"/>
      <c r="BN4" s="377"/>
      <c r="BO4" s="377"/>
      <c r="BP4" s="377"/>
      <c r="BQ4" s="377"/>
      <c r="BR4" s="377"/>
      <c r="BS4" s="338"/>
      <c r="BT4" s="376" t="s">
        <v>236</v>
      </c>
      <c r="BU4" s="377"/>
      <c r="BV4" s="377"/>
      <c r="BW4" s="377"/>
      <c r="BX4" s="377"/>
      <c r="BY4" s="377"/>
      <c r="BZ4" s="377"/>
      <c r="CA4" s="377"/>
      <c r="CB4" s="377"/>
      <c r="CC4" s="377"/>
      <c r="CD4" s="377"/>
      <c r="CE4" s="377"/>
      <c r="CF4" s="377"/>
      <c r="CG4" s="377"/>
      <c r="CH4" s="377"/>
      <c r="CI4" s="377"/>
      <c r="CJ4" s="378"/>
    </row>
    <row r="5" spans="1:96" s="88" customFormat="1" ht="26" x14ac:dyDescent="0.3">
      <c r="A5" s="60"/>
      <c r="B5" s="101" t="s">
        <v>134</v>
      </c>
      <c r="C5" s="90" t="s">
        <v>21</v>
      </c>
      <c r="D5" s="288">
        <v>2008</v>
      </c>
      <c r="E5" s="289">
        <v>2009</v>
      </c>
      <c r="F5" s="289">
        <v>2010</v>
      </c>
      <c r="G5" s="289">
        <v>2011</v>
      </c>
      <c r="H5" s="289">
        <v>2012</v>
      </c>
      <c r="I5" s="289">
        <v>2013</v>
      </c>
      <c r="J5" s="289">
        <v>2014</v>
      </c>
      <c r="K5" s="289">
        <v>2015</v>
      </c>
      <c r="L5" s="289">
        <v>2016</v>
      </c>
      <c r="M5" s="289">
        <v>2017</v>
      </c>
      <c r="N5" s="289">
        <v>2018</v>
      </c>
      <c r="O5" s="289">
        <v>2019</v>
      </c>
      <c r="P5" s="289">
        <v>2020</v>
      </c>
      <c r="Q5" s="289">
        <v>2021</v>
      </c>
      <c r="R5" s="289">
        <v>2022</v>
      </c>
      <c r="S5" s="289">
        <v>2023</v>
      </c>
      <c r="T5" s="337" t="s">
        <v>423</v>
      </c>
      <c r="U5" s="288">
        <v>2008</v>
      </c>
      <c r="V5" s="289">
        <v>2009</v>
      </c>
      <c r="W5" s="289">
        <v>2010</v>
      </c>
      <c r="X5" s="289">
        <v>2011</v>
      </c>
      <c r="Y5" s="289">
        <v>2012</v>
      </c>
      <c r="Z5" s="289">
        <v>2013</v>
      </c>
      <c r="AA5" s="289">
        <v>2014</v>
      </c>
      <c r="AB5" s="289">
        <v>2015</v>
      </c>
      <c r="AC5" s="289">
        <v>2016</v>
      </c>
      <c r="AD5" s="289">
        <v>2017</v>
      </c>
      <c r="AE5" s="289">
        <v>2018</v>
      </c>
      <c r="AF5" s="289">
        <v>2019</v>
      </c>
      <c r="AG5" s="289">
        <v>2020</v>
      </c>
      <c r="AH5" s="289">
        <v>2021</v>
      </c>
      <c r="AI5" s="289">
        <v>2022</v>
      </c>
      <c r="AJ5" s="289" t="s">
        <v>445</v>
      </c>
      <c r="AK5" s="337" t="s">
        <v>423</v>
      </c>
      <c r="AL5" s="288">
        <v>2008</v>
      </c>
      <c r="AM5" s="289">
        <v>2009</v>
      </c>
      <c r="AN5" s="289">
        <v>2010</v>
      </c>
      <c r="AO5" s="289">
        <v>2011</v>
      </c>
      <c r="AP5" s="289">
        <v>2012</v>
      </c>
      <c r="AQ5" s="289">
        <v>2013</v>
      </c>
      <c r="AR5" s="289">
        <v>2014</v>
      </c>
      <c r="AS5" s="289">
        <v>2015</v>
      </c>
      <c r="AT5" s="289">
        <v>2016</v>
      </c>
      <c r="AU5" s="289">
        <v>2017</v>
      </c>
      <c r="AV5" s="289">
        <v>2018</v>
      </c>
      <c r="AW5" s="289">
        <v>2019</v>
      </c>
      <c r="AX5" s="289">
        <v>2020</v>
      </c>
      <c r="AY5" s="289">
        <v>2021</v>
      </c>
      <c r="AZ5" s="289">
        <v>2022</v>
      </c>
      <c r="BA5" s="337">
        <v>2023</v>
      </c>
      <c r="BB5" s="337" t="s">
        <v>423</v>
      </c>
      <c r="BC5" s="288">
        <v>2008</v>
      </c>
      <c r="BD5" s="289">
        <v>2009</v>
      </c>
      <c r="BE5" s="289">
        <v>2010</v>
      </c>
      <c r="BF5" s="289">
        <v>2011</v>
      </c>
      <c r="BG5" s="289">
        <v>2012</v>
      </c>
      <c r="BH5" s="289">
        <v>2013</v>
      </c>
      <c r="BI5" s="289">
        <v>2014</v>
      </c>
      <c r="BJ5" s="289">
        <v>2015</v>
      </c>
      <c r="BK5" s="289">
        <v>2016</v>
      </c>
      <c r="BL5" s="289">
        <v>2017</v>
      </c>
      <c r="BM5" s="289">
        <v>2018</v>
      </c>
      <c r="BN5" s="289">
        <v>2019</v>
      </c>
      <c r="BO5" s="289">
        <v>2020</v>
      </c>
      <c r="BP5" s="289">
        <v>2021</v>
      </c>
      <c r="BQ5" s="289">
        <v>2022</v>
      </c>
      <c r="BR5" s="337" t="s">
        <v>445</v>
      </c>
      <c r="BS5" s="337" t="s">
        <v>423</v>
      </c>
      <c r="BT5" s="288">
        <v>2008</v>
      </c>
      <c r="BU5" s="289">
        <v>2009</v>
      </c>
      <c r="BV5" s="289">
        <v>2010</v>
      </c>
      <c r="BW5" s="289">
        <v>2011</v>
      </c>
      <c r="BX5" s="289">
        <v>2012</v>
      </c>
      <c r="BY5" s="289">
        <v>2013</v>
      </c>
      <c r="BZ5" s="289">
        <v>2014</v>
      </c>
      <c r="CA5" s="289">
        <v>2015</v>
      </c>
      <c r="CB5" s="289">
        <v>2016</v>
      </c>
      <c r="CC5" s="289">
        <v>2017</v>
      </c>
      <c r="CD5" s="289">
        <v>2018</v>
      </c>
      <c r="CE5" s="289">
        <v>2019</v>
      </c>
      <c r="CF5" s="289">
        <v>2020</v>
      </c>
      <c r="CG5" s="289">
        <v>2021</v>
      </c>
      <c r="CH5" s="289">
        <v>2022</v>
      </c>
      <c r="CI5" s="289">
        <v>2023</v>
      </c>
      <c r="CJ5" s="343" t="s">
        <v>423</v>
      </c>
    </row>
    <row r="6" spans="1:96" s="74" customFormat="1" x14ac:dyDescent="0.3">
      <c r="A6" s="92">
        <v>1</v>
      </c>
      <c r="B6" s="165" t="s">
        <v>135</v>
      </c>
      <c r="C6" s="66" t="s">
        <v>35</v>
      </c>
      <c r="D6" s="159">
        <v>8886.1664494559936</v>
      </c>
      <c r="E6" s="86">
        <v>8558.8373274162368</v>
      </c>
      <c r="F6" s="86">
        <v>8775.4200411972106</v>
      </c>
      <c r="G6" s="86">
        <v>8753.9394650481245</v>
      </c>
      <c r="H6" s="86">
        <v>8606.2421851319104</v>
      </c>
      <c r="I6" s="86">
        <v>8583.1892466505924</v>
      </c>
      <c r="J6" s="86">
        <v>8563.6441694542918</v>
      </c>
      <c r="K6" s="86">
        <v>8549.9164488254846</v>
      </c>
      <c r="L6" s="86">
        <v>8383.6109060730869</v>
      </c>
      <c r="M6" s="86">
        <v>8436.2908253505884</v>
      </c>
      <c r="N6" s="86">
        <v>8062.0707907958886</v>
      </c>
      <c r="O6" s="86">
        <v>8114.6181723450118</v>
      </c>
      <c r="P6" s="86">
        <v>8143.6349206113127</v>
      </c>
      <c r="Q6" s="86">
        <v>8023.7807880951805</v>
      </c>
      <c r="R6" s="86">
        <v>7940.9716304176827</v>
      </c>
      <c r="S6" s="86">
        <v>7862.6827025013054</v>
      </c>
      <c r="T6" s="160">
        <v>8235.9570388261491</v>
      </c>
      <c r="U6" s="303">
        <f>(D6*1000)/BC6</f>
        <v>158.78645622028827</v>
      </c>
      <c r="V6" s="303">
        <f>(E6*1000)/BD6</f>
        <v>146.39500081103307</v>
      </c>
      <c r="W6" s="303">
        <f>(F6*1000)/BE6</f>
        <v>149.48589604110811</v>
      </c>
      <c r="X6" s="303">
        <f>(G6*1000)/BF6</f>
        <v>142.33353600715614</v>
      </c>
      <c r="Y6" s="303">
        <f>(H6*1000)/BG6</f>
        <v>138.43969670128223</v>
      </c>
      <c r="Z6" s="303">
        <f>(I6*1000)/BH6</f>
        <v>129.52238254739228</v>
      </c>
      <c r="AA6" s="303">
        <f>(J6*1000)/BI6</f>
        <v>117.38577124250259</v>
      </c>
      <c r="AB6" s="303">
        <f>(K6*1000)/BJ6</f>
        <v>113.36855680848461</v>
      </c>
      <c r="AC6" s="303">
        <f>(L6*1000)/BK6</f>
        <v>111.86052685328414</v>
      </c>
      <c r="AD6" s="303">
        <f>(M6*1000)/BL6</f>
        <v>108.4551310692231</v>
      </c>
      <c r="AE6" s="303">
        <f>(N6*1000)/BM6</f>
        <v>114.09505654881602</v>
      </c>
      <c r="AF6" s="303">
        <f>(O6*1000)/BN6</f>
        <v>106.24704644641587</v>
      </c>
      <c r="AG6" s="303">
        <f>(P6*1000)/BO6</f>
        <v>112.18209635379876</v>
      </c>
      <c r="AH6" s="303">
        <f>(Q6*1000)/BP6</f>
        <v>114.66803081280449</v>
      </c>
      <c r="AI6" s="303">
        <f>(R6*1000)/BQ6</f>
        <v>115.4949623366351</v>
      </c>
      <c r="AJ6" s="303">
        <f>(S6*1000)/BR6</f>
        <v>127.80485854425815</v>
      </c>
      <c r="AK6" s="303">
        <f t="shared" ref="AK6" si="0">(T6*1000)/BS6</f>
        <v>138.30322483335263</v>
      </c>
      <c r="AL6" s="384">
        <f>(D6*1000)/(BT6*1000)</f>
        <v>79.128819674585856</v>
      </c>
      <c r="AM6" s="385">
        <f>(E6*1000)/(BU6*1000)</f>
        <v>76.09546412461647</v>
      </c>
      <c r="AN6" s="385">
        <f>(F6*1000)/(BV6*1000)</f>
        <v>75.18029591944493</v>
      </c>
      <c r="AO6" s="385">
        <f>(G6*1000)/(BW6*1000)</f>
        <v>68.510580826046777</v>
      </c>
      <c r="AP6" s="385">
        <f>(H6*1000)/(BX6*1000)</f>
        <v>65.347321071616634</v>
      </c>
      <c r="AQ6" s="385">
        <f>(I6*1000)/(BY6*1000)</f>
        <v>64.705535217871031</v>
      </c>
      <c r="AR6" s="385">
        <f>(J6*1000)/(BZ6*1000)</f>
        <v>64.195233654080155</v>
      </c>
      <c r="AS6" s="385">
        <f>(K6*1000)/(CA6*1000)</f>
        <v>64.588603957133031</v>
      </c>
      <c r="AT6" s="385">
        <f>(L6*1000)/(CB6*1000)</f>
        <v>65.140721880909766</v>
      </c>
      <c r="AU6" s="385">
        <f>(M6*1000)/(CC6*1000)</f>
        <v>64.190913641625173</v>
      </c>
      <c r="AV6" s="385">
        <f>(N6*1000)/(CD6*1000)</f>
        <v>61.648409793889435</v>
      </c>
      <c r="AW6" s="385">
        <f>(O6*1000)/(CE6*1000)</f>
        <v>60.410334430262509</v>
      </c>
      <c r="AX6" s="385">
        <f>(P6*1000)/(CF6*1000)</f>
        <v>59.215669300936661</v>
      </c>
      <c r="AY6" s="385">
        <f>(Q6*1000)/(CG6*1000)</f>
        <v>58.101236698734112</v>
      </c>
      <c r="AZ6" s="385">
        <f>(R6*1000)/(CH6*1000)</f>
        <v>57.387328855773681</v>
      </c>
      <c r="BA6" s="385">
        <f>(S6*1000)/(CI6*1000)</f>
        <v>56.464507737890884</v>
      </c>
      <c r="BB6" s="385">
        <f t="shared" ref="BB6" si="1">(T6*1000)/(CJ6*1000)</f>
        <v>58.870314787892418</v>
      </c>
      <c r="BC6" s="386">
        <v>55963</v>
      </c>
      <c r="BD6" s="387">
        <v>58464</v>
      </c>
      <c r="BE6" s="387">
        <v>58704</v>
      </c>
      <c r="BF6" s="387">
        <v>61503</v>
      </c>
      <c r="BG6" s="387">
        <v>62166</v>
      </c>
      <c r="BH6" s="387">
        <v>66268</v>
      </c>
      <c r="BI6" s="387">
        <v>72953</v>
      </c>
      <c r="BJ6" s="387">
        <v>75417</v>
      </c>
      <c r="BK6" s="387">
        <v>74947</v>
      </c>
      <c r="BL6" s="387">
        <v>77786</v>
      </c>
      <c r="BM6" s="387">
        <v>70661</v>
      </c>
      <c r="BN6" s="387">
        <v>76375</v>
      </c>
      <c r="BO6" s="387">
        <v>72593</v>
      </c>
      <c r="BP6" s="387">
        <v>69974</v>
      </c>
      <c r="BQ6" s="387">
        <v>68756</v>
      </c>
      <c r="BR6" s="388">
        <v>61521</v>
      </c>
      <c r="BS6" s="389">
        <v>59550</v>
      </c>
      <c r="BT6" s="388">
        <v>112.30000000000001</v>
      </c>
      <c r="BU6" s="388">
        <v>112.47499999999999</v>
      </c>
      <c r="BV6" s="388">
        <v>116.72500000000001</v>
      </c>
      <c r="BW6" s="388">
        <v>127.77499999999999</v>
      </c>
      <c r="BX6" s="388">
        <v>131.69999999999999</v>
      </c>
      <c r="BY6" s="388">
        <v>132.65</v>
      </c>
      <c r="BZ6" s="388">
        <v>133.39999999999998</v>
      </c>
      <c r="CA6" s="388">
        <v>132.375</v>
      </c>
      <c r="CB6" s="388">
        <v>128.70000000000002</v>
      </c>
      <c r="CC6" s="388">
        <v>131.42500000000001</v>
      </c>
      <c r="CD6" s="388">
        <v>130.77499999999998</v>
      </c>
      <c r="CE6" s="388">
        <v>134.32499999999999</v>
      </c>
      <c r="CF6" s="388">
        <v>137.52499999999998</v>
      </c>
      <c r="CG6" s="388">
        <v>138.1</v>
      </c>
      <c r="CH6" s="388">
        <v>138.375</v>
      </c>
      <c r="CI6" s="388">
        <v>139.25</v>
      </c>
      <c r="CJ6" s="390">
        <v>139.9</v>
      </c>
      <c r="CK6" s="209"/>
      <c r="CL6" s="209"/>
      <c r="CM6" s="209"/>
      <c r="CO6" s="230"/>
      <c r="CP6" s="230"/>
      <c r="CQ6" s="230"/>
      <c r="CR6" s="230"/>
    </row>
    <row r="7" spans="1:96" s="74" customFormat="1" x14ac:dyDescent="0.3">
      <c r="A7" s="74">
        <v>2</v>
      </c>
      <c r="B7" s="166" t="s">
        <v>136</v>
      </c>
      <c r="C7" s="74" t="s">
        <v>1</v>
      </c>
      <c r="D7" s="159">
        <v>777.56143941414803</v>
      </c>
      <c r="E7" s="86">
        <v>643.54064140962532</v>
      </c>
      <c r="F7" s="86">
        <v>880.42847761961184</v>
      </c>
      <c r="G7" s="86">
        <v>887.23452088475563</v>
      </c>
      <c r="H7" s="86">
        <v>909.42707080207242</v>
      </c>
      <c r="I7" s="86">
        <v>881.29272577258962</v>
      </c>
      <c r="J7" s="86">
        <v>936.69461573056492</v>
      </c>
      <c r="K7" s="86">
        <v>920.23026427048524</v>
      </c>
      <c r="L7" s="86">
        <v>922.94190459728702</v>
      </c>
      <c r="M7" s="86">
        <v>933.88432094916868</v>
      </c>
      <c r="N7" s="86">
        <v>884.0779215296094</v>
      </c>
      <c r="O7" s="86">
        <v>899.9920250529492</v>
      </c>
      <c r="P7" s="86">
        <v>897.35965926370102</v>
      </c>
      <c r="Q7" s="86">
        <v>887.40795781395173</v>
      </c>
      <c r="R7" s="86">
        <v>826.40342939101026</v>
      </c>
      <c r="S7" s="86">
        <v>801.51788187449745</v>
      </c>
      <c r="T7" s="160">
        <v>855.91109173580605</v>
      </c>
      <c r="U7" s="303">
        <f>(D7*1000)/BC7</f>
        <v>17.062262780087508</v>
      </c>
      <c r="V7" s="303">
        <f>(E7*1000)/BD7</f>
        <v>16.144213572064253</v>
      </c>
      <c r="W7" s="303">
        <f>(F7*1000)/BE7</f>
        <v>18.521299175774399</v>
      </c>
      <c r="X7" s="303">
        <f>(G7*1000)/BF7</f>
        <v>19.409650212963086</v>
      </c>
      <c r="Y7" s="303">
        <f>(H7*1000)/BG7</f>
        <v>20.909253478688381</v>
      </c>
      <c r="Z7" s="303">
        <f>(I7*1000)/BH7</f>
        <v>22.484251601504994</v>
      </c>
      <c r="AA7" s="303">
        <f>(J7*1000)/BI7</f>
        <v>25.875541871010082</v>
      </c>
      <c r="AB7" s="303">
        <f>(K7*1000)/BJ7</f>
        <v>24.245936245731286</v>
      </c>
      <c r="AC7" s="303">
        <f>(L7*1000)/BK7</f>
        <v>23.404724466127885</v>
      </c>
      <c r="AD7" s="303">
        <f>(M7*1000)/BL7</f>
        <v>21.182759565159085</v>
      </c>
      <c r="AE7" s="303">
        <f>(N7*1000)/BM7</f>
        <v>19.583942616343826</v>
      </c>
      <c r="AF7" s="303">
        <f>(O7*1000)/BN7</f>
        <v>19.943537683713725</v>
      </c>
      <c r="AG7" s="303">
        <f>(P7*1000)/BO7</f>
        <v>19.739109550245288</v>
      </c>
      <c r="AH7" s="303">
        <f>(Q7*1000)/BP7</f>
        <v>18.465353485662153</v>
      </c>
      <c r="AI7" s="303">
        <f>(R7*1000)/BQ7</f>
        <v>20.802583431279523</v>
      </c>
      <c r="AJ7" s="303">
        <f>(S7*1000)/BR7</f>
        <v>22.127930039050781</v>
      </c>
      <c r="AK7" s="303">
        <f t="shared" ref="AK7:AK43" si="2">(T7*1000)/BS7</f>
        <v>24.58808077379506</v>
      </c>
      <c r="AL7" s="384">
        <f>(D7*1000)/(BT7*1000)</f>
        <v>84.517547762407389</v>
      </c>
      <c r="AM7" s="385">
        <f>(E7*1000)/(BU7*1000)</f>
        <v>76.611981120193491</v>
      </c>
      <c r="AN7" s="385">
        <f>(F7*1000)/(BV7*1000)</f>
        <v>100.04869063859226</v>
      </c>
      <c r="AO7" s="385">
        <f>(G7*1000)/(BW7*1000)</f>
        <v>95.145793124370584</v>
      </c>
      <c r="AP7" s="385">
        <f>(H7*1000)/(BX7*1000)</f>
        <v>94.485929433981553</v>
      </c>
      <c r="AQ7" s="385">
        <f>(I7*1000)/(BY7*1000)</f>
        <v>89.24483298962933</v>
      </c>
      <c r="AR7" s="385">
        <f>(J7*1000)/(BZ7*1000)</f>
        <v>93.435871893323181</v>
      </c>
      <c r="AS7" s="385">
        <f>(K7*1000)/(CA7*1000)</f>
        <v>99.216200999513234</v>
      </c>
      <c r="AT7" s="385">
        <f>(L7*1000)/(CB7*1000)</f>
        <v>100.31977223883555</v>
      </c>
      <c r="AU7" s="385">
        <f>(M7*1000)/(CC7*1000)</f>
        <v>101.2340727316172</v>
      </c>
      <c r="AV7" s="385">
        <f>(N7*1000)/(CD7*1000)</f>
        <v>91.852251587491878</v>
      </c>
      <c r="AW7" s="385">
        <f>(O7*1000)/(CE7*1000)</f>
        <v>92.782682995149401</v>
      </c>
      <c r="AX7" s="385">
        <f>(P7*1000)/(CF7*1000)</f>
        <v>89.960868096611634</v>
      </c>
      <c r="AY7" s="385">
        <f>(Q7*1000)/(CG7*1000)</f>
        <v>84.515043601328742</v>
      </c>
      <c r="AZ7" s="385">
        <f>(R7*1000)/(CH7*1000)</f>
        <v>77.233965363645822</v>
      </c>
      <c r="BA7" s="385">
        <f>(S7*1000)/(CI7*1000)</f>
        <v>74.386810382783978</v>
      </c>
      <c r="BB7" s="385">
        <f t="shared" ref="BB7:BB43" si="3">(T7*1000)/(CJ7*1000)</f>
        <v>78.523953370257459</v>
      </c>
      <c r="BC7" s="391">
        <v>45572</v>
      </c>
      <c r="BD7" s="388">
        <v>39862</v>
      </c>
      <c r="BE7" s="388">
        <v>47536</v>
      </c>
      <c r="BF7" s="388">
        <v>45711</v>
      </c>
      <c r="BG7" s="388">
        <v>43494</v>
      </c>
      <c r="BH7" s="388">
        <v>39196</v>
      </c>
      <c r="BI7" s="388">
        <v>36200</v>
      </c>
      <c r="BJ7" s="388">
        <v>37954</v>
      </c>
      <c r="BK7" s="388">
        <v>39434</v>
      </c>
      <c r="BL7" s="388">
        <v>44087</v>
      </c>
      <c r="BM7" s="388">
        <v>45143</v>
      </c>
      <c r="BN7" s="388">
        <v>45127</v>
      </c>
      <c r="BO7" s="388">
        <v>45461</v>
      </c>
      <c r="BP7" s="388">
        <v>48058</v>
      </c>
      <c r="BQ7" s="388">
        <v>39726</v>
      </c>
      <c r="BR7" s="388">
        <v>36222</v>
      </c>
      <c r="BS7" s="390">
        <v>34810</v>
      </c>
      <c r="BT7" s="388">
        <v>9.1999999999999993</v>
      </c>
      <c r="BU7" s="388">
        <v>8.4</v>
      </c>
      <c r="BV7" s="388">
        <v>8.8000000000000007</v>
      </c>
      <c r="BW7" s="388">
        <v>9.3249999999999993</v>
      </c>
      <c r="BX7" s="388">
        <v>9.625</v>
      </c>
      <c r="BY7" s="388">
        <v>9.875</v>
      </c>
      <c r="BZ7" s="388">
        <v>10.025</v>
      </c>
      <c r="CA7" s="388">
        <v>9.2750000000000004</v>
      </c>
      <c r="CB7" s="388">
        <v>9.1999999999999993</v>
      </c>
      <c r="CC7" s="388">
        <v>9.2249999999999996</v>
      </c>
      <c r="CD7" s="388">
        <v>9.625</v>
      </c>
      <c r="CE7" s="388">
        <v>9.6999999999999993</v>
      </c>
      <c r="CF7" s="388">
        <v>9.9749999999999996</v>
      </c>
      <c r="CG7" s="388">
        <v>10.5</v>
      </c>
      <c r="CH7" s="388">
        <v>10.7</v>
      </c>
      <c r="CI7" s="388">
        <v>10.775</v>
      </c>
      <c r="CJ7" s="390">
        <v>10.899999999999999</v>
      </c>
      <c r="CK7" s="209"/>
      <c r="CL7" s="209"/>
      <c r="CM7" s="209"/>
      <c r="CO7" s="230"/>
      <c r="CP7" s="230"/>
      <c r="CQ7" s="230"/>
      <c r="CR7" s="230"/>
    </row>
    <row r="8" spans="1:96" s="74" customFormat="1" x14ac:dyDescent="0.3">
      <c r="A8" s="74">
        <v>3</v>
      </c>
      <c r="B8" s="166" t="s">
        <v>137</v>
      </c>
      <c r="C8" s="74" t="s">
        <v>2</v>
      </c>
      <c r="D8" s="159">
        <v>883.93222042835873</v>
      </c>
      <c r="E8" s="86">
        <v>898.98934501886538</v>
      </c>
      <c r="F8" s="86">
        <v>871.68239346863731</v>
      </c>
      <c r="G8" s="86">
        <v>862.24747320891026</v>
      </c>
      <c r="H8" s="86">
        <v>836.63917183884382</v>
      </c>
      <c r="I8" s="86">
        <v>794.38222451536103</v>
      </c>
      <c r="J8" s="86">
        <v>766.95451440717306</v>
      </c>
      <c r="K8" s="86">
        <v>702.55904888190582</v>
      </c>
      <c r="L8" s="86">
        <v>733.84577993662117</v>
      </c>
      <c r="M8" s="86">
        <v>691.38226348658304</v>
      </c>
      <c r="N8" s="86">
        <v>655.16479730099195</v>
      </c>
      <c r="O8" s="86">
        <v>635.59159781004678</v>
      </c>
      <c r="P8" s="86">
        <v>626.82144935702138</v>
      </c>
      <c r="Q8" s="86">
        <v>569.57673194662982</v>
      </c>
      <c r="R8" s="86">
        <v>549.98129881979594</v>
      </c>
      <c r="S8" s="86">
        <v>510.01253015737768</v>
      </c>
      <c r="T8" s="160">
        <v>533.96506571205396</v>
      </c>
      <c r="U8" s="303">
        <f>(D8*1000)/BC8</f>
        <v>14.554637101171684</v>
      </c>
      <c r="V8" s="303">
        <f>(E8*1000)/BD8</f>
        <v>15.085991928627903</v>
      </c>
      <c r="W8" s="303">
        <f>(F8*1000)/BE8</f>
        <v>12.434309422829799</v>
      </c>
      <c r="X8" s="303">
        <f>(G8*1000)/BF8</f>
        <v>12.807621068712184</v>
      </c>
      <c r="Y8" s="303">
        <f>(H8*1000)/BG8</f>
        <v>13.974497182829909</v>
      </c>
      <c r="Z8" s="303">
        <f>(I8*1000)/BH8</f>
        <v>13.460455207322777</v>
      </c>
      <c r="AA8" s="303">
        <f>(J8*1000)/BI8</f>
        <v>13.09936146487853</v>
      </c>
      <c r="AB8" s="303">
        <f>(K8*1000)/BJ8</f>
        <v>11.786321448159741</v>
      </c>
      <c r="AC8" s="303">
        <f>(L8*1000)/BK8</f>
        <v>11.776957567348523</v>
      </c>
      <c r="AD8" s="303">
        <f>(M8*1000)/BL8</f>
        <v>11.350509973183987</v>
      </c>
      <c r="AE8" s="303">
        <f>(N8*1000)/BM8</f>
        <v>10.410016481838566</v>
      </c>
      <c r="AF8" s="303">
        <f>(O8*1000)/BN8</f>
        <v>10.984421786116288</v>
      </c>
      <c r="AG8" s="303">
        <f>(P8*1000)/BO8</f>
        <v>10.459924729783756</v>
      </c>
      <c r="AH8" s="303">
        <f>(Q8*1000)/BP8</f>
        <v>8.7338301302864352</v>
      </c>
      <c r="AI8" s="303">
        <f>(R8*1000)/BQ8</f>
        <v>8.2712661305670672</v>
      </c>
      <c r="AJ8" s="303">
        <f>(S8*1000)/BR8</f>
        <v>10.489768205622742</v>
      </c>
      <c r="AK8" s="303">
        <f t="shared" si="2"/>
        <v>9.8563002438773211</v>
      </c>
      <c r="AL8" s="384">
        <f>(D8*1000)/(BT8*1000)</f>
        <v>14.466975784424859</v>
      </c>
      <c r="AM8" s="385">
        <f>(E8*1000)/(BU8*1000)</f>
        <v>14.983155750314424</v>
      </c>
      <c r="AN8" s="385">
        <f>(F8*1000)/(BV8*1000)</f>
        <v>14.755520837387008</v>
      </c>
      <c r="AO8" s="385">
        <f>(G8*1000)/(BW8*1000)</f>
        <v>14.632965179616637</v>
      </c>
      <c r="AP8" s="385">
        <f>(H8*1000)/(BX8*1000)</f>
        <v>14.326013216418559</v>
      </c>
      <c r="AQ8" s="385">
        <f>(I8*1000)/(BY8*1000)</f>
        <v>13.743637102341884</v>
      </c>
      <c r="AR8" s="385">
        <f>(J8*1000)/(BZ8*1000)</f>
        <v>13.332542623331996</v>
      </c>
      <c r="AS8" s="385">
        <f>(K8*1000)/(CA8*1000)</f>
        <v>12.08703740011881</v>
      </c>
      <c r="AT8" s="385">
        <f>(L8*1000)/(CB8*1000)</f>
        <v>12.756988786381941</v>
      </c>
      <c r="AU8" s="385">
        <f>(M8*1000)/(CC8*1000)</f>
        <v>11.879420334821013</v>
      </c>
      <c r="AV8" s="385">
        <f>(N8*1000)/(CD8*1000)</f>
        <v>11.151741230655182</v>
      </c>
      <c r="AW8" s="385">
        <f>(O8*1000)/(CE8*1000)</f>
        <v>10.991640256118405</v>
      </c>
      <c r="AX8" s="385">
        <f>(P8*1000)/(CF8*1000)</f>
        <v>11.213263852540631</v>
      </c>
      <c r="AY8" s="385">
        <f>(Q8*1000)/(CG8*1000)</f>
        <v>10.152882922399819</v>
      </c>
      <c r="AZ8" s="385">
        <f>(R8*1000)/(CH8*1000)</f>
        <v>9.6445646439245234</v>
      </c>
      <c r="BA8" s="385">
        <f>(S8*1000)/(CI8*1000)</f>
        <v>8.998897753107677</v>
      </c>
      <c r="BB8" s="385">
        <f t="shared" si="3"/>
        <v>9.4548927084914389</v>
      </c>
      <c r="BC8" s="391">
        <v>60732</v>
      </c>
      <c r="BD8" s="388">
        <v>59591</v>
      </c>
      <c r="BE8" s="388">
        <v>70103</v>
      </c>
      <c r="BF8" s="388">
        <v>67323</v>
      </c>
      <c r="BG8" s="388">
        <v>59869</v>
      </c>
      <c r="BH8" s="388">
        <v>59016</v>
      </c>
      <c r="BI8" s="388">
        <v>58549</v>
      </c>
      <c r="BJ8" s="388">
        <v>59608</v>
      </c>
      <c r="BK8" s="388">
        <v>62312</v>
      </c>
      <c r="BL8" s="388">
        <v>60912</v>
      </c>
      <c r="BM8" s="388">
        <v>62936</v>
      </c>
      <c r="BN8" s="388">
        <v>57863</v>
      </c>
      <c r="BO8" s="388">
        <v>59926</v>
      </c>
      <c r="BP8" s="388">
        <v>65215</v>
      </c>
      <c r="BQ8" s="388">
        <v>66493</v>
      </c>
      <c r="BR8" s="388">
        <v>48620</v>
      </c>
      <c r="BS8" s="390">
        <v>54175</v>
      </c>
      <c r="BT8" s="388">
        <v>61.099999999999994</v>
      </c>
      <c r="BU8" s="388">
        <v>60</v>
      </c>
      <c r="BV8" s="388">
        <v>59.074999999999996</v>
      </c>
      <c r="BW8" s="388">
        <v>58.924999999999997</v>
      </c>
      <c r="BX8" s="388">
        <v>58.4</v>
      </c>
      <c r="BY8" s="388">
        <v>57.800000000000004</v>
      </c>
      <c r="BZ8" s="388">
        <v>57.524999999999999</v>
      </c>
      <c r="CA8" s="388">
        <v>58.125</v>
      </c>
      <c r="CB8" s="388">
        <v>57.525000000000006</v>
      </c>
      <c r="CC8" s="388">
        <v>58.2</v>
      </c>
      <c r="CD8" s="388">
        <v>58.75</v>
      </c>
      <c r="CE8" s="388">
        <v>57.825000000000003</v>
      </c>
      <c r="CF8" s="388">
        <v>55.900000000000006</v>
      </c>
      <c r="CG8" s="388">
        <v>56.1</v>
      </c>
      <c r="CH8" s="388">
        <v>57.024999999999999</v>
      </c>
      <c r="CI8" s="388">
        <v>56.675000000000004</v>
      </c>
      <c r="CJ8" s="390">
        <v>56.474999999999994</v>
      </c>
      <c r="CK8" s="209"/>
      <c r="CL8" s="209"/>
      <c r="CM8" s="209"/>
      <c r="CO8" s="230"/>
      <c r="CP8" s="230"/>
      <c r="CQ8" s="230"/>
      <c r="CR8" s="230"/>
    </row>
    <row r="9" spans="1:96" s="74" customFormat="1" x14ac:dyDescent="0.3">
      <c r="A9" s="74">
        <v>4</v>
      </c>
      <c r="B9" s="166" t="s">
        <v>138</v>
      </c>
      <c r="C9" s="74" t="s">
        <v>3</v>
      </c>
      <c r="D9" s="159">
        <v>54.11856682264083</v>
      </c>
      <c r="E9" s="86">
        <v>49.192879805998672</v>
      </c>
      <c r="F9" s="86">
        <v>49.958077475728395</v>
      </c>
      <c r="G9" s="86">
        <v>45.115401721011828</v>
      </c>
      <c r="H9" s="86">
        <v>41.903844443256041</v>
      </c>
      <c r="I9" s="86">
        <v>38.711365258337523</v>
      </c>
      <c r="J9" s="86">
        <v>34.08444340172737</v>
      </c>
      <c r="K9" s="86">
        <v>29.825664066520797</v>
      </c>
      <c r="L9" s="86">
        <v>28.583778101460325</v>
      </c>
      <c r="M9" s="86">
        <v>26.169536679909278</v>
      </c>
      <c r="N9" s="86">
        <v>20.862268997095427</v>
      </c>
      <c r="O9" s="86">
        <v>20.327594684376979</v>
      </c>
      <c r="P9" s="86">
        <v>18.254728112862811</v>
      </c>
      <c r="Q9" s="86">
        <v>17.677344111769976</v>
      </c>
      <c r="R9" s="86">
        <v>19.326040150223424</v>
      </c>
      <c r="S9" s="86">
        <v>19.657021796779265</v>
      </c>
      <c r="T9" s="160">
        <v>23.802385582988048</v>
      </c>
      <c r="U9" s="303">
        <f>(D9*1000)/BC9</f>
        <v>8.3297778701925242</v>
      </c>
      <c r="V9" s="303">
        <f>(E9*1000)/BD9</f>
        <v>9.3274326518768813</v>
      </c>
      <c r="W9" s="303">
        <f>(F9*1000)/BE9</f>
        <v>8.8531060563048722</v>
      </c>
      <c r="X9" s="303">
        <f>(G9*1000)/BF9</f>
        <v>8.1259729324589021</v>
      </c>
      <c r="Y9" s="303">
        <f>(H9*1000)/BG9</f>
        <v>8.0817443477832285</v>
      </c>
      <c r="Z9" s="303">
        <f>(I9*1000)/BH9</f>
        <v>7.5328595560104148</v>
      </c>
      <c r="AA9" s="303">
        <f>(J9*1000)/BI9</f>
        <v>6.6688404229558538</v>
      </c>
      <c r="AB9" s="303">
        <f>(K9*1000)/BJ9</f>
        <v>5.4228480120946898</v>
      </c>
      <c r="AC9" s="303">
        <f>(L9*1000)/BK9</f>
        <v>5.2854619270451781</v>
      </c>
      <c r="AD9" s="303">
        <f>(M9*1000)/BL9</f>
        <v>4.5742941233891417</v>
      </c>
      <c r="AE9" s="303">
        <f>(N9*1000)/BM9</f>
        <v>4.0415089107120163</v>
      </c>
      <c r="AF9" s="303">
        <f>(O9*1000)/BN9</f>
        <v>3.7236846829780141</v>
      </c>
      <c r="AG9" s="303">
        <f>(P9*1000)/BO9</f>
        <v>3.5758527155460937</v>
      </c>
      <c r="AH9" s="303">
        <f>(Q9*1000)/BP9</f>
        <v>3.4047272942546178</v>
      </c>
      <c r="AI9" s="303" t="s">
        <v>412</v>
      </c>
      <c r="AJ9" s="303" t="s">
        <v>412</v>
      </c>
      <c r="AK9" s="303" t="s">
        <v>412</v>
      </c>
      <c r="AL9" s="384">
        <f>(D9*1000)/(BT9*1000)</f>
        <v>5.0578099834243764</v>
      </c>
      <c r="AM9" s="385">
        <f>(E9*1000)/(BU9*1000)</f>
        <v>5.110948551272589</v>
      </c>
      <c r="AN9" s="385">
        <f>(F9*1000)/(BV9*1000)</f>
        <v>5.3146890931625954</v>
      </c>
      <c r="AO9" s="385">
        <f>(G9*1000)/(BW9*1000)</f>
        <v>5.1267501955695254</v>
      </c>
      <c r="AP9" s="385">
        <f>(H9*1000)/(BX9*1000)</f>
        <v>5.0486559570188003</v>
      </c>
      <c r="AQ9" s="385">
        <f>(I9*1000)/(BY9*1000)</f>
        <v>4.5948208021765602</v>
      </c>
      <c r="AR9" s="385">
        <f>(J9*1000)/(BZ9*1000)</f>
        <v>4.1065594459912491</v>
      </c>
      <c r="AS9" s="385">
        <f>(K9*1000)/(CA9*1000)</f>
        <v>3.6821807489531846</v>
      </c>
      <c r="AT9" s="385">
        <f>(L9*1000)/(CB9*1000)</f>
        <v>3.629686108121946</v>
      </c>
      <c r="AU9" s="385">
        <f>(M9*1000)/(CC9*1000)</f>
        <v>3.2408094959639975</v>
      </c>
      <c r="AV9" s="385">
        <f>(N9*1000)/(CD9*1000)</f>
        <v>2.6746498714224907</v>
      </c>
      <c r="AW9" s="385">
        <f>(O9*1000)/(CE9*1000)</f>
        <v>2.5649961746847922</v>
      </c>
      <c r="AX9" s="385">
        <f>(P9*1000)/(CF9*1000)</f>
        <v>2.4421040953662621</v>
      </c>
      <c r="AY9" s="385">
        <f>(Q9*1000)/(CG9*1000)</f>
        <v>2.3888302853743211</v>
      </c>
      <c r="AZ9" s="385">
        <f>(R9*1000)/(CH9*1000)</f>
        <v>2.5098753441848602</v>
      </c>
      <c r="BA9" s="385">
        <f>(S9*1000)/(CI9*1000)</f>
        <v>2.5695453329123223</v>
      </c>
      <c r="BB9" s="385">
        <f t="shared" si="3"/>
        <v>3.163107718669508</v>
      </c>
      <c r="BC9" s="391">
        <v>6497</v>
      </c>
      <c r="BD9" s="388">
        <v>5274</v>
      </c>
      <c r="BE9" s="388">
        <v>5643</v>
      </c>
      <c r="BF9" s="388">
        <v>5552</v>
      </c>
      <c r="BG9" s="388">
        <v>5185</v>
      </c>
      <c r="BH9" s="388">
        <v>5139</v>
      </c>
      <c r="BI9" s="388">
        <v>5111</v>
      </c>
      <c r="BJ9" s="388">
        <v>5500</v>
      </c>
      <c r="BK9" s="388">
        <v>5408</v>
      </c>
      <c r="BL9" s="388">
        <v>5721</v>
      </c>
      <c r="BM9" s="388">
        <v>5162</v>
      </c>
      <c r="BN9" s="388">
        <v>5459</v>
      </c>
      <c r="BO9" s="388">
        <v>5105</v>
      </c>
      <c r="BP9" s="388">
        <v>5192</v>
      </c>
      <c r="BQ9" s="388">
        <v>6547</v>
      </c>
      <c r="BR9" s="388">
        <v>0</v>
      </c>
      <c r="BS9" s="390">
        <v>0</v>
      </c>
      <c r="BT9" s="388">
        <v>10.7</v>
      </c>
      <c r="BU9" s="388">
        <v>9.625</v>
      </c>
      <c r="BV9" s="388">
        <v>9.4</v>
      </c>
      <c r="BW9" s="388">
        <v>8.8000000000000007</v>
      </c>
      <c r="BX9" s="388">
        <v>8.3000000000000007</v>
      </c>
      <c r="BY9" s="388">
        <v>8.4250000000000007</v>
      </c>
      <c r="BZ9" s="388">
        <v>8.3000000000000007</v>
      </c>
      <c r="CA9" s="388">
        <v>8.1</v>
      </c>
      <c r="CB9" s="388">
        <v>7.875</v>
      </c>
      <c r="CC9" s="388">
        <v>8.0749999999999993</v>
      </c>
      <c r="CD9" s="388">
        <v>7.8</v>
      </c>
      <c r="CE9" s="388">
        <v>7.9249999999999998</v>
      </c>
      <c r="CF9" s="388">
        <v>7.4749999999999996</v>
      </c>
      <c r="CG9" s="388">
        <v>7.4</v>
      </c>
      <c r="CH9" s="388">
        <v>7.7</v>
      </c>
      <c r="CI9" s="388">
        <v>7.65</v>
      </c>
      <c r="CJ9" s="390">
        <v>7.5250000000000004</v>
      </c>
      <c r="CK9" s="209"/>
      <c r="CL9" s="209"/>
      <c r="CM9" s="209"/>
      <c r="CO9" s="230"/>
      <c r="CP9" s="230"/>
      <c r="CQ9" s="230"/>
      <c r="CR9" s="230"/>
    </row>
    <row r="10" spans="1:96" s="74" customFormat="1" x14ac:dyDescent="0.3">
      <c r="A10" s="74">
        <v>5</v>
      </c>
      <c r="B10" s="166" t="s">
        <v>139</v>
      </c>
      <c r="C10" s="74" t="s">
        <v>36</v>
      </c>
      <c r="D10" s="159">
        <v>2154.6142075622661</v>
      </c>
      <c r="E10" s="86">
        <v>1843.6254465879797</v>
      </c>
      <c r="F10" s="86">
        <v>1924.51984104756</v>
      </c>
      <c r="G10" s="86">
        <v>1776.4556698570905</v>
      </c>
      <c r="H10" s="86">
        <v>1651.2675176245568</v>
      </c>
      <c r="I10" s="86">
        <v>1386.7894910865175</v>
      </c>
      <c r="J10" s="86">
        <v>1217.1372353446975</v>
      </c>
      <c r="K10" s="86">
        <v>1152.248490683553</v>
      </c>
      <c r="L10" s="86">
        <v>1358.3745237049457</v>
      </c>
      <c r="M10" s="86">
        <v>1347.8546597010929</v>
      </c>
      <c r="N10" s="86">
        <v>1421.0229112805125</v>
      </c>
      <c r="O10" s="86">
        <v>1370.1771204601937</v>
      </c>
      <c r="P10" s="86">
        <v>1300.5499745530308</v>
      </c>
      <c r="Q10" s="86">
        <v>1337.7649852197912</v>
      </c>
      <c r="R10" s="86">
        <v>1238.4067573253794</v>
      </c>
      <c r="S10" s="86">
        <v>1372.3901961305453</v>
      </c>
      <c r="T10" s="160">
        <v>1440.7933346424852</v>
      </c>
      <c r="U10" s="303">
        <f>(D10*1000)/BC10</f>
        <v>21.790853358842462</v>
      </c>
      <c r="V10" s="303">
        <f>(E10*1000)/BD10</f>
        <v>20.240491915200796</v>
      </c>
      <c r="W10" s="303">
        <f>(F10*1000)/BE10</f>
        <v>19.238849590110863</v>
      </c>
      <c r="X10" s="303">
        <f>(G10*1000)/BF10</f>
        <v>18.477991968473674</v>
      </c>
      <c r="Y10" s="303">
        <f>(H10*1000)/BG10</f>
        <v>17.582200428298997</v>
      </c>
      <c r="Z10" s="303">
        <f>(I10*1000)/BH10</f>
        <v>15.657553246996923</v>
      </c>
      <c r="AA10" s="303">
        <f>(J10*1000)/BI10</f>
        <v>13.784894222149584</v>
      </c>
      <c r="AB10" s="303">
        <f>(K10*1000)/BJ10</f>
        <v>12.644979760143466</v>
      </c>
      <c r="AC10" s="303">
        <f>(L10*1000)/BK10</f>
        <v>15.161445227414175</v>
      </c>
      <c r="AD10" s="303">
        <f>(M10*1000)/BL10</f>
        <v>14.219976153662913</v>
      </c>
      <c r="AE10" s="303">
        <f>(N10*1000)/BM10</f>
        <v>15.030122283362553</v>
      </c>
      <c r="AF10" s="303">
        <f>(O10*1000)/BN10</f>
        <v>14.94521291950473</v>
      </c>
      <c r="AG10" s="303">
        <f>(P10*1000)/BO10</f>
        <v>14.581627905876497</v>
      </c>
      <c r="AH10" s="303">
        <f>(Q10*1000)/BP10</f>
        <v>14.733743614474109</v>
      </c>
      <c r="AI10" s="303">
        <f>(R10*1000)/BQ10</f>
        <v>12.620448575064756</v>
      </c>
      <c r="AJ10" s="303">
        <f>(S10*1000)/BR10</f>
        <v>17.789749123475861</v>
      </c>
      <c r="AK10" s="303">
        <f t="shared" si="2"/>
        <v>15.572945391135715</v>
      </c>
      <c r="AL10" s="384">
        <f>(D10*1000)/(BT10*1000)</f>
        <v>23.703126595844513</v>
      </c>
      <c r="AM10" s="385">
        <f>(E10*1000)/(BU10*1000)</f>
        <v>22.152303353415196</v>
      </c>
      <c r="AN10" s="385">
        <f>(F10*1000)/(BV10*1000)</f>
        <v>23.759504210463707</v>
      </c>
      <c r="AO10" s="385">
        <f>(G10*1000)/(BW10*1000)</f>
        <v>22.373497101474694</v>
      </c>
      <c r="AP10" s="385">
        <f>(H10*1000)/(BX10*1000)</f>
        <v>21.684406009514863</v>
      </c>
      <c r="AQ10" s="385">
        <f>(I10*1000)/(BY10*1000)</f>
        <v>19.200962147269195</v>
      </c>
      <c r="AR10" s="385">
        <f>(J10*1000)/(BZ10*1000)</f>
        <v>17.166956774960472</v>
      </c>
      <c r="AS10" s="385">
        <f>(K10*1000)/(CA10*1000)</f>
        <v>16.211726917812918</v>
      </c>
      <c r="AT10" s="385">
        <f>(L10*1000)/(CB10*1000)</f>
        <v>19.52388823147604</v>
      </c>
      <c r="AU10" s="385">
        <f>(M10*1000)/(CC10*1000)</f>
        <v>19.118505811363018</v>
      </c>
      <c r="AV10" s="385">
        <f>(N10*1000)/(CD10*1000)</f>
        <v>20.235285315493236</v>
      </c>
      <c r="AW10" s="385">
        <f>(O10*1000)/(CE10*1000)</f>
        <v>20.061158425478677</v>
      </c>
      <c r="AX10" s="385">
        <f>(P10*1000)/(CF10*1000)</f>
        <v>19.203395711377343</v>
      </c>
      <c r="AY10" s="385">
        <f>(Q10*1000)/(CG10*1000)</f>
        <v>19.52941584262469</v>
      </c>
      <c r="AZ10" s="385">
        <f>(R10*1000)/(CH10*1000)</f>
        <v>17.622294661335889</v>
      </c>
      <c r="BA10" s="385">
        <f>(S10*1000)/(CI10*1000)</f>
        <v>20.174791563844842</v>
      </c>
      <c r="BB10" s="385">
        <f t="shared" si="3"/>
        <v>22.398652695569144</v>
      </c>
      <c r="BC10" s="391">
        <v>98877</v>
      </c>
      <c r="BD10" s="388">
        <v>91086</v>
      </c>
      <c r="BE10" s="388">
        <v>100033</v>
      </c>
      <c r="BF10" s="388">
        <v>96139</v>
      </c>
      <c r="BG10" s="388">
        <v>93917</v>
      </c>
      <c r="BH10" s="388">
        <v>88570</v>
      </c>
      <c r="BI10" s="388">
        <v>88295</v>
      </c>
      <c r="BJ10" s="388">
        <v>91123</v>
      </c>
      <c r="BK10" s="388">
        <v>89594</v>
      </c>
      <c r="BL10" s="388">
        <v>94786</v>
      </c>
      <c r="BM10" s="388">
        <v>94545</v>
      </c>
      <c r="BN10" s="388">
        <v>91680</v>
      </c>
      <c r="BO10" s="388">
        <v>89191</v>
      </c>
      <c r="BP10" s="388">
        <v>90796</v>
      </c>
      <c r="BQ10" s="388">
        <v>98127</v>
      </c>
      <c r="BR10" s="388">
        <v>77145</v>
      </c>
      <c r="BS10" s="390">
        <v>92519</v>
      </c>
      <c r="BT10" s="388">
        <v>90.899999999999991</v>
      </c>
      <c r="BU10" s="388">
        <v>83.224999999999994</v>
      </c>
      <c r="BV10" s="388">
        <v>81</v>
      </c>
      <c r="BW10" s="388">
        <v>79.400000000000006</v>
      </c>
      <c r="BX10" s="388">
        <v>76.150000000000006</v>
      </c>
      <c r="BY10" s="388">
        <v>72.224999999999994</v>
      </c>
      <c r="BZ10" s="388">
        <v>70.900000000000006</v>
      </c>
      <c r="CA10" s="388">
        <v>71.075000000000003</v>
      </c>
      <c r="CB10" s="388">
        <v>69.575000000000003</v>
      </c>
      <c r="CC10" s="388">
        <v>70.5</v>
      </c>
      <c r="CD10" s="388">
        <v>70.224999999999994</v>
      </c>
      <c r="CE10" s="388">
        <v>68.3</v>
      </c>
      <c r="CF10" s="388">
        <v>67.724999999999994</v>
      </c>
      <c r="CG10" s="388">
        <v>68.5</v>
      </c>
      <c r="CH10" s="388">
        <v>70.274999999999991</v>
      </c>
      <c r="CI10" s="388">
        <v>68.025000000000006</v>
      </c>
      <c r="CJ10" s="390">
        <v>64.325000000000003</v>
      </c>
      <c r="CK10" s="209"/>
      <c r="CL10" s="209"/>
      <c r="CM10" s="209"/>
      <c r="CO10" s="230"/>
      <c r="CP10" s="230"/>
      <c r="CQ10" s="230"/>
      <c r="CR10" s="230"/>
    </row>
    <row r="11" spans="1:96" s="74" customFormat="1" x14ac:dyDescent="0.3">
      <c r="A11" s="74">
        <v>6</v>
      </c>
      <c r="B11" s="166" t="s">
        <v>140</v>
      </c>
      <c r="C11" s="74" t="s">
        <v>37</v>
      </c>
      <c r="D11" s="159">
        <v>4627.6701225689721</v>
      </c>
      <c r="E11" s="86">
        <v>4477.3295415903449</v>
      </c>
      <c r="F11" s="86">
        <v>4673.0773615936723</v>
      </c>
      <c r="G11" s="86">
        <v>4248.2010664473946</v>
      </c>
      <c r="H11" s="86">
        <v>4419.9679063455596</v>
      </c>
      <c r="I11" s="86">
        <v>4005.1046865583353</v>
      </c>
      <c r="J11" s="86">
        <v>4117.1588749965285</v>
      </c>
      <c r="K11" s="86">
        <v>4163.7113939220217</v>
      </c>
      <c r="L11" s="86">
        <v>4158.9744848096216</v>
      </c>
      <c r="M11" s="86">
        <v>4227.711852799619</v>
      </c>
      <c r="N11" s="86">
        <v>4361.7523215423635</v>
      </c>
      <c r="O11" s="86">
        <v>3721.785888686039</v>
      </c>
      <c r="P11" s="86">
        <v>3307.4024572764974</v>
      </c>
      <c r="Q11" s="86">
        <v>4143.5715257967167</v>
      </c>
      <c r="R11" s="86">
        <v>3890.5736164220898</v>
      </c>
      <c r="S11" s="86">
        <v>3890.1528012924896</v>
      </c>
      <c r="T11" s="160">
        <v>3882.602299420791</v>
      </c>
      <c r="U11" s="303">
        <f>(D11*1000)/BC11</f>
        <v>45.035083960888038</v>
      </c>
      <c r="V11" s="303">
        <f>(E11*1000)/BD11</f>
        <v>41.034254175437582</v>
      </c>
      <c r="W11" s="303">
        <f>(F11*1000)/BE11</f>
        <v>40.791527248548114</v>
      </c>
      <c r="X11" s="303">
        <f>(G11*1000)/BF11</f>
        <v>34.570542103978475</v>
      </c>
      <c r="Y11" s="303">
        <f>(H11*1000)/BG11</f>
        <v>37.755882583012799</v>
      </c>
      <c r="Z11" s="303">
        <f>(I11*1000)/BH11</f>
        <v>36.117816634126932</v>
      </c>
      <c r="AA11" s="303">
        <f>(J11*1000)/BI11</f>
        <v>43.063362253773555</v>
      </c>
      <c r="AB11" s="303">
        <f>(K11*1000)/BJ11</f>
        <v>44.34575250204513</v>
      </c>
      <c r="AC11" s="303">
        <f>(L11*1000)/BK11</f>
        <v>44.194572979508443</v>
      </c>
      <c r="AD11" s="303">
        <f>(M11*1000)/BL11</f>
        <v>48.201573986701689</v>
      </c>
      <c r="AE11" s="303">
        <f>(N11*1000)/BM11</f>
        <v>46.925791517400363</v>
      </c>
      <c r="AF11" s="303">
        <f>(O11*1000)/BN11</f>
        <v>37.16656902161057</v>
      </c>
      <c r="AG11" s="303">
        <f>(P11*1000)/BO11</f>
        <v>33.184862011884668</v>
      </c>
      <c r="AH11" s="303">
        <f>(Q11*1000)/BP11</f>
        <v>37.048439099772146</v>
      </c>
      <c r="AI11" s="303">
        <f>(R11*1000)/BQ11</f>
        <v>24.155151406392967</v>
      </c>
      <c r="AJ11" s="303">
        <f>(S11*1000)/BR11</f>
        <v>22.801568506306758</v>
      </c>
      <c r="AK11" s="303">
        <f t="shared" si="2"/>
        <v>20.750705742814493</v>
      </c>
      <c r="AL11" s="384">
        <f>(D11*1000)/(BT11*1000)</f>
        <v>121.14319692588936</v>
      </c>
      <c r="AM11" s="385">
        <f>(E11*1000)/(BU11*1000)</f>
        <v>125.76768375253778</v>
      </c>
      <c r="AN11" s="385">
        <f>(F11*1000)/(BV11*1000)</f>
        <v>135.84527213935093</v>
      </c>
      <c r="AO11" s="385">
        <f>(G11*1000)/(BW11*1000)</f>
        <v>126.52869892620684</v>
      </c>
      <c r="AP11" s="385">
        <f>(H11*1000)/(BX11*1000)</f>
        <v>136.62961070619966</v>
      </c>
      <c r="AQ11" s="385">
        <f>(I11*1000)/(BY11*1000)</f>
        <v>123.51903428090472</v>
      </c>
      <c r="AR11" s="385">
        <f>(J11*1000)/(BZ11*1000)</f>
        <v>129.47040487410467</v>
      </c>
      <c r="AS11" s="385">
        <f>(K11*1000)/(CA11*1000)</f>
        <v>129.81173480661019</v>
      </c>
      <c r="AT11" s="385">
        <f>(L11*1000)/(CB11*1000)</f>
        <v>130.78536115753528</v>
      </c>
      <c r="AU11" s="385">
        <f>(M11*1000)/(CC11*1000)</f>
        <v>127.91866422994308</v>
      </c>
      <c r="AV11" s="385">
        <f>(N11*1000)/(CD11*1000)</f>
        <v>129.42885227128676</v>
      </c>
      <c r="AW11" s="385">
        <f>(O11*1000)/(CE11*1000)</f>
        <v>108.42784817730633</v>
      </c>
      <c r="AX11" s="385">
        <f>(P11*1000)/(CF11*1000)</f>
        <v>93.760523239588878</v>
      </c>
      <c r="AY11" s="385">
        <f>(Q11*1000)/(CG11*1000)</f>
        <v>114.46330181758886</v>
      </c>
      <c r="AZ11" s="385">
        <f>(R11*1000)/(CH11*1000)</f>
        <v>106.29982558530303</v>
      </c>
      <c r="BA11" s="385">
        <f>(S11*1000)/(CI11*1000)</f>
        <v>105.71067394816546</v>
      </c>
      <c r="BB11" s="385">
        <f t="shared" si="3"/>
        <v>103.53606131788777</v>
      </c>
      <c r="BC11" s="391">
        <v>102757</v>
      </c>
      <c r="BD11" s="388">
        <v>109112</v>
      </c>
      <c r="BE11" s="388">
        <v>114560</v>
      </c>
      <c r="BF11" s="388">
        <v>122885</v>
      </c>
      <c r="BG11" s="388">
        <v>117067</v>
      </c>
      <c r="BH11" s="388">
        <v>110890</v>
      </c>
      <c r="BI11" s="388">
        <v>95607</v>
      </c>
      <c r="BJ11" s="388">
        <v>93892</v>
      </c>
      <c r="BK11" s="388">
        <v>94106</v>
      </c>
      <c r="BL11" s="388">
        <v>87709</v>
      </c>
      <c r="BM11" s="388">
        <v>92950</v>
      </c>
      <c r="BN11" s="388">
        <v>100138</v>
      </c>
      <c r="BO11" s="388">
        <v>99666</v>
      </c>
      <c r="BP11" s="388">
        <v>111842</v>
      </c>
      <c r="BQ11" s="388">
        <v>161066</v>
      </c>
      <c r="BR11" s="388">
        <v>170609</v>
      </c>
      <c r="BS11" s="390">
        <v>187107</v>
      </c>
      <c r="BT11" s="388">
        <v>38.199999999999996</v>
      </c>
      <c r="BU11" s="388">
        <v>35.6</v>
      </c>
      <c r="BV11" s="388">
        <v>34.4</v>
      </c>
      <c r="BW11" s="388">
        <v>33.575000000000003</v>
      </c>
      <c r="BX11" s="388">
        <v>32.35</v>
      </c>
      <c r="BY11" s="388">
        <v>32.424999999999997</v>
      </c>
      <c r="BZ11" s="388">
        <v>31.8</v>
      </c>
      <c r="CA11" s="388">
        <v>32.074999999999996</v>
      </c>
      <c r="CB11" s="388">
        <v>31.799999999999997</v>
      </c>
      <c r="CC11" s="388">
        <v>33.049999999999997</v>
      </c>
      <c r="CD11" s="388">
        <v>33.700000000000003</v>
      </c>
      <c r="CE11" s="388">
        <v>34.324999999999996</v>
      </c>
      <c r="CF11" s="388">
        <v>35.274999999999999</v>
      </c>
      <c r="CG11" s="388">
        <v>36.200000000000003</v>
      </c>
      <c r="CH11" s="388">
        <v>36.599999999999994</v>
      </c>
      <c r="CI11" s="388">
        <v>36.800000000000004</v>
      </c>
      <c r="CJ11" s="390">
        <v>37.5</v>
      </c>
      <c r="CK11" s="209"/>
      <c r="CL11" s="209"/>
      <c r="CM11" s="209"/>
      <c r="CO11" s="230"/>
      <c r="CP11" s="230"/>
      <c r="CQ11" s="230"/>
      <c r="CR11" s="230"/>
    </row>
    <row r="12" spans="1:96" s="74" customFormat="1" x14ac:dyDescent="0.3">
      <c r="A12" s="74">
        <v>7</v>
      </c>
      <c r="B12" s="166" t="s">
        <v>141</v>
      </c>
      <c r="C12" s="74" t="s">
        <v>38</v>
      </c>
      <c r="D12" s="159">
        <v>3594.342895081938</v>
      </c>
      <c r="E12" s="86">
        <v>3061.3344956732426</v>
      </c>
      <c r="F12" s="86">
        <v>3475.9480178923336</v>
      </c>
      <c r="G12" s="86">
        <v>3536.5396204825552</v>
      </c>
      <c r="H12" s="86">
        <v>3562.7620195924742</v>
      </c>
      <c r="I12" s="86">
        <v>3249.8032288856111</v>
      </c>
      <c r="J12" s="86">
        <v>3189.4014384116872</v>
      </c>
      <c r="K12" s="86">
        <v>3343.4448803948362</v>
      </c>
      <c r="L12" s="86">
        <v>3423.2821358616984</v>
      </c>
      <c r="M12" s="86">
        <v>3381.8963842475559</v>
      </c>
      <c r="N12" s="86">
        <v>3456.781879636394</v>
      </c>
      <c r="O12" s="86">
        <v>3005.1314985739346</v>
      </c>
      <c r="P12" s="86">
        <v>2838.3387744405982</v>
      </c>
      <c r="Q12" s="86">
        <v>2813.8868486585275</v>
      </c>
      <c r="R12" s="86">
        <v>2705.9865442075461</v>
      </c>
      <c r="S12" s="86">
        <v>2619.3038305905261</v>
      </c>
      <c r="T12" s="160">
        <v>2564.7605635768382</v>
      </c>
      <c r="U12" s="303">
        <f>(D12*1000)/BC12</f>
        <v>73.020130324271449</v>
      </c>
      <c r="V12" s="303">
        <f>(E12*1000)/BD12</f>
        <v>84.255366754919422</v>
      </c>
      <c r="W12" s="303">
        <f>(F12*1000)/BE12</f>
        <v>77.615845344148212</v>
      </c>
      <c r="X12" s="303">
        <f>(G12*1000)/BF12</f>
        <v>70.522047150086848</v>
      </c>
      <c r="Y12" s="303">
        <f>(H12*1000)/BG12</f>
        <v>75.88740776161869</v>
      </c>
      <c r="Z12" s="303">
        <f>(I12*1000)/BH12</f>
        <v>78.592581109688297</v>
      </c>
      <c r="AA12" s="303">
        <f>(J12*1000)/BI12</f>
        <v>76.090310106204953</v>
      </c>
      <c r="AB12" s="303">
        <f>(K12*1000)/BJ12</f>
        <v>80.172766477108041</v>
      </c>
      <c r="AC12" s="303">
        <f>(L12*1000)/BK12</f>
        <v>84.323524789065658</v>
      </c>
      <c r="AD12" s="303">
        <f>(M12*1000)/BL12</f>
        <v>74.515729519611227</v>
      </c>
      <c r="AE12" s="303">
        <f>(N12*1000)/BM12</f>
        <v>76.342355999036968</v>
      </c>
      <c r="AF12" s="303">
        <f>(O12*1000)/BN12</f>
        <v>64.283637772181365</v>
      </c>
      <c r="AG12" s="303">
        <f>(P12*1000)/BO12</f>
        <v>63.242842567749513</v>
      </c>
      <c r="AH12" s="303">
        <f>(Q12*1000)/BP12</f>
        <v>60.363112421883628</v>
      </c>
      <c r="AI12" s="303" t="s">
        <v>412</v>
      </c>
      <c r="AJ12" s="303" t="s">
        <v>412</v>
      </c>
      <c r="AK12" s="303" t="s">
        <v>412</v>
      </c>
      <c r="AL12" s="384">
        <f>(D12*1000)/(BT12*1000)</f>
        <v>87.827560050872023</v>
      </c>
      <c r="AM12" s="385">
        <f>(E12*1000)/(BU12*1000)</f>
        <v>82.515754600356942</v>
      </c>
      <c r="AN12" s="385">
        <f>(F12*1000)/(BV12*1000)</f>
        <v>91.052993265025108</v>
      </c>
      <c r="AO12" s="385">
        <f>(G12*1000)/(BW12*1000)</f>
        <v>89.589350740533376</v>
      </c>
      <c r="AP12" s="385">
        <f>(H12*1000)/(BX12*1000)</f>
        <v>91.177530891681997</v>
      </c>
      <c r="AQ12" s="385">
        <f>(I12*1000)/(BY12*1000)</f>
        <v>85.073382955120721</v>
      </c>
      <c r="AR12" s="385">
        <f>(J12*1000)/(BZ12*1000)</f>
        <v>86.141834933468928</v>
      </c>
      <c r="AS12" s="385">
        <f>(K12*1000)/(CA12*1000)</f>
        <v>90.669691671724379</v>
      </c>
      <c r="AT12" s="385">
        <f>(L12*1000)/(CB12*1000)</f>
        <v>92.771873600588037</v>
      </c>
      <c r="AU12" s="385">
        <f>(M12*1000)/(CC12*1000)</f>
        <v>88.705478931083434</v>
      </c>
      <c r="AV12" s="385">
        <f>(N12*1000)/(CD12*1000)</f>
        <v>86.419546990909851</v>
      </c>
      <c r="AW12" s="385">
        <f>(O12*1000)/(CE12*1000)</f>
        <v>77.451842746750899</v>
      </c>
      <c r="AX12" s="385">
        <f>(P12*1000)/(CF12*1000)</f>
        <v>74.497080693978958</v>
      </c>
      <c r="AY12" s="385">
        <f>(Q12*1000)/(CG12*1000)</f>
        <v>73.373842207523523</v>
      </c>
      <c r="AZ12" s="385">
        <f>(R12*1000)/(CH12*1000)</f>
        <v>69.562636097880358</v>
      </c>
      <c r="BA12" s="385">
        <f>(S12*1000)/(CI12*1000)</f>
        <v>69.202214810846129</v>
      </c>
      <c r="BB12" s="385">
        <f t="shared" si="3"/>
        <v>71.243348988245501</v>
      </c>
      <c r="BC12" s="391">
        <v>49224</v>
      </c>
      <c r="BD12" s="388">
        <v>36334</v>
      </c>
      <c r="BE12" s="388">
        <v>44784</v>
      </c>
      <c r="BF12" s="388">
        <v>50148</v>
      </c>
      <c r="BG12" s="388">
        <v>46948</v>
      </c>
      <c r="BH12" s="388">
        <v>41350</v>
      </c>
      <c r="BI12" s="388">
        <v>41916</v>
      </c>
      <c r="BJ12" s="388">
        <v>41703</v>
      </c>
      <c r="BK12" s="388">
        <v>40597</v>
      </c>
      <c r="BL12" s="388">
        <v>45385</v>
      </c>
      <c r="BM12" s="388">
        <v>45280</v>
      </c>
      <c r="BN12" s="388">
        <v>46748</v>
      </c>
      <c r="BO12" s="388">
        <v>44880</v>
      </c>
      <c r="BP12" s="388">
        <v>46616</v>
      </c>
      <c r="BQ12" s="388">
        <v>43803</v>
      </c>
      <c r="BR12" s="388">
        <v>0</v>
      </c>
      <c r="BS12" s="390">
        <v>0</v>
      </c>
      <c r="BT12" s="388">
        <v>40.924999999999997</v>
      </c>
      <c r="BU12" s="388">
        <v>37.1</v>
      </c>
      <c r="BV12" s="388">
        <v>38.174999999999997</v>
      </c>
      <c r="BW12" s="388">
        <v>39.475000000000001</v>
      </c>
      <c r="BX12" s="388">
        <v>39.075000000000003</v>
      </c>
      <c r="BY12" s="388">
        <v>38.199999999999996</v>
      </c>
      <c r="BZ12" s="388">
        <v>37.024999999999999</v>
      </c>
      <c r="CA12" s="388">
        <v>36.875</v>
      </c>
      <c r="CB12" s="388">
        <v>36.9</v>
      </c>
      <c r="CC12" s="388">
        <v>38.125</v>
      </c>
      <c r="CD12" s="388">
        <v>40</v>
      </c>
      <c r="CE12" s="388">
        <v>38.799999999999997</v>
      </c>
      <c r="CF12" s="388">
        <v>38.1</v>
      </c>
      <c r="CG12" s="388">
        <v>38.35</v>
      </c>
      <c r="CH12" s="388">
        <v>38.9</v>
      </c>
      <c r="CI12" s="388">
        <v>37.85</v>
      </c>
      <c r="CJ12" s="390">
        <v>36</v>
      </c>
      <c r="CK12" s="209"/>
      <c r="CL12" s="209"/>
      <c r="CM12" s="209"/>
      <c r="CO12" s="230"/>
      <c r="CP12" s="230"/>
      <c r="CQ12" s="230"/>
      <c r="CR12" s="230"/>
    </row>
    <row r="13" spans="1:96" s="74" customFormat="1" x14ac:dyDescent="0.3">
      <c r="A13" s="74">
        <v>8</v>
      </c>
      <c r="B13" s="166" t="s">
        <v>142</v>
      </c>
      <c r="C13" s="74" t="s">
        <v>39</v>
      </c>
      <c r="D13" s="159">
        <v>6218.5400938270204</v>
      </c>
      <c r="E13" s="86">
        <v>3616.5285481554793</v>
      </c>
      <c r="F13" s="86">
        <v>5921.9456814611449</v>
      </c>
      <c r="G13" s="86">
        <v>5517.6235383405065</v>
      </c>
      <c r="H13" s="86">
        <v>4706.5639076806292</v>
      </c>
      <c r="I13" s="86">
        <v>4773.9921529667736</v>
      </c>
      <c r="J13" s="86">
        <v>4835.7543579952062</v>
      </c>
      <c r="K13" s="86">
        <v>5033.5327772555647</v>
      </c>
      <c r="L13" s="86">
        <v>5035.3596862424401</v>
      </c>
      <c r="M13" s="86">
        <v>4856.1240023570917</v>
      </c>
      <c r="N13" s="86">
        <v>4638.1563606474683</v>
      </c>
      <c r="O13" s="86">
        <v>5841.8032237143998</v>
      </c>
      <c r="P13" s="86">
        <v>4568.4298570082565</v>
      </c>
      <c r="Q13" s="86">
        <v>4930.3321621427895</v>
      </c>
      <c r="R13" s="86">
        <v>5126.3247882995202</v>
      </c>
      <c r="S13" s="86">
        <v>4853.07848886393</v>
      </c>
      <c r="T13" s="160">
        <v>4792.7427744704491</v>
      </c>
      <c r="U13" s="303">
        <f>(D13*1000)/BC13</f>
        <v>43.58718497940702</v>
      </c>
      <c r="V13" s="303">
        <f>(E13*1000)/BD13</f>
        <v>45.889791117200815</v>
      </c>
      <c r="W13" s="303">
        <f>(F13*1000)/BE13</f>
        <v>47.821259591078011</v>
      </c>
      <c r="X13" s="303">
        <f>(G13*1000)/BF13</f>
        <v>43.709834499223703</v>
      </c>
      <c r="Y13" s="303">
        <f>(H13*1000)/BG13</f>
        <v>38.476209964362091</v>
      </c>
      <c r="Z13" s="303">
        <f>(I13*1000)/BH13</f>
        <v>37.615665232374212</v>
      </c>
      <c r="AA13" s="303">
        <f>(J13*1000)/BI13</f>
        <v>37.884104147370124</v>
      </c>
      <c r="AB13" s="303">
        <f>(K13*1000)/BJ13</f>
        <v>40.237038276342076</v>
      </c>
      <c r="AC13" s="303">
        <f>(L13*1000)/BK13</f>
        <v>38.630422535558466</v>
      </c>
      <c r="AD13" s="303">
        <f>(M13*1000)/BL13</f>
        <v>36.181948249490304</v>
      </c>
      <c r="AE13" s="303">
        <f>(N13*1000)/BM13</f>
        <v>32.857906464015272</v>
      </c>
      <c r="AF13" s="303">
        <f>(O13*1000)/BN13</f>
        <v>42.153518614806906</v>
      </c>
      <c r="AG13" s="303">
        <f>(P13*1000)/BO13</f>
        <v>35.498114588820513</v>
      </c>
      <c r="AH13" s="303">
        <f>(Q13*1000)/BP13</f>
        <v>35.150875947461103</v>
      </c>
      <c r="AI13" s="303">
        <f>(R13*1000)/BQ13</f>
        <v>36.460347000707827</v>
      </c>
      <c r="AJ13" s="303">
        <f>(S13*1000)/BR13</f>
        <v>44.529375230432628</v>
      </c>
      <c r="AK13" s="303">
        <f t="shared" si="2"/>
        <v>55.644159829917449</v>
      </c>
      <c r="AL13" s="384">
        <f>(D13*1000)/(BT13*1000)</f>
        <v>52.721832079923871</v>
      </c>
      <c r="AM13" s="385">
        <f>(E13*1000)/(BU13*1000)</f>
        <v>34.599651261951486</v>
      </c>
      <c r="AN13" s="385">
        <f>(F13*1000)/(BV13*1000)</f>
        <v>57.438852390505772</v>
      </c>
      <c r="AO13" s="385">
        <f>(G13*1000)/(BW13*1000)</f>
        <v>52.065331807883993</v>
      </c>
      <c r="AP13" s="385">
        <f>(H13*1000)/(BX13*1000)</f>
        <v>44.601411112822824</v>
      </c>
      <c r="AQ13" s="385">
        <f>(I13*1000)/(BY13*1000)</f>
        <v>46.63240198258142</v>
      </c>
      <c r="AR13" s="385">
        <f>(J13*1000)/(BZ13*1000)</f>
        <v>47.502498605060964</v>
      </c>
      <c r="AS13" s="385">
        <f>(K13*1000)/(CA13*1000)</f>
        <v>50.410944188838897</v>
      </c>
      <c r="AT13" s="385">
        <f>(L13*1000)/(CB13*1000)</f>
        <v>51.910924600437525</v>
      </c>
      <c r="AU13" s="385">
        <f>(M13*1000)/(CC13*1000)</f>
        <v>49.300751292965401</v>
      </c>
      <c r="AV13" s="385">
        <f>(N13*1000)/(CD13*1000)</f>
        <v>46.486157460761397</v>
      </c>
      <c r="AW13" s="385">
        <f>(O13*1000)/(CE13*1000)</f>
        <v>58.593813678178535</v>
      </c>
      <c r="AX13" s="385">
        <f>(P13*1000)/(CF13*1000)</f>
        <v>47.687159258958829</v>
      </c>
      <c r="AY13" s="385">
        <f>(Q13*1000)/(CG13*1000)</f>
        <v>51.411180001488937</v>
      </c>
      <c r="AZ13" s="385">
        <f>(R13*1000)/(CH13*1000)</f>
        <v>52.242800390313583</v>
      </c>
      <c r="BA13" s="385">
        <f>(S13*1000)/(CI13*1000)</f>
        <v>49.39520090446748</v>
      </c>
      <c r="BB13" s="385">
        <f t="shared" si="3"/>
        <v>49.194177823663836</v>
      </c>
      <c r="BC13" s="391">
        <v>142669</v>
      </c>
      <c r="BD13" s="388">
        <v>78809</v>
      </c>
      <c r="BE13" s="388">
        <v>123835</v>
      </c>
      <c r="BF13" s="388">
        <v>126233</v>
      </c>
      <c r="BG13" s="388">
        <v>122324</v>
      </c>
      <c r="BH13" s="388">
        <v>126915</v>
      </c>
      <c r="BI13" s="388">
        <v>127646</v>
      </c>
      <c r="BJ13" s="388">
        <v>125097</v>
      </c>
      <c r="BK13" s="388">
        <v>130347</v>
      </c>
      <c r="BL13" s="388">
        <v>134214</v>
      </c>
      <c r="BM13" s="388">
        <v>141158</v>
      </c>
      <c r="BN13" s="388">
        <v>138584</v>
      </c>
      <c r="BO13" s="388">
        <v>128695</v>
      </c>
      <c r="BP13" s="388">
        <v>140262</v>
      </c>
      <c r="BQ13" s="388">
        <v>140600</v>
      </c>
      <c r="BR13" s="388">
        <v>108986</v>
      </c>
      <c r="BS13" s="390">
        <v>86132</v>
      </c>
      <c r="BT13" s="388">
        <v>117.95</v>
      </c>
      <c r="BU13" s="388">
        <v>104.52500000000001</v>
      </c>
      <c r="BV13" s="388">
        <v>103.1</v>
      </c>
      <c r="BW13" s="388">
        <v>105.97499999999999</v>
      </c>
      <c r="BX13" s="388">
        <v>105.52500000000001</v>
      </c>
      <c r="BY13" s="388">
        <v>102.375</v>
      </c>
      <c r="BZ13" s="388">
        <v>101.80000000000001</v>
      </c>
      <c r="CA13" s="388">
        <v>99.850000000000009</v>
      </c>
      <c r="CB13" s="388">
        <v>97</v>
      </c>
      <c r="CC13" s="388">
        <v>98.5</v>
      </c>
      <c r="CD13" s="388">
        <v>99.774999999999991</v>
      </c>
      <c r="CE13" s="388">
        <v>99.7</v>
      </c>
      <c r="CF13" s="388">
        <v>95.8</v>
      </c>
      <c r="CG13" s="388">
        <v>95.9</v>
      </c>
      <c r="CH13" s="388">
        <v>98.125</v>
      </c>
      <c r="CI13" s="388">
        <v>98.25</v>
      </c>
      <c r="CJ13" s="390">
        <v>97.424999999999997</v>
      </c>
      <c r="CK13" s="209"/>
      <c r="CL13" s="209"/>
      <c r="CM13" s="209"/>
      <c r="CO13" s="230"/>
      <c r="CP13" s="230"/>
      <c r="CQ13" s="230"/>
      <c r="CR13" s="230"/>
    </row>
    <row r="14" spans="1:96" s="74" customFormat="1" x14ac:dyDescent="0.3">
      <c r="A14" s="74">
        <v>9</v>
      </c>
      <c r="B14" s="166" t="s">
        <v>143</v>
      </c>
      <c r="C14" s="74" t="s">
        <v>4</v>
      </c>
      <c r="D14" s="159">
        <v>27.042097610542218</v>
      </c>
      <c r="E14" s="86">
        <v>21.62290943261867</v>
      </c>
      <c r="F14" s="86">
        <v>20.634330664828088</v>
      </c>
      <c r="G14" s="86">
        <v>18.943677884423018</v>
      </c>
      <c r="H14" s="86">
        <v>18.600622073704226</v>
      </c>
      <c r="I14" s="86">
        <v>16.825880629088026</v>
      </c>
      <c r="J14" s="86">
        <v>14.094561298948442</v>
      </c>
      <c r="K14" s="86">
        <v>11.698813264874529</v>
      </c>
      <c r="L14" s="86">
        <v>11.612285171488153</v>
      </c>
      <c r="M14" s="86">
        <v>10.034000284666721</v>
      </c>
      <c r="N14" s="86">
        <v>9.7595166604076731</v>
      </c>
      <c r="O14" s="86">
        <v>9.1212468425121322</v>
      </c>
      <c r="P14" s="86">
        <v>9.0218395860106995</v>
      </c>
      <c r="Q14" s="86">
        <v>8.7234635688603408</v>
      </c>
      <c r="R14" s="86">
        <v>8.2401156459558038</v>
      </c>
      <c r="S14" s="86">
        <v>6.2102628520026739</v>
      </c>
      <c r="T14" s="160">
        <v>7.89041595833414</v>
      </c>
      <c r="U14" s="303">
        <f>(D14*1000)/BC14</f>
        <v>0.67003884165965999</v>
      </c>
      <c r="V14" s="303">
        <f>(E14*1000)/BD14</f>
        <v>0.63321159167795105</v>
      </c>
      <c r="W14" s="303">
        <f>(F14*1000)/BE14</f>
        <v>0.67476555476874067</v>
      </c>
      <c r="X14" s="303">
        <f>(G14*1000)/BF14</f>
        <v>0.74660772807405584</v>
      </c>
      <c r="Y14" s="303">
        <f>(H14*1000)/BG14</f>
        <v>0.57635243310830186</v>
      </c>
      <c r="Z14" s="303">
        <f>(I14*1000)/BH14</f>
        <v>0.53839372293254917</v>
      </c>
      <c r="AA14" s="303">
        <f>(J14*1000)/BI14</f>
        <v>0.50051709158197588</v>
      </c>
      <c r="AB14" s="303">
        <f>(K14*1000)/BJ14</f>
        <v>0.44500792212996038</v>
      </c>
      <c r="AC14" s="303">
        <f>(L14*1000)/BK14</f>
        <v>0.46562753805237389</v>
      </c>
      <c r="AD14" s="303">
        <f>(M14*1000)/BL14</f>
        <v>0.38227675574012199</v>
      </c>
      <c r="AE14" s="303">
        <f>(N14*1000)/BM14</f>
        <v>0.40548077030236707</v>
      </c>
      <c r="AF14" s="303">
        <f>(O14*1000)/BN14</f>
        <v>0.32889506517549966</v>
      </c>
      <c r="AG14" s="303">
        <f>(P14*1000)/BO14</f>
        <v>0.31487643396658871</v>
      </c>
      <c r="AH14" s="303">
        <f>(Q14*1000)/BP14</f>
        <v>0.24526846708635366</v>
      </c>
      <c r="AI14" s="303">
        <f>(R14*1000)/BQ14</f>
        <v>0.2172854374905942</v>
      </c>
      <c r="AJ14" s="303">
        <f>(S14*1000)/BR14</f>
        <v>0.18523721446049854</v>
      </c>
      <c r="AK14" s="303">
        <f t="shared" si="2"/>
        <v>0.20892908855409997</v>
      </c>
      <c r="AL14" s="384">
        <f>(D14*1000)/(BT14*1000)</f>
        <v>1.0773744067945108</v>
      </c>
      <c r="AM14" s="385">
        <f>(E14*1000)/(BU14*1000)</f>
        <v>0.82451513565752799</v>
      </c>
      <c r="AN14" s="385">
        <f>(F14*1000)/(BV14*1000)</f>
        <v>0.82619942601914276</v>
      </c>
      <c r="AO14" s="385">
        <f>(G14*1000)/(BW14*1000)</f>
        <v>0.77957522158119419</v>
      </c>
      <c r="AP14" s="385">
        <f>(H14*1000)/(BX14*1000)</f>
        <v>0.74402488294816915</v>
      </c>
      <c r="AQ14" s="385">
        <f>(I14*1000)/(BY14*1000)</f>
        <v>0.64777211276566038</v>
      </c>
      <c r="AR14" s="385">
        <f>(J14*1000)/(BZ14*1000)</f>
        <v>0.56378245195793764</v>
      </c>
      <c r="AS14" s="385">
        <f>(K14*1000)/(CA14*1000)</f>
        <v>0.62728221259380834</v>
      </c>
      <c r="AT14" s="385">
        <f>(L14*1000)/(CB14*1000)</f>
        <v>0.67415298528233103</v>
      </c>
      <c r="AU14" s="385">
        <f>(M14*1000)/(CC14*1000)</f>
        <v>0.61182928565040984</v>
      </c>
      <c r="AV14" s="385">
        <f>(N14*1000)/(CD14*1000)</f>
        <v>0.53330692133375257</v>
      </c>
      <c r="AW14" s="385">
        <f>(O14*1000)/(CE14*1000)</f>
        <v>0.45835411268905185</v>
      </c>
      <c r="AX14" s="385">
        <f>(P14*1000)/(CF14*1000)</f>
        <v>0.46206604793908834</v>
      </c>
      <c r="AY14" s="385">
        <f>(Q14*1000)/(CG14*1000)</f>
        <v>0.44057896812425967</v>
      </c>
      <c r="AZ14" s="385">
        <f>(R14*1000)/(CH14*1000)</f>
        <v>0.40641754110756123</v>
      </c>
      <c r="BA14" s="385">
        <f>(S14*1000)/(CI14*1000)</f>
        <v>0.29156163624425702</v>
      </c>
      <c r="BB14" s="385">
        <f t="shared" si="3"/>
        <v>0.35743673650437774</v>
      </c>
      <c r="BC14" s="391">
        <v>40359</v>
      </c>
      <c r="BD14" s="388">
        <v>34148</v>
      </c>
      <c r="BE14" s="388">
        <v>30580</v>
      </c>
      <c r="BF14" s="388">
        <v>25373</v>
      </c>
      <c r="BG14" s="388">
        <v>32273</v>
      </c>
      <c r="BH14" s="388">
        <v>31252</v>
      </c>
      <c r="BI14" s="388">
        <v>28160</v>
      </c>
      <c r="BJ14" s="388">
        <v>26289</v>
      </c>
      <c r="BK14" s="388">
        <v>24939</v>
      </c>
      <c r="BL14" s="388">
        <v>26248</v>
      </c>
      <c r="BM14" s="388">
        <v>24069</v>
      </c>
      <c r="BN14" s="388">
        <v>27733</v>
      </c>
      <c r="BO14" s="388">
        <v>28652</v>
      </c>
      <c r="BP14" s="388">
        <v>35567</v>
      </c>
      <c r="BQ14" s="388">
        <v>37923</v>
      </c>
      <c r="BR14" s="388">
        <v>33526</v>
      </c>
      <c r="BS14" s="390">
        <v>37766</v>
      </c>
      <c r="BT14" s="388">
        <v>25.099999999999998</v>
      </c>
      <c r="BU14" s="388">
        <v>26.225000000000001</v>
      </c>
      <c r="BV14" s="388">
        <v>24.974999999999998</v>
      </c>
      <c r="BW14" s="388">
        <v>24.3</v>
      </c>
      <c r="BX14" s="388">
        <v>25</v>
      </c>
      <c r="BY14" s="388">
        <v>25.975000000000001</v>
      </c>
      <c r="BZ14" s="388">
        <v>25</v>
      </c>
      <c r="CA14" s="388">
        <v>18.650000000000002</v>
      </c>
      <c r="CB14" s="388">
        <v>17.225000000000001</v>
      </c>
      <c r="CC14" s="388">
        <v>16.399999999999999</v>
      </c>
      <c r="CD14" s="388">
        <v>18.3</v>
      </c>
      <c r="CE14" s="388">
        <v>19.899999999999999</v>
      </c>
      <c r="CF14" s="388">
        <v>19.524999999999999</v>
      </c>
      <c r="CG14" s="388">
        <v>19.8</v>
      </c>
      <c r="CH14" s="388">
        <v>20.274999999999999</v>
      </c>
      <c r="CI14" s="388">
        <v>21.299999999999997</v>
      </c>
      <c r="CJ14" s="390">
        <v>22.075000000000003</v>
      </c>
      <c r="CK14" s="209"/>
      <c r="CL14" s="209"/>
      <c r="CM14" s="209"/>
      <c r="CO14" s="230"/>
      <c r="CP14" s="230"/>
      <c r="CQ14" s="230"/>
      <c r="CR14" s="230"/>
    </row>
    <row r="15" spans="1:96" s="74" customFormat="1" x14ac:dyDescent="0.3">
      <c r="A15" s="74">
        <v>10</v>
      </c>
      <c r="B15" s="166" t="s">
        <v>144</v>
      </c>
      <c r="C15" s="74" t="s">
        <v>5</v>
      </c>
      <c r="D15" s="159">
        <v>47.834140052772369</v>
      </c>
      <c r="E15" s="86">
        <v>59.712030255219688</v>
      </c>
      <c r="F15" s="86">
        <v>63.396408566469134</v>
      </c>
      <c r="G15" s="86">
        <v>40.33640625888232</v>
      </c>
      <c r="H15" s="86">
        <v>33.922722065789827</v>
      </c>
      <c r="I15" s="86">
        <v>33.253042322563452</v>
      </c>
      <c r="J15" s="86">
        <v>29.292542256460603</v>
      </c>
      <c r="K15" s="86">
        <v>32.161919944812034</v>
      </c>
      <c r="L15" s="86">
        <v>34.28202079619205</v>
      </c>
      <c r="M15" s="86">
        <v>27.47608009694849</v>
      </c>
      <c r="N15" s="86">
        <v>25.542529304363217</v>
      </c>
      <c r="O15" s="86">
        <v>23.903461372941912</v>
      </c>
      <c r="P15" s="86">
        <v>18.321031559924002</v>
      </c>
      <c r="Q15" s="86">
        <v>19.98611847382784</v>
      </c>
      <c r="R15" s="86">
        <v>19.757162880547028</v>
      </c>
      <c r="S15" s="86">
        <v>17.150437844287548</v>
      </c>
      <c r="T15" s="160">
        <v>30.094775637329533</v>
      </c>
      <c r="U15" s="303">
        <f>(D15*1000)/BC15</f>
        <v>1.8379366807335882</v>
      </c>
      <c r="V15" s="303">
        <f>(E15*1000)/BD15</f>
        <v>3.1819263697761744</v>
      </c>
      <c r="W15" s="303">
        <f>(F15*1000)/BE15</f>
        <v>2.8787761586808256</v>
      </c>
      <c r="X15" s="303">
        <f>(G15*1000)/BF15</f>
        <v>1.5373277787515176</v>
      </c>
      <c r="Y15" s="303">
        <f>(H15*1000)/BG15</f>
        <v>1.4904535178290785</v>
      </c>
      <c r="Z15" s="303">
        <f>(I15*1000)/BH15</f>
        <v>1.57904185016209</v>
      </c>
      <c r="AA15" s="303">
        <f>(J15*1000)/BI15</f>
        <v>1.6708996780822887</v>
      </c>
      <c r="AB15" s="303">
        <f>(K15*1000)/BJ15</f>
        <v>1.2961199300722186</v>
      </c>
      <c r="AC15" s="303">
        <f>(L15*1000)/BK15</f>
        <v>1.5120863089357821</v>
      </c>
      <c r="AD15" s="303">
        <f>(M15*1000)/BL15</f>
        <v>1.0557977289021092</v>
      </c>
      <c r="AE15" s="303">
        <f>(N15*1000)/BM15</f>
        <v>0.87892809278287809</v>
      </c>
      <c r="AF15" s="303">
        <f>(O15*1000)/BN15</f>
        <v>0.87786776499107244</v>
      </c>
      <c r="AG15" s="303">
        <f>(P15*1000)/BO15</f>
        <v>0.78168067070244907</v>
      </c>
      <c r="AH15" s="303">
        <f>(Q15*1000)/BP15</f>
        <v>0.73839429836434922</v>
      </c>
      <c r="AI15" s="303">
        <f>(R15*1000)/BQ15</f>
        <v>0.66756193000902242</v>
      </c>
      <c r="AJ15" s="303">
        <f>(S15*1000)/BR15</f>
        <v>0.72640566896601222</v>
      </c>
      <c r="AK15" s="303">
        <f t="shared" si="2"/>
        <v>0.9743824269031125</v>
      </c>
      <c r="AL15" s="384">
        <f>(D15*1000)/(BT15*1000)</f>
        <v>1.7331210164047961</v>
      </c>
      <c r="AM15" s="385">
        <f>(E15*1000)/(BU15*1000)</f>
        <v>2.3439462318045021</v>
      </c>
      <c r="AN15" s="385">
        <f>(F15*1000)/(BV15*1000)</f>
        <v>2.546040504677475</v>
      </c>
      <c r="AO15" s="385">
        <f>(G15*1000)/(BW15*1000)</f>
        <v>1.6199359943326233</v>
      </c>
      <c r="AP15" s="385">
        <f>(H15*1000)/(BX15*1000)</f>
        <v>1.3789724416987734</v>
      </c>
      <c r="AQ15" s="385">
        <f>(I15*1000)/(BY15*1000)</f>
        <v>1.4030819545385422</v>
      </c>
      <c r="AR15" s="385">
        <f>(J15*1000)/(BZ15*1000)</f>
        <v>1.2205225940191917</v>
      </c>
      <c r="AS15" s="385">
        <f>(K15*1000)/(CA15*1000)</f>
        <v>1.4044506526118792</v>
      </c>
      <c r="AT15" s="385">
        <f>(L15*1000)/(CB15*1000)</f>
        <v>1.6038372302312072</v>
      </c>
      <c r="AU15" s="385">
        <f>(M15*1000)/(CC15*1000)</f>
        <v>1.2854306478104556</v>
      </c>
      <c r="AV15" s="385">
        <f>(N15*1000)/(CD15*1000)</f>
        <v>1.181157424479224</v>
      </c>
      <c r="AW15" s="385">
        <f>(O15*1000)/(CE15*1000)</f>
        <v>1.0952330525975673</v>
      </c>
      <c r="AX15" s="385">
        <f>(P15*1000)/(CF15*1000)</f>
        <v>0.83182890169916013</v>
      </c>
      <c r="AY15" s="385">
        <f>(Q15*1000)/(CG15*1000)</f>
        <v>0.8737100972165176</v>
      </c>
      <c r="AZ15" s="385">
        <f>(R15*1000)/(CH15*1000)</f>
        <v>0.79346035664847503</v>
      </c>
      <c r="BA15" s="385">
        <f>(S15*1000)/(CI15*1000)</f>
        <v>0.62650001257671417</v>
      </c>
      <c r="BB15" s="385">
        <f t="shared" si="3"/>
        <v>0.94786694920722947</v>
      </c>
      <c r="BC15" s="391">
        <v>26026</v>
      </c>
      <c r="BD15" s="388">
        <v>18766</v>
      </c>
      <c r="BE15" s="388">
        <v>22022</v>
      </c>
      <c r="BF15" s="388">
        <v>26238</v>
      </c>
      <c r="BG15" s="388">
        <v>22760</v>
      </c>
      <c r="BH15" s="388">
        <v>21059</v>
      </c>
      <c r="BI15" s="388">
        <v>17531</v>
      </c>
      <c r="BJ15" s="388">
        <v>24814</v>
      </c>
      <c r="BK15" s="388">
        <v>22672</v>
      </c>
      <c r="BL15" s="388">
        <v>26024</v>
      </c>
      <c r="BM15" s="388">
        <v>29061</v>
      </c>
      <c r="BN15" s="388">
        <v>27229</v>
      </c>
      <c r="BO15" s="388">
        <v>23438</v>
      </c>
      <c r="BP15" s="388">
        <v>27067</v>
      </c>
      <c r="BQ15" s="388">
        <v>29596</v>
      </c>
      <c r="BR15" s="388">
        <v>23610</v>
      </c>
      <c r="BS15" s="390">
        <v>30886</v>
      </c>
      <c r="BT15" s="388">
        <v>27.599999999999998</v>
      </c>
      <c r="BU15" s="388">
        <v>25.475000000000001</v>
      </c>
      <c r="BV15" s="388">
        <v>24.900000000000002</v>
      </c>
      <c r="BW15" s="388">
        <v>24.9</v>
      </c>
      <c r="BX15" s="388">
        <v>24.6</v>
      </c>
      <c r="BY15" s="388">
        <v>23.7</v>
      </c>
      <c r="BZ15" s="388">
        <v>24</v>
      </c>
      <c r="CA15" s="388">
        <v>22.9</v>
      </c>
      <c r="CB15" s="388">
        <v>21.375</v>
      </c>
      <c r="CC15" s="388">
        <v>21.375</v>
      </c>
      <c r="CD15" s="388">
        <v>21.625</v>
      </c>
      <c r="CE15" s="388">
        <v>21.825000000000003</v>
      </c>
      <c r="CF15" s="388">
        <v>22.024999999999999</v>
      </c>
      <c r="CG15" s="388">
        <v>22.875</v>
      </c>
      <c r="CH15" s="388">
        <v>24.9</v>
      </c>
      <c r="CI15" s="388">
        <v>27.375</v>
      </c>
      <c r="CJ15" s="390">
        <v>31.75</v>
      </c>
      <c r="CK15" s="209"/>
      <c r="CL15" s="209"/>
      <c r="CM15" s="209"/>
      <c r="CO15" s="230"/>
      <c r="CP15" s="230"/>
      <c r="CQ15" s="230"/>
      <c r="CR15" s="230"/>
    </row>
    <row r="16" spans="1:96" s="74" customFormat="1" x14ac:dyDescent="0.3">
      <c r="A16" s="74">
        <v>11</v>
      </c>
      <c r="B16" s="166" t="s">
        <v>145</v>
      </c>
      <c r="C16" s="74" t="s">
        <v>6</v>
      </c>
      <c r="D16" s="159">
        <v>193.86197217993129</v>
      </c>
      <c r="E16" s="86">
        <v>149.56491360651083</v>
      </c>
      <c r="F16" s="86">
        <v>161.02015001558888</v>
      </c>
      <c r="G16" s="86">
        <v>136.97717646362406</v>
      </c>
      <c r="H16" s="86">
        <v>134.31084604337789</v>
      </c>
      <c r="I16" s="86">
        <v>128.68642927951294</v>
      </c>
      <c r="J16" s="86">
        <v>137.44429803097273</v>
      </c>
      <c r="K16" s="86">
        <v>141.12720463009416</v>
      </c>
      <c r="L16" s="86">
        <v>144.4844582721216</v>
      </c>
      <c r="M16" s="86">
        <v>138.80596354887285</v>
      </c>
      <c r="N16" s="86">
        <v>129.60540965922689</v>
      </c>
      <c r="O16" s="86">
        <v>116.26586394535597</v>
      </c>
      <c r="P16" s="86">
        <v>99.535531844299967</v>
      </c>
      <c r="Q16" s="86">
        <v>113.08860345242773</v>
      </c>
      <c r="R16" s="86">
        <v>108.56310781424401</v>
      </c>
      <c r="S16" s="86">
        <v>105.73202013039395</v>
      </c>
      <c r="T16" s="160">
        <v>117.70792772521879</v>
      </c>
      <c r="U16" s="303">
        <f>(D16*1000)/BC16</f>
        <v>1.4607389683150458</v>
      </c>
      <c r="V16" s="303">
        <f>(E16*1000)/BD16</f>
        <v>2.1200747530938355</v>
      </c>
      <c r="W16" s="303">
        <f>(F16*1000)/BE16</f>
        <v>1.4492871481021115</v>
      </c>
      <c r="X16" s="303">
        <f>(G16*1000)/BF16</f>
        <v>1.0704854441584275</v>
      </c>
      <c r="Y16" s="303">
        <f>(H16*1000)/BG16</f>
        <v>1.1395602148561699</v>
      </c>
      <c r="Z16" s="303">
        <f>(I16*1000)/BH16</f>
        <v>1.3755163195928912</v>
      </c>
      <c r="AA16" s="303">
        <f>(J16*1000)/BI16</f>
        <v>1.4266586883015646</v>
      </c>
      <c r="AB16" s="303">
        <f>(K16*1000)/BJ16</f>
        <v>1.34286643033945</v>
      </c>
      <c r="AC16" s="303">
        <f>(L16*1000)/BK16</f>
        <v>1.3795241158363643</v>
      </c>
      <c r="AD16" s="303">
        <f>(M16*1000)/BL16</f>
        <v>1.1684987250515435</v>
      </c>
      <c r="AE16" s="303">
        <f>(N16*1000)/BM16</f>
        <v>1.0758224772702716</v>
      </c>
      <c r="AF16" s="303">
        <f>(O16*1000)/BN16</f>
        <v>0.99415018337200489</v>
      </c>
      <c r="AG16" s="303">
        <f>(P16*1000)/BO16</f>
        <v>0.93476392107867967</v>
      </c>
      <c r="AH16" s="303">
        <f>(Q16*1000)/BP16</f>
        <v>0.78419934575808536</v>
      </c>
      <c r="AI16" s="303">
        <f>(R16*1000)/BQ16</f>
        <v>0.71334867278789393</v>
      </c>
      <c r="AJ16" s="303">
        <f>(S16*1000)/BR16</f>
        <v>0.73547593301609593</v>
      </c>
      <c r="AK16" s="303">
        <f t="shared" si="2"/>
        <v>0.95494866766632425</v>
      </c>
      <c r="AL16" s="384">
        <f>(D16*1000)/(BT16*1000)</f>
        <v>2.2105127956662636</v>
      </c>
      <c r="AM16" s="385">
        <f>(E16*1000)/(BU16*1000)</f>
        <v>1.9731518945449973</v>
      </c>
      <c r="AN16" s="385">
        <f>(F16*1000)/(BV16*1000)</f>
        <v>2.1649768069322874</v>
      </c>
      <c r="AO16" s="385">
        <f>(G16*1000)/(BW16*1000)</f>
        <v>1.7928949798903673</v>
      </c>
      <c r="AP16" s="385">
        <f>(H16*1000)/(BX16*1000)</f>
        <v>1.7955995460344636</v>
      </c>
      <c r="AQ16" s="385">
        <f>(I16*1000)/(BY16*1000)</f>
        <v>1.7652459434775436</v>
      </c>
      <c r="AR16" s="385">
        <f>(J16*1000)/(BZ16*1000)</f>
        <v>1.9754839817602985</v>
      </c>
      <c r="AS16" s="385">
        <f>(K16*1000)/(CA16*1000)</f>
        <v>2.0594995203224244</v>
      </c>
      <c r="AT16" s="385">
        <f>(L16*1000)/(CB16*1000)</f>
        <v>2.1532706150837795</v>
      </c>
      <c r="AU16" s="385">
        <f>(M16*1000)/(CC16*1000)</f>
        <v>2.0212007797433249</v>
      </c>
      <c r="AV16" s="385">
        <f>(N16*1000)/(CD16*1000)</f>
        <v>1.8280029571118037</v>
      </c>
      <c r="AW16" s="385">
        <f>(O16*1000)/(CE16*1000)</f>
        <v>1.5987055887982942</v>
      </c>
      <c r="AX16" s="385">
        <f>(P16*1000)/(CF16*1000)</f>
        <v>1.3724306355642877</v>
      </c>
      <c r="AY16" s="385">
        <f>(Q16*1000)/(CG16*1000)</f>
        <v>1.5528816128036764</v>
      </c>
      <c r="AZ16" s="385">
        <f>(R16*1000)/(CH16*1000)</f>
        <v>1.4140424332692154</v>
      </c>
      <c r="BA16" s="385">
        <f>(S16*1000)/(CI16*1000)</f>
        <v>1.3312183837632223</v>
      </c>
      <c r="BB16" s="385">
        <f t="shared" si="3"/>
        <v>1.5004197288109473</v>
      </c>
      <c r="BC16" s="391">
        <v>132715</v>
      </c>
      <c r="BD16" s="388">
        <v>70547</v>
      </c>
      <c r="BE16" s="388">
        <v>111103</v>
      </c>
      <c r="BF16" s="388">
        <v>127958</v>
      </c>
      <c r="BG16" s="388">
        <v>117862</v>
      </c>
      <c r="BH16" s="388">
        <v>93555</v>
      </c>
      <c r="BI16" s="388">
        <v>96340</v>
      </c>
      <c r="BJ16" s="388">
        <v>105094</v>
      </c>
      <c r="BK16" s="388">
        <v>104735</v>
      </c>
      <c r="BL16" s="388">
        <v>118790</v>
      </c>
      <c r="BM16" s="388">
        <v>120471</v>
      </c>
      <c r="BN16" s="388">
        <v>116950</v>
      </c>
      <c r="BO16" s="388">
        <v>106482</v>
      </c>
      <c r="BP16" s="388">
        <v>144209</v>
      </c>
      <c r="BQ16" s="388">
        <v>152188</v>
      </c>
      <c r="BR16" s="388">
        <v>143760</v>
      </c>
      <c r="BS16" s="390">
        <v>123261</v>
      </c>
      <c r="BT16" s="388">
        <v>87.7</v>
      </c>
      <c r="BU16" s="388">
        <v>75.800000000000011</v>
      </c>
      <c r="BV16" s="388">
        <v>74.375</v>
      </c>
      <c r="BW16" s="388">
        <v>76.400000000000006</v>
      </c>
      <c r="BX16" s="388">
        <v>74.8</v>
      </c>
      <c r="BY16" s="388">
        <v>72.900000000000006</v>
      </c>
      <c r="BZ16" s="388">
        <v>69.574999999999989</v>
      </c>
      <c r="CA16" s="388">
        <v>68.525000000000006</v>
      </c>
      <c r="CB16" s="388">
        <v>67.099999999999994</v>
      </c>
      <c r="CC16" s="388">
        <v>68.674999999999997</v>
      </c>
      <c r="CD16" s="388">
        <v>70.900000000000006</v>
      </c>
      <c r="CE16" s="388">
        <v>72.725000000000009</v>
      </c>
      <c r="CF16" s="388">
        <v>72.525000000000006</v>
      </c>
      <c r="CG16" s="388">
        <v>72.825000000000003</v>
      </c>
      <c r="CH16" s="388">
        <v>76.775000000000006</v>
      </c>
      <c r="CI16" s="388">
        <v>79.425000000000011</v>
      </c>
      <c r="CJ16" s="390">
        <v>78.449999999999989</v>
      </c>
      <c r="CK16" s="209"/>
      <c r="CL16" s="209"/>
      <c r="CM16" s="209"/>
      <c r="CO16" s="230"/>
      <c r="CP16" s="230"/>
      <c r="CQ16" s="230"/>
      <c r="CR16" s="230"/>
    </row>
    <row r="17" spans="1:96" s="74" customFormat="1" x14ac:dyDescent="0.3">
      <c r="A17" s="74">
        <v>12</v>
      </c>
      <c r="B17" s="166" t="s">
        <v>146</v>
      </c>
      <c r="C17" s="74" t="s">
        <v>7</v>
      </c>
      <c r="D17" s="159">
        <v>256.91152640949889</v>
      </c>
      <c r="E17" s="86">
        <v>203.26631195319146</v>
      </c>
      <c r="F17" s="86">
        <v>235.87047219968974</v>
      </c>
      <c r="G17" s="86">
        <v>214.39470581017599</v>
      </c>
      <c r="H17" s="86">
        <v>211.6052518609456</v>
      </c>
      <c r="I17" s="86">
        <v>220.41698996993563</v>
      </c>
      <c r="J17" s="86">
        <v>176.71767053202015</v>
      </c>
      <c r="K17" s="86">
        <v>181.05587981440604</v>
      </c>
      <c r="L17" s="86">
        <v>149.71935626925725</v>
      </c>
      <c r="M17" s="86">
        <v>178.96599339620204</v>
      </c>
      <c r="N17" s="86">
        <v>183.10221775989487</v>
      </c>
      <c r="O17" s="86">
        <v>169.26301008899048</v>
      </c>
      <c r="P17" s="86">
        <v>133.21610331513796</v>
      </c>
      <c r="Q17" s="86">
        <v>143.26956383402737</v>
      </c>
      <c r="R17" s="86">
        <v>124.60041865096937</v>
      </c>
      <c r="S17" s="86">
        <v>143.7434053268251</v>
      </c>
      <c r="T17" s="160">
        <v>141.25704621506179</v>
      </c>
      <c r="U17" s="303">
        <f>(D17*1000)/BC17</f>
        <v>3.1873297405773768</v>
      </c>
      <c r="V17" s="303">
        <f>(E17*1000)/BD17</f>
        <v>4.3309891111412329</v>
      </c>
      <c r="W17" s="303">
        <f>(F17*1000)/BE17</f>
        <v>2.8500884761740686</v>
      </c>
      <c r="X17" s="303">
        <f>(G17*1000)/BF17</f>
        <v>2.1552838511588557</v>
      </c>
      <c r="Y17" s="303">
        <f>(H17*1000)/BG17</f>
        <v>2.7251159286663955</v>
      </c>
      <c r="Z17" s="303">
        <f>(I17*1000)/BH17</f>
        <v>2.7557290738255373</v>
      </c>
      <c r="AA17" s="303">
        <f>(J17*1000)/BI17</f>
        <v>2.094704738182402</v>
      </c>
      <c r="AB17" s="303">
        <f>(K17*1000)/BJ17</f>
        <v>1.542279311848086</v>
      </c>
      <c r="AC17" s="303">
        <f>(L17*1000)/BK17</f>
        <v>1.165031446874254</v>
      </c>
      <c r="AD17" s="303">
        <f>(M17*1000)/BL17</f>
        <v>1.3628858567723323</v>
      </c>
      <c r="AE17" s="303">
        <f>(N17*1000)/BM17</f>
        <v>1.2947406149052105</v>
      </c>
      <c r="AF17" s="303">
        <f>(O17*1000)/BN17</f>
        <v>1.2725393956108506</v>
      </c>
      <c r="AG17" s="303">
        <f>(P17*1000)/BO17</f>
        <v>1.2002640199942154</v>
      </c>
      <c r="AH17" s="303">
        <f>(Q17*1000)/BP17</f>
        <v>0.91766521376615617</v>
      </c>
      <c r="AI17" s="303">
        <f>(R17*1000)/BQ17</f>
        <v>0.93852471830018658</v>
      </c>
      <c r="AJ17" s="303">
        <f>(S17*1000)/BR17</f>
        <v>0.90665248750701766</v>
      </c>
      <c r="AK17" s="303">
        <f t="shared" si="2"/>
        <v>0.90967489174643579</v>
      </c>
      <c r="AL17" s="384">
        <f>(D17*1000)/(BT17*1000)</f>
        <v>3.2224713252994528</v>
      </c>
      <c r="AM17" s="385">
        <f>(E17*1000)/(BU17*1000)</f>
        <v>3.1797624083408915</v>
      </c>
      <c r="AN17" s="385">
        <f>(F17*1000)/(BV17*1000)</f>
        <v>3.7277040252815441</v>
      </c>
      <c r="AO17" s="385">
        <f>(G17*1000)/(BW17*1000)</f>
        <v>3.1493897291248771</v>
      </c>
      <c r="AP17" s="385">
        <f>(H17*1000)/(BX17*1000)</f>
        <v>3.2973159619936987</v>
      </c>
      <c r="AQ17" s="385">
        <f>(I17*1000)/(BY17*1000)</f>
        <v>3.4120277085129347</v>
      </c>
      <c r="AR17" s="385">
        <f>(J17*1000)/(BZ17*1000)</f>
        <v>2.6694512164957729</v>
      </c>
      <c r="AS17" s="385">
        <f>(K17*1000)/(CA17*1000)</f>
        <v>2.7277722005936882</v>
      </c>
      <c r="AT17" s="385">
        <f>(L17*1000)/(CB17*1000)</f>
        <v>2.1856840331278433</v>
      </c>
      <c r="AU17" s="385">
        <f>(M17*1000)/(CC17*1000)</f>
        <v>2.4022280992778797</v>
      </c>
      <c r="AV17" s="385">
        <f>(N17*1000)/(CD17*1000)</f>
        <v>2.2830700468814822</v>
      </c>
      <c r="AW17" s="385">
        <f>(O17*1000)/(CE17*1000)</f>
        <v>2.1840388398579416</v>
      </c>
      <c r="AX17" s="385">
        <f>(P17*1000)/(CF17*1000)</f>
        <v>1.7953652737889214</v>
      </c>
      <c r="AY17" s="385">
        <f>(Q17*1000)/(CG17*1000)</f>
        <v>1.9001268413000976</v>
      </c>
      <c r="AZ17" s="385">
        <f>(R17*1000)/(CH17*1000)</f>
        <v>1.6098245303742813</v>
      </c>
      <c r="BA17" s="385">
        <f>(S17*1000)/(CI17*1000)</f>
        <v>1.8041218114443063</v>
      </c>
      <c r="BB17" s="385">
        <f t="shared" si="3"/>
        <v>1.7591163912211929</v>
      </c>
      <c r="BC17" s="391">
        <v>80604</v>
      </c>
      <c r="BD17" s="388">
        <v>46933</v>
      </c>
      <c r="BE17" s="388">
        <v>82759</v>
      </c>
      <c r="BF17" s="388">
        <v>99474</v>
      </c>
      <c r="BG17" s="388">
        <v>77650</v>
      </c>
      <c r="BH17" s="388">
        <v>79985</v>
      </c>
      <c r="BI17" s="388">
        <v>84364</v>
      </c>
      <c r="BJ17" s="388">
        <v>117395</v>
      </c>
      <c r="BK17" s="388">
        <v>128511</v>
      </c>
      <c r="BL17" s="388">
        <v>131314</v>
      </c>
      <c r="BM17" s="388">
        <v>141420</v>
      </c>
      <c r="BN17" s="388">
        <v>133012</v>
      </c>
      <c r="BO17" s="388">
        <v>110989</v>
      </c>
      <c r="BP17" s="388">
        <v>156124</v>
      </c>
      <c r="BQ17" s="388">
        <v>132762</v>
      </c>
      <c r="BR17" s="388">
        <v>158543</v>
      </c>
      <c r="BS17" s="390">
        <v>155283</v>
      </c>
      <c r="BT17" s="388">
        <v>79.724999999999994</v>
      </c>
      <c r="BU17" s="388">
        <v>63.92499999999999</v>
      </c>
      <c r="BV17" s="388">
        <v>63.275000000000006</v>
      </c>
      <c r="BW17" s="388">
        <v>68.075000000000003</v>
      </c>
      <c r="BX17" s="388">
        <v>64.174999999999997</v>
      </c>
      <c r="BY17" s="388">
        <v>64.600000000000009</v>
      </c>
      <c r="BZ17" s="388">
        <v>66.2</v>
      </c>
      <c r="CA17" s="388">
        <v>66.375</v>
      </c>
      <c r="CB17" s="388">
        <v>68.5</v>
      </c>
      <c r="CC17" s="388">
        <v>74.5</v>
      </c>
      <c r="CD17" s="388">
        <v>80.2</v>
      </c>
      <c r="CE17" s="388">
        <v>77.5</v>
      </c>
      <c r="CF17" s="388">
        <v>74.2</v>
      </c>
      <c r="CG17" s="388">
        <v>75.400000000000006</v>
      </c>
      <c r="CH17" s="388">
        <v>77.400000000000006</v>
      </c>
      <c r="CI17" s="388">
        <v>79.674999999999997</v>
      </c>
      <c r="CJ17" s="390">
        <v>80.3</v>
      </c>
      <c r="CK17" s="209"/>
      <c r="CL17" s="209"/>
      <c r="CM17" s="209"/>
      <c r="CO17" s="230"/>
      <c r="CP17" s="230"/>
      <c r="CQ17" s="230"/>
      <c r="CR17" s="230"/>
    </row>
    <row r="18" spans="1:96" s="74" customFormat="1" x14ac:dyDescent="0.3">
      <c r="A18" s="74">
        <v>13</v>
      </c>
      <c r="B18" s="166" t="s">
        <v>147</v>
      </c>
      <c r="C18" s="74" t="s">
        <v>8</v>
      </c>
      <c r="D18" s="159">
        <v>32.276555529980484</v>
      </c>
      <c r="E18" s="86">
        <v>25.906574117370912</v>
      </c>
      <c r="F18" s="86">
        <v>27.330095071346022</v>
      </c>
      <c r="G18" s="86">
        <v>24.639245152724328</v>
      </c>
      <c r="H18" s="86">
        <v>18.33864443163246</v>
      </c>
      <c r="I18" s="86">
        <v>18.046338573688015</v>
      </c>
      <c r="J18" s="86">
        <v>16.855081551880566</v>
      </c>
      <c r="K18" s="86">
        <v>16.810277021473386</v>
      </c>
      <c r="L18" s="86">
        <v>18.983354793851809</v>
      </c>
      <c r="M18" s="86">
        <v>16.323348851637434</v>
      </c>
      <c r="N18" s="86">
        <v>15.396243420329492</v>
      </c>
      <c r="O18" s="86">
        <v>15.827852702621097</v>
      </c>
      <c r="P18" s="86">
        <v>19.698035677348919</v>
      </c>
      <c r="Q18" s="86">
        <v>12.756498836461802</v>
      </c>
      <c r="R18" s="86">
        <v>10.76768346475852</v>
      </c>
      <c r="S18" s="86">
        <v>9.4807456304213975</v>
      </c>
      <c r="T18" s="160">
        <v>11.528015140598828</v>
      </c>
      <c r="U18" s="303">
        <f>(D18*1000)/BC18</f>
        <v>1.497613007144603</v>
      </c>
      <c r="V18" s="303">
        <f>(E18*1000)/BD18</f>
        <v>1.1097268844451023</v>
      </c>
      <c r="W18" s="303">
        <f>(F18*1000)/BE18</f>
        <v>1.3599091939765151</v>
      </c>
      <c r="X18" s="303">
        <f>(G18*1000)/BF18</f>
        <v>1.1947459221609043</v>
      </c>
      <c r="Y18" s="303">
        <f>(H18*1000)/BG18</f>
        <v>1.0126812320742427</v>
      </c>
      <c r="Z18" s="303">
        <f>(I18*1000)/BH18</f>
        <v>0.63682470794297463</v>
      </c>
      <c r="AA18" s="303">
        <f>(J18*1000)/BI18</f>
        <v>0.585347510049681</v>
      </c>
      <c r="AB18" s="303">
        <f>(K18*1000)/BJ18</f>
        <v>0.58935865867802784</v>
      </c>
      <c r="AC18" s="303">
        <f>(L18*1000)/BK18</f>
        <v>0.69702055420788722</v>
      </c>
      <c r="AD18" s="303">
        <f>(M18*1000)/BL18</f>
        <v>0.57224711136327555</v>
      </c>
      <c r="AE18" s="303">
        <f>(N18*1000)/BM18</f>
        <v>0.58556434869849361</v>
      </c>
      <c r="AF18" s="303">
        <f>(O18*1000)/BN18</f>
        <v>0.58647742339636499</v>
      </c>
      <c r="AG18" s="303">
        <f>(P18*1000)/BO18</f>
        <v>0.84898007401727948</v>
      </c>
      <c r="AH18" s="303">
        <f>(Q18*1000)/BP18</f>
        <v>0.40567654115000168</v>
      </c>
      <c r="AI18" s="303">
        <f>(R18*1000)/BQ18</f>
        <v>0.4407205085444712</v>
      </c>
      <c r="AJ18" s="303">
        <f>(S18*1000)/BR18</f>
        <v>0.3604435095016309</v>
      </c>
      <c r="AK18" s="303">
        <f t="shared" si="2"/>
        <v>0.3718954494031495</v>
      </c>
      <c r="AL18" s="384">
        <f>(D18*1000)/(BT18*1000)</f>
        <v>2.1234576006566104</v>
      </c>
      <c r="AM18" s="385">
        <f>(E18*1000)/(BU18*1000)</f>
        <v>1.660677828036597</v>
      </c>
      <c r="AN18" s="385">
        <f>(F18*1000)/(BV18*1000)</f>
        <v>1.8497526275022691</v>
      </c>
      <c r="AO18" s="385">
        <f>(G18*1000)/(BW18*1000)</f>
        <v>1.6876195310085154</v>
      </c>
      <c r="AP18" s="385">
        <f>(H18*1000)/(BX18*1000)</f>
        <v>1.2475268320838409</v>
      </c>
      <c r="AQ18" s="385">
        <f>(I18*1000)/(BY18*1000)</f>
        <v>1.2111636626636253</v>
      </c>
      <c r="AR18" s="385">
        <f>(J18*1000)/(BZ18*1000)</f>
        <v>1.1236721034587043</v>
      </c>
      <c r="AS18" s="385">
        <f>(K18*1000)/(CA18*1000)</f>
        <v>1.0862860757010266</v>
      </c>
      <c r="AT18" s="385">
        <f>(L18*1000)/(CB18*1000)</f>
        <v>1.2826591076926899</v>
      </c>
      <c r="AU18" s="385">
        <f>(M18*1000)/(CC18*1000)</f>
        <v>1.0599577176387944</v>
      </c>
      <c r="AV18" s="385">
        <f>(N18*1000)/(CD18*1000)</f>
        <v>1.0710430205446604</v>
      </c>
      <c r="AW18" s="385">
        <f>(O18*1000)/(CE18*1000)</f>
        <v>1.0767246736476936</v>
      </c>
      <c r="AX18" s="385">
        <f>(P18*1000)/(CF18*1000)</f>
        <v>1.2874533122450273</v>
      </c>
      <c r="AY18" s="385">
        <f>(Q18*1000)/(CG18*1000)</f>
        <v>0.82834408028972739</v>
      </c>
      <c r="AZ18" s="385">
        <f>(R18*1000)/(CH18*1000)</f>
        <v>0.67403339372510296</v>
      </c>
      <c r="BA18" s="385">
        <f>(S18*1000)/(CI18*1000)</f>
        <v>0.55362018279832981</v>
      </c>
      <c r="BB18" s="385">
        <f t="shared" si="3"/>
        <v>0.62397916863863756</v>
      </c>
      <c r="BC18" s="391">
        <v>21552</v>
      </c>
      <c r="BD18" s="388">
        <v>23345</v>
      </c>
      <c r="BE18" s="388">
        <v>20097</v>
      </c>
      <c r="BF18" s="388">
        <v>20623</v>
      </c>
      <c r="BG18" s="388">
        <v>18109</v>
      </c>
      <c r="BH18" s="388">
        <v>28338</v>
      </c>
      <c r="BI18" s="388">
        <v>28795</v>
      </c>
      <c r="BJ18" s="388">
        <v>28523</v>
      </c>
      <c r="BK18" s="388">
        <v>27235</v>
      </c>
      <c r="BL18" s="388">
        <v>28525</v>
      </c>
      <c r="BM18" s="388">
        <v>26293</v>
      </c>
      <c r="BN18" s="388">
        <v>26988</v>
      </c>
      <c r="BO18" s="388">
        <v>23202</v>
      </c>
      <c r="BP18" s="388">
        <v>31445</v>
      </c>
      <c r="BQ18" s="388">
        <v>24432</v>
      </c>
      <c r="BR18" s="388">
        <v>26303</v>
      </c>
      <c r="BS18" s="390">
        <v>30998</v>
      </c>
      <c r="BT18" s="388">
        <v>15.200000000000001</v>
      </c>
      <c r="BU18" s="388">
        <v>15.6</v>
      </c>
      <c r="BV18" s="388">
        <v>14.774999999999999</v>
      </c>
      <c r="BW18" s="388">
        <v>14.600000000000001</v>
      </c>
      <c r="BX18" s="388">
        <v>14.7</v>
      </c>
      <c r="BY18" s="388">
        <v>14.9</v>
      </c>
      <c r="BZ18" s="388">
        <v>15</v>
      </c>
      <c r="CA18" s="388">
        <v>15.475</v>
      </c>
      <c r="CB18" s="388">
        <v>14.8</v>
      </c>
      <c r="CC18" s="388">
        <v>15.4</v>
      </c>
      <c r="CD18" s="388">
        <v>14.375</v>
      </c>
      <c r="CE18" s="388">
        <v>14.7</v>
      </c>
      <c r="CF18" s="388">
        <v>15.3</v>
      </c>
      <c r="CG18" s="388">
        <v>15.4</v>
      </c>
      <c r="CH18" s="388">
        <v>15.975000000000001</v>
      </c>
      <c r="CI18" s="388">
        <v>17.125</v>
      </c>
      <c r="CJ18" s="390">
        <v>18.475000000000001</v>
      </c>
      <c r="CK18" s="209"/>
      <c r="CL18" s="209"/>
      <c r="CM18" s="209"/>
      <c r="CO18" s="230"/>
      <c r="CP18" s="230"/>
      <c r="CQ18" s="230"/>
      <c r="CR18" s="230"/>
    </row>
    <row r="19" spans="1:96" s="74" customFormat="1" x14ac:dyDescent="0.3">
      <c r="A19" s="74">
        <v>14</v>
      </c>
      <c r="B19" s="166" t="s">
        <v>148</v>
      </c>
      <c r="C19" s="74" t="s">
        <v>40</v>
      </c>
      <c r="D19" s="159">
        <v>151.60448016407119</v>
      </c>
      <c r="E19" s="86">
        <v>136.27493176988892</v>
      </c>
      <c r="F19" s="86">
        <v>149.36405310365348</v>
      </c>
      <c r="G19" s="86">
        <v>145.75067246252848</v>
      </c>
      <c r="H19" s="86">
        <v>144.42669669281881</v>
      </c>
      <c r="I19" s="86">
        <v>144.31335382591291</v>
      </c>
      <c r="J19" s="86">
        <v>132.11132065088742</v>
      </c>
      <c r="K19" s="86">
        <v>122.81514748183616</v>
      </c>
      <c r="L19" s="86">
        <v>121.40190850112612</v>
      </c>
      <c r="M19" s="86">
        <v>115.41015042242834</v>
      </c>
      <c r="N19" s="86">
        <v>109.22127976197311</v>
      </c>
      <c r="O19" s="86">
        <v>109.09447636261638</v>
      </c>
      <c r="P19" s="86">
        <v>107.46012394974875</v>
      </c>
      <c r="Q19" s="86">
        <v>113.80923358561994</v>
      </c>
      <c r="R19" s="86">
        <v>104.17034685536294</v>
      </c>
      <c r="S19" s="86">
        <v>102.87693828633439</v>
      </c>
      <c r="T19" s="160">
        <v>131.84841620152022</v>
      </c>
      <c r="U19" s="303">
        <f>(D19*1000)/BC19</f>
        <v>2.9136777399306424</v>
      </c>
      <c r="V19" s="303">
        <f>(E19*1000)/BD19</f>
        <v>2.9753702270668532</v>
      </c>
      <c r="W19" s="303">
        <f>(F19*1000)/BE19</f>
        <v>3.1677140546244802</v>
      </c>
      <c r="X19" s="303">
        <f>(G19*1000)/BF19</f>
        <v>3.0456091704807857</v>
      </c>
      <c r="Y19" s="303">
        <f>(H19*1000)/BG19</f>
        <v>3.3427463012734067</v>
      </c>
      <c r="Z19" s="303">
        <f>(I19*1000)/BH19</f>
        <v>3.6953205599035388</v>
      </c>
      <c r="AA19" s="303">
        <f>(J19*1000)/BI19</f>
        <v>3.2409616723716952</v>
      </c>
      <c r="AB19" s="303">
        <f>(K19*1000)/BJ19</f>
        <v>3.1046069789892607</v>
      </c>
      <c r="AC19" s="303">
        <f>(L19*1000)/BK19</f>
        <v>2.8175340814409142</v>
      </c>
      <c r="AD19" s="303">
        <f>(M19*1000)/BL19</f>
        <v>2.9874236493691328</v>
      </c>
      <c r="AE19" s="303">
        <f>(N19*1000)/BM19</f>
        <v>2.8197051700522295</v>
      </c>
      <c r="AF19" s="303">
        <f>(O19*1000)/BN19</f>
        <v>2.8157773168133486</v>
      </c>
      <c r="AG19" s="303">
        <f>(P19*1000)/BO19</f>
        <v>2.709465821581623</v>
      </c>
      <c r="AH19" s="303">
        <f>(Q19*1000)/BP19</f>
        <v>2.6109622516143967</v>
      </c>
      <c r="AI19" s="303">
        <f>(R19*1000)/BQ19</f>
        <v>2.5432834506546285</v>
      </c>
      <c r="AJ19" s="303">
        <f>(S19*1000)/BR19</f>
        <v>2.4988933004526315</v>
      </c>
      <c r="AK19" s="303">
        <f t="shared" si="2"/>
        <v>2.8669554937380726</v>
      </c>
      <c r="AL19" s="384">
        <f>(D19*1000)/(BT19*1000)</f>
        <v>2.9182768077780787</v>
      </c>
      <c r="AM19" s="385">
        <f>(E19*1000)/(BU19*1000)</f>
        <v>2.8054540765803178</v>
      </c>
      <c r="AN19" s="385">
        <f>(F19*1000)/(BV19*1000)</f>
        <v>3.1830378924593177</v>
      </c>
      <c r="AO19" s="385">
        <f>(G19*1000)/(BW19*1000)</f>
        <v>3.0317352566308577</v>
      </c>
      <c r="AP19" s="385">
        <f>(H19*1000)/(BX19*1000)</f>
        <v>3.0057585159795792</v>
      </c>
      <c r="AQ19" s="385">
        <f>(I19*1000)/(BY19*1000)</f>
        <v>3.1945402064396879</v>
      </c>
      <c r="AR19" s="385">
        <f>(J19*1000)/(BZ19*1000)</f>
        <v>2.9472687261770756</v>
      </c>
      <c r="AS19" s="385">
        <f>(K19*1000)/(CA19*1000)</f>
        <v>2.7865036297637249</v>
      </c>
      <c r="AT19" s="385">
        <f>(L19*1000)/(CB19*1000)</f>
        <v>2.8053589486106554</v>
      </c>
      <c r="AU19" s="385">
        <f>(M19*1000)/(CC19*1000)</f>
        <v>2.6870814999401245</v>
      </c>
      <c r="AV19" s="385">
        <f>(N19*1000)/(CD19*1000)</f>
        <v>2.5297343314875071</v>
      </c>
      <c r="AW19" s="385">
        <f>(O19*1000)/(CE19*1000)</f>
        <v>2.5415137184069043</v>
      </c>
      <c r="AX19" s="385">
        <f>(P19*1000)/(CF19*1000)</f>
        <v>2.5284735046999707</v>
      </c>
      <c r="AY19" s="385">
        <f>(Q19*1000)/(CG19*1000)</f>
        <v>2.668446273988744</v>
      </c>
      <c r="AZ19" s="385">
        <f>(R19*1000)/(CH19*1000)</f>
        <v>2.3688538227484464</v>
      </c>
      <c r="BA19" s="385">
        <f>(S19*1000)/(CI19*1000)</f>
        <v>2.3275325404148055</v>
      </c>
      <c r="BB19" s="385">
        <f t="shared" si="3"/>
        <v>3.0205822726579665</v>
      </c>
      <c r="BC19" s="391">
        <v>52032</v>
      </c>
      <c r="BD19" s="388">
        <v>45801</v>
      </c>
      <c r="BE19" s="388">
        <v>47152</v>
      </c>
      <c r="BF19" s="388">
        <v>47856</v>
      </c>
      <c r="BG19" s="388">
        <v>43206</v>
      </c>
      <c r="BH19" s="388">
        <v>39053</v>
      </c>
      <c r="BI19" s="388">
        <v>40763</v>
      </c>
      <c r="BJ19" s="388">
        <v>39559</v>
      </c>
      <c r="BK19" s="388">
        <v>43088</v>
      </c>
      <c r="BL19" s="388">
        <v>38632</v>
      </c>
      <c r="BM19" s="388">
        <v>38735</v>
      </c>
      <c r="BN19" s="388">
        <v>38744</v>
      </c>
      <c r="BO19" s="388">
        <v>39661</v>
      </c>
      <c r="BP19" s="388">
        <v>43589</v>
      </c>
      <c r="BQ19" s="388">
        <v>40959</v>
      </c>
      <c r="BR19" s="388">
        <v>41169</v>
      </c>
      <c r="BS19" s="390">
        <v>45989</v>
      </c>
      <c r="BT19" s="388">
        <v>51.95</v>
      </c>
      <c r="BU19" s="388">
        <v>48.575000000000003</v>
      </c>
      <c r="BV19" s="388">
        <v>46.924999999999997</v>
      </c>
      <c r="BW19" s="388">
        <v>48.075000000000003</v>
      </c>
      <c r="BX19" s="388">
        <v>48.050000000000004</v>
      </c>
      <c r="BY19" s="388">
        <v>45.174999999999997</v>
      </c>
      <c r="BZ19" s="388">
        <v>44.825000000000003</v>
      </c>
      <c r="CA19" s="388">
        <v>44.074999999999996</v>
      </c>
      <c r="CB19" s="388">
        <v>43.274999999999999</v>
      </c>
      <c r="CC19" s="388">
        <v>42.95</v>
      </c>
      <c r="CD19" s="388">
        <v>43.174999999999997</v>
      </c>
      <c r="CE19" s="388">
        <v>42.924999999999997</v>
      </c>
      <c r="CF19" s="388">
        <v>42.5</v>
      </c>
      <c r="CG19" s="388">
        <v>42.65</v>
      </c>
      <c r="CH19" s="388">
        <v>43.975000000000001</v>
      </c>
      <c r="CI19" s="388">
        <v>44.199999999999996</v>
      </c>
      <c r="CJ19" s="390">
        <v>43.649999999999991</v>
      </c>
      <c r="CK19" s="209"/>
      <c r="CL19" s="209"/>
      <c r="CM19" s="209"/>
      <c r="CO19" s="230"/>
      <c r="CP19" s="230"/>
      <c r="CQ19" s="230"/>
      <c r="CR19" s="230"/>
    </row>
    <row r="20" spans="1:96" s="74" customFormat="1" x14ac:dyDescent="0.3">
      <c r="A20" s="74">
        <v>15</v>
      </c>
      <c r="B20" s="166" t="s">
        <v>149</v>
      </c>
      <c r="C20" s="74" t="s">
        <v>41</v>
      </c>
      <c r="D20" s="159">
        <v>10394.098614311566</v>
      </c>
      <c r="E20" s="86">
        <v>10635.562723614588</v>
      </c>
      <c r="F20" s="86">
        <v>13085.941095336175</v>
      </c>
      <c r="G20" s="86">
        <v>10832.772594204735</v>
      </c>
      <c r="H20" s="86">
        <v>10117.73813721582</v>
      </c>
      <c r="I20" s="86">
        <v>9627.6074199455416</v>
      </c>
      <c r="J20" s="86">
        <v>8523.5035569304891</v>
      </c>
      <c r="K20" s="86">
        <v>8236.6006026792966</v>
      </c>
      <c r="L20" s="86">
        <v>8735.8009025815991</v>
      </c>
      <c r="M20" s="86">
        <v>8291.1472408147347</v>
      </c>
      <c r="N20" s="86">
        <v>8403.6365585403073</v>
      </c>
      <c r="O20" s="86">
        <v>7218.2037726362532</v>
      </c>
      <c r="P20" s="86">
        <v>6779.3647142968721</v>
      </c>
      <c r="Q20" s="86">
        <v>7426.8447211070015</v>
      </c>
      <c r="R20" s="86">
        <v>7057.057947918167</v>
      </c>
      <c r="S20" s="86">
        <v>6616.4983843135851</v>
      </c>
      <c r="T20" s="160">
        <v>6323.96568945337</v>
      </c>
      <c r="U20" s="303">
        <f>(D20*1000)/BC20</f>
        <v>76.082586331846684</v>
      </c>
      <c r="V20" s="303">
        <f>(E20*1000)/BD20</f>
        <v>79.509903439001434</v>
      </c>
      <c r="W20" s="303">
        <f>(F20*1000)/BE20</f>
        <v>97.757682187763237</v>
      </c>
      <c r="X20" s="303">
        <f>(G20*1000)/BF20</f>
        <v>78.835975767269503</v>
      </c>
      <c r="Y20" s="303">
        <f>(H20*1000)/BG20</f>
        <v>65.049107221395261</v>
      </c>
      <c r="Z20" s="303">
        <f>(I20*1000)/BH20</f>
        <v>65.700415045555019</v>
      </c>
      <c r="AA20" s="303">
        <f>(J20*1000)/BI20</f>
        <v>56.529404144651082</v>
      </c>
      <c r="AB20" s="303">
        <f>(K20*1000)/BJ20</f>
        <v>52.238828724689839</v>
      </c>
      <c r="AC20" s="303">
        <f>(L20*1000)/BK20</f>
        <v>59.194465994806805</v>
      </c>
      <c r="AD20" s="303">
        <f>(M20*1000)/BL20</f>
        <v>58.289433010276461</v>
      </c>
      <c r="AE20" s="303">
        <f>(N20*1000)/BM20</f>
        <v>66.112063051012541</v>
      </c>
      <c r="AF20" s="303">
        <f>(O20*1000)/BN20</f>
        <v>48.873356530050735</v>
      </c>
      <c r="AG20" s="303">
        <f>(P20*1000)/BO20</f>
        <v>37.118322807989792</v>
      </c>
      <c r="AH20" s="303">
        <f>(Q20*1000)/BP20</f>
        <v>43.355271515259609</v>
      </c>
      <c r="AI20" s="303">
        <f>(R20*1000)/BQ20</f>
        <v>44.82493170506217</v>
      </c>
      <c r="AJ20" s="303">
        <f>(S20*1000)/BR20</f>
        <v>42.418889500664093</v>
      </c>
      <c r="AK20" s="303">
        <f t="shared" si="2"/>
        <v>41.514088801857575</v>
      </c>
      <c r="AL20" s="384">
        <f>(D20*1000)/(BT20*1000)</f>
        <v>211.69243613669181</v>
      </c>
      <c r="AM20" s="385">
        <f>(E20*1000)/(BU20*1000)</f>
        <v>211.7583419335906</v>
      </c>
      <c r="AN20" s="385">
        <f>(F20*1000)/(BV20*1000)</f>
        <v>262.50634092951202</v>
      </c>
      <c r="AO20" s="385">
        <f>(G20*1000)/(BW20*1000)</f>
        <v>213.76956278647725</v>
      </c>
      <c r="AP20" s="385">
        <f>(H20*1000)/(BX20*1000)</f>
        <v>196.8431544205412</v>
      </c>
      <c r="AQ20" s="385">
        <f>(I20*1000)/(BY20*1000)</f>
        <v>182.68704781680344</v>
      </c>
      <c r="AR20" s="385">
        <f>(J20*1000)/(BZ20*1000)</f>
        <v>159.61617147809906</v>
      </c>
      <c r="AS20" s="385">
        <f>(K20*1000)/(CA20*1000)</f>
        <v>153.31038813735313</v>
      </c>
      <c r="AT20" s="385">
        <f>(L20*1000)/(CB20*1000)</f>
        <v>162.0742282482671</v>
      </c>
      <c r="AU20" s="385">
        <f>(M20*1000)/(CC20*1000)</f>
        <v>150.67964090531092</v>
      </c>
      <c r="AV20" s="385">
        <f>(N20*1000)/(CD20*1000)</f>
        <v>150.3333910293436</v>
      </c>
      <c r="AW20" s="385">
        <f>(O20*1000)/(CE20*1000)</f>
        <v>126.9134729254726</v>
      </c>
      <c r="AX20" s="385">
        <f>(P20*1000)/(CF20*1000)</f>
        <v>115.4917327818888</v>
      </c>
      <c r="AY20" s="385">
        <f>(Q20*1000)/(CG20*1000)</f>
        <v>124.24667036565455</v>
      </c>
      <c r="AZ20" s="385">
        <f>(R20*1000)/(CH20*1000)</f>
        <v>117.1295924965671</v>
      </c>
      <c r="BA20" s="385">
        <f>(S20*1000)/(CI20*1000)</f>
        <v>106.33183421958353</v>
      </c>
      <c r="BB20" s="385">
        <f t="shared" si="3"/>
        <v>98.389197813354642</v>
      </c>
      <c r="BC20" s="391">
        <v>136616</v>
      </c>
      <c r="BD20" s="388">
        <v>133764</v>
      </c>
      <c r="BE20" s="388">
        <v>133861</v>
      </c>
      <c r="BF20" s="388">
        <v>137409</v>
      </c>
      <c r="BG20" s="388">
        <v>155540</v>
      </c>
      <c r="BH20" s="388">
        <v>146538</v>
      </c>
      <c r="BI20" s="388">
        <v>150780</v>
      </c>
      <c r="BJ20" s="388">
        <v>157672</v>
      </c>
      <c r="BK20" s="388">
        <v>147578</v>
      </c>
      <c r="BL20" s="388">
        <v>142241</v>
      </c>
      <c r="BM20" s="388">
        <v>127112</v>
      </c>
      <c r="BN20" s="388">
        <v>147692</v>
      </c>
      <c r="BO20" s="388">
        <v>182642</v>
      </c>
      <c r="BP20" s="388">
        <v>171302</v>
      </c>
      <c r="BQ20" s="388">
        <v>157436</v>
      </c>
      <c r="BR20" s="388">
        <v>155980</v>
      </c>
      <c r="BS20" s="390">
        <v>152333</v>
      </c>
      <c r="BT20" s="388">
        <v>49.099999999999994</v>
      </c>
      <c r="BU20" s="388">
        <v>50.225000000000001</v>
      </c>
      <c r="BV20" s="388">
        <v>49.85</v>
      </c>
      <c r="BW20" s="388">
        <v>50.674999999999997</v>
      </c>
      <c r="BX20" s="388">
        <v>51.400000000000006</v>
      </c>
      <c r="BY20" s="388">
        <v>52.7</v>
      </c>
      <c r="BZ20" s="388">
        <v>53.4</v>
      </c>
      <c r="CA20" s="388">
        <v>53.725000000000001</v>
      </c>
      <c r="CB20" s="388">
        <v>53.900000000000006</v>
      </c>
      <c r="CC20" s="388">
        <v>55.025000000000006</v>
      </c>
      <c r="CD20" s="388">
        <v>55.9</v>
      </c>
      <c r="CE20" s="388">
        <v>56.874999999999993</v>
      </c>
      <c r="CF20" s="388">
        <v>58.699999999999996</v>
      </c>
      <c r="CG20" s="388">
        <v>59.775000000000006</v>
      </c>
      <c r="CH20" s="388">
        <v>60.25</v>
      </c>
      <c r="CI20" s="388">
        <v>62.225000000000001</v>
      </c>
      <c r="CJ20" s="390">
        <v>64.275000000000006</v>
      </c>
      <c r="CK20" s="209"/>
      <c r="CL20" s="209"/>
      <c r="CM20" s="209"/>
      <c r="CO20" s="230"/>
      <c r="CP20" s="230"/>
      <c r="CQ20" s="230"/>
      <c r="CR20" s="230"/>
    </row>
    <row r="21" spans="1:96" s="74" customFormat="1" x14ac:dyDescent="0.3">
      <c r="A21" s="74">
        <v>16</v>
      </c>
      <c r="B21" s="166" t="s">
        <v>150</v>
      </c>
      <c r="C21" s="74" t="s">
        <v>9</v>
      </c>
      <c r="D21" s="159">
        <v>1848.1005521716904</v>
      </c>
      <c r="E21" s="86">
        <v>1844.9080896582473</v>
      </c>
      <c r="F21" s="86">
        <v>1959.0689900729528</v>
      </c>
      <c r="G21" s="86">
        <v>1981.1142103407064</v>
      </c>
      <c r="H21" s="86">
        <v>1919.8533568723637</v>
      </c>
      <c r="I21" s="86">
        <v>1891.1904818987944</v>
      </c>
      <c r="J21" s="86">
        <v>1819.4463803164788</v>
      </c>
      <c r="K21" s="86">
        <v>1869.6988212731592</v>
      </c>
      <c r="L21" s="86">
        <v>1871.8067941719271</v>
      </c>
      <c r="M21" s="86">
        <v>1775.2909264540065</v>
      </c>
      <c r="N21" s="86">
        <v>1749.7637629244405</v>
      </c>
      <c r="O21" s="86">
        <v>1817.8952583777591</v>
      </c>
      <c r="P21" s="86">
        <v>1818.1979802154531</v>
      </c>
      <c r="Q21" s="86">
        <v>1896.9655750223324</v>
      </c>
      <c r="R21" s="86">
        <v>1707.8630769168096</v>
      </c>
      <c r="S21" s="86">
        <v>1615.8616137706367</v>
      </c>
      <c r="T21" s="160">
        <v>2117.0898740188359</v>
      </c>
      <c r="U21" s="303">
        <f>(D21*1000)/BC21</f>
        <v>6.5356330065872283</v>
      </c>
      <c r="V21" s="303">
        <f>(E21*1000)/BD21</f>
        <v>6.4188354005387476</v>
      </c>
      <c r="W21" s="303">
        <f>(F21*1000)/BE21</f>
        <v>6.8937852201357339</v>
      </c>
      <c r="X21" s="303">
        <f>(G21*1000)/BF21</f>
        <v>6.7413499288497025</v>
      </c>
      <c r="Y21" s="303">
        <f>(H21*1000)/BG21</f>
        <v>6.5567866452383292</v>
      </c>
      <c r="Z21" s="303">
        <f>(I21*1000)/BH21</f>
        <v>6.72908973196225</v>
      </c>
      <c r="AA21" s="303">
        <f>(J21*1000)/BI21</f>
        <v>6.2804500528701368</v>
      </c>
      <c r="AB21" s="303">
        <f>(K21*1000)/BJ21</f>
        <v>6.0488085527533277</v>
      </c>
      <c r="AC21" s="303">
        <f>(L21*1000)/BK21</f>
        <v>6.182211736753036</v>
      </c>
      <c r="AD21" s="303">
        <f>(M21*1000)/BL21</f>
        <v>5.615699005010617</v>
      </c>
      <c r="AE21" s="303">
        <f>(N21*1000)/BM21</f>
        <v>5.3158295269623084</v>
      </c>
      <c r="AF21" s="303">
        <f>(O21*1000)/BN21</f>
        <v>5.3534740935756346</v>
      </c>
      <c r="AG21" s="303">
        <f>(P21*1000)/BO21</f>
        <v>5.3918863029431305</v>
      </c>
      <c r="AH21" s="303">
        <f>(Q21*1000)/BP21</f>
        <v>5.5544787275191272</v>
      </c>
      <c r="AI21" s="303">
        <f>(R21*1000)/BQ21</f>
        <v>4.8097438265785266</v>
      </c>
      <c r="AJ21" s="303">
        <f>(S21*1000)/BR21</f>
        <v>4.3401555546410515</v>
      </c>
      <c r="AK21" s="303">
        <f t="shared" si="2"/>
        <v>5.6708878407044674</v>
      </c>
      <c r="AL21" s="384">
        <f>(D21*1000)/(BT21*1000)</f>
        <v>6.3096638858712533</v>
      </c>
      <c r="AM21" s="385">
        <f>(E21*1000)/(BU21*1000)</f>
        <v>6.2944663584382372</v>
      </c>
      <c r="AN21" s="385">
        <f>(F21*1000)/(BV21*1000)</f>
        <v>6.5757119747350954</v>
      </c>
      <c r="AO21" s="385">
        <f>(G21*1000)/(BW21*1000)</f>
        <v>6.3497250331432902</v>
      </c>
      <c r="AP21" s="385">
        <f>(H21*1000)/(BX21*1000)</f>
        <v>6.0601431719455938</v>
      </c>
      <c r="AQ21" s="385">
        <f>(I21*1000)/(BY21*1000)</f>
        <v>5.9336119912112144</v>
      </c>
      <c r="AR21" s="385">
        <f>(J21*1000)/(BZ21*1000)</f>
        <v>5.6051952566743024</v>
      </c>
      <c r="AS21" s="385">
        <f>(K21*1000)/(CA21*1000)</f>
        <v>5.618085400460215</v>
      </c>
      <c r="AT21" s="385">
        <f>(L21*1000)/(CB21*1000)</f>
        <v>5.5350241566405769</v>
      </c>
      <c r="AU21" s="385">
        <f>(M21*1000)/(CC21*1000)</f>
        <v>4.8919562591733436</v>
      </c>
      <c r="AV21" s="385">
        <f>(N21*1000)/(CD21*1000)</f>
        <v>4.6626174483363938</v>
      </c>
      <c r="AW21" s="385">
        <f>(O21*1000)/(CE21*1000)</f>
        <v>4.8357924010846816</v>
      </c>
      <c r="AX21" s="385">
        <f>(P21*1000)/(CF21*1000)</f>
        <v>4.8657201584677949</v>
      </c>
      <c r="AY21" s="385">
        <f>(Q21*1000)/(CG21*1000)</f>
        <v>4.9779323624544567</v>
      </c>
      <c r="AZ21" s="385">
        <f>(R21*1000)/(CH21*1000)</f>
        <v>4.328909643031011</v>
      </c>
      <c r="BA21" s="385">
        <f>(S21*1000)/(CI21*1000)</f>
        <v>4.0848426057527316</v>
      </c>
      <c r="BB21" s="385">
        <f t="shared" si="3"/>
        <v>5.5952160529073955</v>
      </c>
      <c r="BC21" s="391">
        <v>282773</v>
      </c>
      <c r="BD21" s="388">
        <v>287421</v>
      </c>
      <c r="BE21" s="388">
        <v>284179</v>
      </c>
      <c r="BF21" s="388">
        <v>293875</v>
      </c>
      <c r="BG21" s="388">
        <v>292804</v>
      </c>
      <c r="BH21" s="388">
        <v>281047</v>
      </c>
      <c r="BI21" s="388">
        <v>289700</v>
      </c>
      <c r="BJ21" s="388">
        <v>309102</v>
      </c>
      <c r="BK21" s="388">
        <v>302773</v>
      </c>
      <c r="BL21" s="388">
        <v>316130</v>
      </c>
      <c r="BM21" s="388">
        <v>329161</v>
      </c>
      <c r="BN21" s="388">
        <v>339573</v>
      </c>
      <c r="BO21" s="388">
        <v>337210</v>
      </c>
      <c r="BP21" s="388">
        <v>341520</v>
      </c>
      <c r="BQ21" s="388">
        <v>355084</v>
      </c>
      <c r="BR21" s="388">
        <v>372305</v>
      </c>
      <c r="BS21" s="390">
        <v>373326</v>
      </c>
      <c r="BT21" s="388">
        <v>292.90000000000003</v>
      </c>
      <c r="BU21" s="388">
        <v>293.10000000000002</v>
      </c>
      <c r="BV21" s="388">
        <v>297.92499999999995</v>
      </c>
      <c r="BW21" s="388">
        <v>312</v>
      </c>
      <c r="BX21" s="388">
        <v>316.79999999999995</v>
      </c>
      <c r="BY21" s="388">
        <v>318.72500000000002</v>
      </c>
      <c r="BZ21" s="388">
        <v>324.60000000000002</v>
      </c>
      <c r="CA21" s="388">
        <v>332.79999999999995</v>
      </c>
      <c r="CB21" s="388">
        <v>338.17500000000001</v>
      </c>
      <c r="CC21" s="388">
        <v>362.9</v>
      </c>
      <c r="CD21" s="388">
        <v>375.27500000000003</v>
      </c>
      <c r="CE21" s="388">
        <v>375.92500000000001</v>
      </c>
      <c r="CF21" s="388">
        <v>373.67499999999995</v>
      </c>
      <c r="CG21" s="388">
        <v>381.07500000000005</v>
      </c>
      <c r="CH21" s="388">
        <v>394.52499999999998</v>
      </c>
      <c r="CI21" s="388">
        <v>395.57499999999999</v>
      </c>
      <c r="CJ21" s="390">
        <v>378.375</v>
      </c>
      <c r="CK21" s="209"/>
      <c r="CL21" s="209"/>
      <c r="CM21" s="209"/>
      <c r="CO21" s="230"/>
      <c r="CP21" s="230"/>
      <c r="CQ21" s="230"/>
      <c r="CR21" s="230"/>
    </row>
    <row r="22" spans="1:96" s="74" customFormat="1" x14ac:dyDescent="0.3">
      <c r="A22" s="74">
        <v>17</v>
      </c>
      <c r="B22" s="166" t="s">
        <v>151</v>
      </c>
      <c r="C22" s="74" t="s">
        <v>10</v>
      </c>
      <c r="D22" s="159">
        <v>2137.0672166488762</v>
      </c>
      <c r="E22" s="86">
        <v>1942.4578817731808</v>
      </c>
      <c r="F22" s="86">
        <v>2019.7642104618726</v>
      </c>
      <c r="G22" s="86">
        <v>2082.6993725308066</v>
      </c>
      <c r="H22" s="86">
        <v>1888.7679349180569</v>
      </c>
      <c r="I22" s="86">
        <v>1874.7512160513515</v>
      </c>
      <c r="J22" s="86">
        <v>1741.7370544272064</v>
      </c>
      <c r="K22" s="86">
        <v>1682.7005600079351</v>
      </c>
      <c r="L22" s="86">
        <v>1673.4335439133624</v>
      </c>
      <c r="M22" s="86">
        <v>1641.7615371833053</v>
      </c>
      <c r="N22" s="86">
        <v>1620.1897653618937</v>
      </c>
      <c r="O22" s="86">
        <v>1658.9483774473581</v>
      </c>
      <c r="P22" s="86">
        <v>1494.7109315883499</v>
      </c>
      <c r="Q22" s="86">
        <v>1466.4625583739287</v>
      </c>
      <c r="R22" s="86">
        <v>1320.2457582990378</v>
      </c>
      <c r="S22" s="86">
        <v>1342.3281239256316</v>
      </c>
      <c r="T22" s="160">
        <v>1583.527438798071</v>
      </c>
      <c r="U22" s="303">
        <f>(D22*1000)/BC22</f>
        <v>4.7422936637867839</v>
      </c>
      <c r="V22" s="303">
        <f>(E22*1000)/BD22</f>
        <v>4.3089892495278992</v>
      </c>
      <c r="W22" s="303">
        <f>(F22*1000)/BE22</f>
        <v>4.3147858707632141</v>
      </c>
      <c r="X22" s="303">
        <f>(G22*1000)/BF22</f>
        <v>4.2915444011901975</v>
      </c>
      <c r="Y22" s="303">
        <f>(H22*1000)/BG22</f>
        <v>3.8847391308922155</v>
      </c>
      <c r="Z22" s="303">
        <f>(I22*1000)/BH22</f>
        <v>3.6133792104853009</v>
      </c>
      <c r="AA22" s="303">
        <f>(J22*1000)/BI22</f>
        <v>3.1653903621433517</v>
      </c>
      <c r="AB22" s="303">
        <f>(K22*1000)/BJ22</f>
        <v>2.9650170743622848</v>
      </c>
      <c r="AC22" s="303">
        <f>(L22*1000)/BK22</f>
        <v>2.7854904787095225</v>
      </c>
      <c r="AD22" s="303">
        <f>(M22*1000)/BL22</f>
        <v>2.6505333111346725</v>
      </c>
      <c r="AE22" s="303">
        <f>(N22*1000)/BM22</f>
        <v>2.6987195332126719</v>
      </c>
      <c r="AF22" s="303">
        <f>(O22*1000)/BN22</f>
        <v>2.6213471480267518</v>
      </c>
      <c r="AG22" s="303">
        <f>(P22*1000)/BO22</f>
        <v>2.3345374247779804</v>
      </c>
      <c r="AH22" s="303">
        <f>(Q22*1000)/BP22</f>
        <v>2.1007024366391467</v>
      </c>
      <c r="AI22" s="303">
        <f>(R22*1000)/BQ22</f>
        <v>2.1067067903100556</v>
      </c>
      <c r="AJ22" s="303">
        <f>(S22*1000)/BR22</f>
        <v>2.1710402335572283</v>
      </c>
      <c r="AK22" s="303">
        <f t="shared" si="2"/>
        <v>2.5858322019087159</v>
      </c>
      <c r="AL22" s="384">
        <f>(D22*1000)/(BT22*1000)</f>
        <v>3.8231892600722333</v>
      </c>
      <c r="AM22" s="385">
        <f>(E22*1000)/(BU22*1000)</f>
        <v>3.4480480727313059</v>
      </c>
      <c r="AN22" s="385">
        <f>(F22*1000)/(BV22*1000)</f>
        <v>3.5492056591167644</v>
      </c>
      <c r="AO22" s="385">
        <f>(G22*1000)/(BW22*1000)</f>
        <v>3.6026628135803609</v>
      </c>
      <c r="AP22" s="385">
        <f>(H22*1000)/(BX22*1000)</f>
        <v>3.2686128492135631</v>
      </c>
      <c r="AQ22" s="385">
        <f>(I22*1000)/(BY22*1000)</f>
        <v>3.2324690134080805</v>
      </c>
      <c r="AR22" s="385">
        <f>(J22*1000)/(BZ22*1000)</f>
        <v>2.9567322572290564</v>
      </c>
      <c r="AS22" s="385">
        <f>(K22*1000)/(CA22*1000)</f>
        <v>2.8492580282062994</v>
      </c>
      <c r="AT22" s="385">
        <f>(L22*1000)/(CB22*1000)</f>
        <v>2.8238838068062138</v>
      </c>
      <c r="AU22" s="385">
        <f>(M22*1000)/(CC22*1000)</f>
        <v>2.7198368808172377</v>
      </c>
      <c r="AV22" s="385">
        <f>(N22*1000)/(CD22*1000)</f>
        <v>2.6434814249663785</v>
      </c>
      <c r="AW22" s="385">
        <f>(O22*1000)/(CE22*1000)</f>
        <v>2.7017603150480163</v>
      </c>
      <c r="AX22" s="385">
        <f>(P22*1000)/(CF22*1000)</f>
        <v>2.4853856527907374</v>
      </c>
      <c r="AY22" s="385">
        <f>(Q22*1000)/(CG22*1000)</f>
        <v>2.4078856506283461</v>
      </c>
      <c r="AZ22" s="385">
        <f>(R22*1000)/(CH22*1000)</f>
        <v>2.1131539486999924</v>
      </c>
      <c r="BA22" s="385">
        <f>(S22*1000)/(CI22*1000)</f>
        <v>2.1459224234453167</v>
      </c>
      <c r="BB22" s="385">
        <f t="shared" si="3"/>
        <v>2.5445345097787664</v>
      </c>
      <c r="BC22" s="391">
        <v>450640</v>
      </c>
      <c r="BD22" s="388">
        <v>450792</v>
      </c>
      <c r="BE22" s="388">
        <v>468103</v>
      </c>
      <c r="BF22" s="388">
        <v>485303</v>
      </c>
      <c r="BG22" s="388">
        <v>486202</v>
      </c>
      <c r="BH22" s="388">
        <v>518836</v>
      </c>
      <c r="BI22" s="388">
        <v>550244</v>
      </c>
      <c r="BJ22" s="388">
        <v>567518</v>
      </c>
      <c r="BK22" s="388">
        <v>600768</v>
      </c>
      <c r="BL22" s="388">
        <v>619408</v>
      </c>
      <c r="BM22" s="388">
        <v>600355</v>
      </c>
      <c r="BN22" s="388">
        <v>632861</v>
      </c>
      <c r="BO22" s="388">
        <v>640260</v>
      </c>
      <c r="BP22" s="388">
        <v>698082</v>
      </c>
      <c r="BQ22" s="388">
        <v>626687</v>
      </c>
      <c r="BR22" s="388">
        <v>618288</v>
      </c>
      <c r="BS22" s="390">
        <v>612386</v>
      </c>
      <c r="BT22" s="388">
        <v>558.97499999999991</v>
      </c>
      <c r="BU22" s="388">
        <v>563.34999999999991</v>
      </c>
      <c r="BV22" s="388">
        <v>569.07500000000005</v>
      </c>
      <c r="BW22" s="388">
        <v>578.1</v>
      </c>
      <c r="BX22" s="388">
        <v>577.84999999999991</v>
      </c>
      <c r="BY22" s="388">
        <v>579.97500000000002</v>
      </c>
      <c r="BZ22" s="388">
        <v>589.07500000000005</v>
      </c>
      <c r="CA22" s="388">
        <v>590.57500000000005</v>
      </c>
      <c r="CB22" s="388">
        <v>592.6</v>
      </c>
      <c r="CC22" s="388">
        <v>603.625</v>
      </c>
      <c r="CD22" s="388">
        <v>612.90000000000009</v>
      </c>
      <c r="CE22" s="388">
        <v>614.02499999999998</v>
      </c>
      <c r="CF22" s="388">
        <v>601.40000000000009</v>
      </c>
      <c r="CG22" s="388">
        <v>609.02500000000009</v>
      </c>
      <c r="CH22" s="388">
        <v>624.77499999999998</v>
      </c>
      <c r="CI22" s="388">
        <v>625.52499999999998</v>
      </c>
      <c r="CJ22" s="390">
        <v>622.32500000000005</v>
      </c>
      <c r="CK22" s="209"/>
      <c r="CL22" s="209"/>
      <c r="CM22" s="209"/>
      <c r="CO22" s="230"/>
      <c r="CP22" s="230"/>
      <c r="CQ22" s="230"/>
      <c r="CR22" s="230"/>
    </row>
    <row r="23" spans="1:96" s="74" customFormat="1" x14ac:dyDescent="0.3">
      <c r="A23" s="74">
        <v>18</v>
      </c>
      <c r="B23" s="166" t="s">
        <v>152</v>
      </c>
      <c r="C23" s="74" t="s">
        <v>42</v>
      </c>
      <c r="D23" s="159">
        <v>11038.851162601241</v>
      </c>
      <c r="E23" s="86">
        <v>9850.6152504917191</v>
      </c>
      <c r="F23" s="86">
        <v>9983.4669003559193</v>
      </c>
      <c r="G23" s="86">
        <v>8718.2298832676825</v>
      </c>
      <c r="H23" s="86">
        <v>7565.785708954576</v>
      </c>
      <c r="I23" s="86">
        <v>7678.126885835155</v>
      </c>
      <c r="J23" s="86">
        <v>7705.8270789193648</v>
      </c>
      <c r="K23" s="86">
        <v>8377.7379207673603</v>
      </c>
      <c r="L23" s="86">
        <v>9014.1517284940874</v>
      </c>
      <c r="M23" s="86">
        <v>8504.6741970235016</v>
      </c>
      <c r="N23" s="86">
        <v>8423.9236665206281</v>
      </c>
      <c r="O23" s="86">
        <v>8285.9978618931891</v>
      </c>
      <c r="P23" s="86">
        <v>6055.2472609337874</v>
      </c>
      <c r="Q23" s="86">
        <v>6360.0529223906615</v>
      </c>
      <c r="R23" s="86">
        <v>7513.6911509183374</v>
      </c>
      <c r="S23" s="86">
        <v>7821.7320805673617</v>
      </c>
      <c r="T23" s="160">
        <v>8755.35564824223</v>
      </c>
      <c r="U23" s="303">
        <f>(D23*1000)/BC23</f>
        <v>55.80617047223425</v>
      </c>
      <c r="V23" s="303">
        <f>(E23*1000)/BD23</f>
        <v>55.962727461449028</v>
      </c>
      <c r="W23" s="303">
        <f>(F23*1000)/BE23</f>
        <v>53.394661855092501</v>
      </c>
      <c r="X23" s="303">
        <f>(G23*1000)/BF23</f>
        <v>42.303432918305198</v>
      </c>
      <c r="Y23" s="303">
        <f>(H23*1000)/BG23</f>
        <v>37.81002353300638</v>
      </c>
      <c r="Z23" s="303">
        <f>(I23*1000)/BH23</f>
        <v>37.431088476091176</v>
      </c>
      <c r="AA23" s="303">
        <f>(J23*1000)/BI23</f>
        <v>37.023038200596559</v>
      </c>
      <c r="AB23" s="303">
        <f>(K23*1000)/BJ23</f>
        <v>41.248715778532862</v>
      </c>
      <c r="AC23" s="303">
        <f>(L23*1000)/BK23</f>
        <v>44.16125754336484</v>
      </c>
      <c r="AD23" s="303">
        <f>(M23*1000)/BL23</f>
        <v>40.530680098094685</v>
      </c>
      <c r="AE23" s="303">
        <f>(N23*1000)/BM23</f>
        <v>38.542313504667426</v>
      </c>
      <c r="AF23" s="303">
        <f>(O23*1000)/BN23</f>
        <v>36.89372175150914</v>
      </c>
      <c r="AG23" s="303">
        <f>(P23*1000)/BO23</f>
        <v>34.511289153090431</v>
      </c>
      <c r="AH23" s="303">
        <f>(Q23*1000)/BP23</f>
        <v>35.224821785986961</v>
      </c>
      <c r="AI23" s="303">
        <f>(R23*1000)/BQ23</f>
        <v>36.621068707138029</v>
      </c>
      <c r="AJ23" s="303">
        <f>(S23*1000)/BR23</f>
        <v>41.10664908144021</v>
      </c>
      <c r="AK23" s="303">
        <f t="shared" si="2"/>
        <v>51.816956259164392</v>
      </c>
      <c r="AL23" s="384">
        <f>(D23*1000)/(BT23*1000)</f>
        <v>46.004797510319818</v>
      </c>
      <c r="AM23" s="385">
        <f>(E23*1000)/(BU23*1000)</f>
        <v>42.583444290464584</v>
      </c>
      <c r="AN23" s="385">
        <f>(F23*1000)/(BV23*1000)</f>
        <v>42.953498549450018</v>
      </c>
      <c r="AO23" s="385">
        <f>(G23*1000)/(BW23*1000)</f>
        <v>36.93773915164784</v>
      </c>
      <c r="AP23" s="385">
        <f>(H23*1000)/(BX23*1000)</f>
        <v>32.604118547531037</v>
      </c>
      <c r="AQ23" s="385">
        <f>(I23*1000)/(BY23*1000)</f>
        <v>33.131076098533569</v>
      </c>
      <c r="AR23" s="385">
        <f>(J23*1000)/(BZ23*1000)</f>
        <v>33.730913017812931</v>
      </c>
      <c r="AS23" s="385">
        <f>(K23*1000)/(CA23*1000)</f>
        <v>37.197193565400639</v>
      </c>
      <c r="AT23" s="385">
        <f>(L23*1000)/(CB23*1000)</f>
        <v>39.328759722923586</v>
      </c>
      <c r="AU23" s="385">
        <f>(M23*1000)/(CC23*1000)</f>
        <v>36.317600926757777</v>
      </c>
      <c r="AV23" s="385">
        <f>(N23*1000)/(CD23*1000)</f>
        <v>35.066806812449272</v>
      </c>
      <c r="AW23" s="385">
        <f>(O23*1000)/(CE23*1000)</f>
        <v>33.993837382125903</v>
      </c>
      <c r="AX23" s="385">
        <f>(P23*1000)/(CF23*1000)</f>
        <v>25.882655528676157</v>
      </c>
      <c r="AY23" s="385">
        <f>(Q23*1000)/(CG23*1000)</f>
        <v>27.165202017685687</v>
      </c>
      <c r="AZ23" s="385">
        <f>(R23*1000)/(CH23*1000)</f>
        <v>31.352769250650272</v>
      </c>
      <c r="BA23" s="385">
        <f>(S23*1000)/(CI23*1000)</f>
        <v>32.682469781959099</v>
      </c>
      <c r="BB23" s="385">
        <f t="shared" si="3"/>
        <v>36.997065912707505</v>
      </c>
      <c r="BC23" s="391">
        <v>197807</v>
      </c>
      <c r="BD23" s="388">
        <v>176021</v>
      </c>
      <c r="BE23" s="388">
        <v>186975</v>
      </c>
      <c r="BF23" s="388">
        <v>206088</v>
      </c>
      <c r="BG23" s="388">
        <v>200100</v>
      </c>
      <c r="BH23" s="388">
        <v>205127</v>
      </c>
      <c r="BI23" s="388">
        <v>208136</v>
      </c>
      <c r="BJ23" s="388">
        <v>203103</v>
      </c>
      <c r="BK23" s="388">
        <v>204119</v>
      </c>
      <c r="BL23" s="388">
        <v>209833</v>
      </c>
      <c r="BM23" s="388">
        <v>218563</v>
      </c>
      <c r="BN23" s="388">
        <v>224591</v>
      </c>
      <c r="BO23" s="388">
        <v>175457</v>
      </c>
      <c r="BP23" s="388">
        <v>180556</v>
      </c>
      <c r="BQ23" s="388">
        <v>205174</v>
      </c>
      <c r="BR23" s="388">
        <v>190279</v>
      </c>
      <c r="BS23" s="390">
        <v>168967</v>
      </c>
      <c r="BT23" s="388">
        <v>239.95</v>
      </c>
      <c r="BU23" s="388">
        <v>231.32499999999999</v>
      </c>
      <c r="BV23" s="388">
        <v>232.42500000000001</v>
      </c>
      <c r="BW23" s="388">
        <v>236.02500000000001</v>
      </c>
      <c r="BX23" s="388">
        <v>232.04999999999998</v>
      </c>
      <c r="BY23" s="388">
        <v>231.75</v>
      </c>
      <c r="BZ23" s="388">
        <v>228.45000000000002</v>
      </c>
      <c r="CA23" s="388">
        <v>225.22500000000002</v>
      </c>
      <c r="CB23" s="388">
        <v>229.20000000000002</v>
      </c>
      <c r="CC23" s="388">
        <v>234.17500000000001</v>
      </c>
      <c r="CD23" s="388">
        <v>240.22500000000002</v>
      </c>
      <c r="CE23" s="388">
        <v>243.75</v>
      </c>
      <c r="CF23" s="388">
        <v>233.95000000000002</v>
      </c>
      <c r="CG23" s="388">
        <v>234.125</v>
      </c>
      <c r="CH23" s="388">
        <v>239.65</v>
      </c>
      <c r="CI23" s="388">
        <v>239.32499999999999</v>
      </c>
      <c r="CJ23" s="390">
        <v>236.64999999999998</v>
      </c>
      <c r="CK23" s="209"/>
      <c r="CL23" s="209"/>
      <c r="CM23" s="209"/>
      <c r="CO23" s="230"/>
      <c r="CP23" s="230"/>
      <c r="CQ23" s="230"/>
      <c r="CR23" s="230"/>
    </row>
    <row r="24" spans="1:96" s="74" customFormat="1" x14ac:dyDescent="0.3">
      <c r="A24" s="74">
        <v>19</v>
      </c>
      <c r="B24" s="166" t="s">
        <v>153</v>
      </c>
      <c r="C24" s="74" t="s">
        <v>11</v>
      </c>
      <c r="D24" s="159">
        <v>88.998330785224823</v>
      </c>
      <c r="E24" s="86">
        <v>89.264962247224702</v>
      </c>
      <c r="F24" s="86">
        <v>93.865315296141389</v>
      </c>
      <c r="G24" s="86">
        <v>89.038723916861883</v>
      </c>
      <c r="H24" s="86">
        <v>83.084413101029668</v>
      </c>
      <c r="I24" s="86">
        <v>83.156828189464989</v>
      </c>
      <c r="J24" s="86">
        <v>80.961168993991976</v>
      </c>
      <c r="K24" s="86">
        <v>80.435927135830724</v>
      </c>
      <c r="L24" s="86">
        <v>79.070270649171135</v>
      </c>
      <c r="M24" s="86">
        <v>78.81817344962748</v>
      </c>
      <c r="N24" s="86">
        <v>75.399962024534915</v>
      </c>
      <c r="O24" s="86">
        <v>72.331572676072241</v>
      </c>
      <c r="P24" s="86">
        <v>66.527857463738329</v>
      </c>
      <c r="Q24" s="86">
        <v>67.476790116426173</v>
      </c>
      <c r="R24" s="86">
        <v>60.377529355989608</v>
      </c>
      <c r="S24" s="86">
        <v>60.181160293370553</v>
      </c>
      <c r="T24" s="160">
        <v>72.401843184544703</v>
      </c>
      <c r="U24" s="303">
        <f>(D24*1000)/BC24</f>
        <v>1.3373554544873598</v>
      </c>
      <c r="V24" s="303">
        <f>(E24*1000)/BD24</f>
        <v>1.3661192226626779</v>
      </c>
      <c r="W24" s="303">
        <f>(F24*1000)/BE24</f>
        <v>1.3934254011273457</v>
      </c>
      <c r="X24" s="303">
        <f>(G24*1000)/BF24</f>
        <v>1.2856649182999333</v>
      </c>
      <c r="Y24" s="303">
        <f>(H24*1000)/BG24</f>
        <v>1.180763349691319</v>
      </c>
      <c r="Z24" s="303">
        <f>(I24*1000)/BH24</f>
        <v>1.1315855619288444</v>
      </c>
      <c r="AA24" s="303">
        <f>(J24*1000)/BI24</f>
        <v>1.0608258624194757</v>
      </c>
      <c r="AB24" s="303">
        <f>(K24*1000)/BJ24</f>
        <v>0.99203185831418483</v>
      </c>
      <c r="AC24" s="303">
        <f>(L24*1000)/BK24</f>
        <v>0.930216590776348</v>
      </c>
      <c r="AD24" s="303">
        <f>(M24*1000)/BL24</f>
        <v>0.92219513092183591</v>
      </c>
      <c r="AE24" s="303">
        <f>(N24*1000)/BM24</f>
        <v>0.86399479797562617</v>
      </c>
      <c r="AF24" s="303">
        <f>(O24*1000)/BN24</f>
        <v>0.83208600998610627</v>
      </c>
      <c r="AG24" s="303">
        <f>(P24*1000)/BO24</f>
        <v>1.1935602982424931</v>
      </c>
      <c r="AH24" s="303">
        <f>(Q24*1000)/BP24</f>
        <v>1.0565700569401568</v>
      </c>
      <c r="AI24" s="303">
        <f>(R24*1000)/BQ24</f>
        <v>0.66912913630256787</v>
      </c>
      <c r="AJ24" s="303">
        <f>(S24*1000)/BR24</f>
        <v>0.62769786279538731</v>
      </c>
      <c r="AK24" s="303">
        <f t="shared" si="2"/>
        <v>0.76653019654588161</v>
      </c>
      <c r="AL24" s="384">
        <f>(D24*1000)/(BT24*1000)</f>
        <v>0.66765439448780817</v>
      </c>
      <c r="AM24" s="385">
        <f>(E24*1000)/(BU24*1000)</f>
        <v>0.65228324623474376</v>
      </c>
      <c r="AN24" s="385">
        <f>(F24*1000)/(BV24*1000)</f>
        <v>0.66429805588210467</v>
      </c>
      <c r="AO24" s="385">
        <f>(G24*1000)/(BW24*1000)</f>
        <v>0.60498538418115766</v>
      </c>
      <c r="AP24" s="385">
        <f>(H24*1000)/(BX24*1000)</f>
        <v>0.53854748404491759</v>
      </c>
      <c r="AQ24" s="385">
        <f>(I24*1000)/(BY24*1000)</f>
        <v>0.50829357084025051</v>
      </c>
      <c r="AR24" s="385">
        <f>(J24*1000)/(BZ24*1000)</f>
        <v>0.47673292503454717</v>
      </c>
      <c r="AS24" s="385">
        <f>(K24*1000)/(CA24*1000)</f>
        <v>0.45450446184958732</v>
      </c>
      <c r="AT24" s="385">
        <f>(L24*1000)/(CB24*1000)</f>
        <v>0.41681745202515091</v>
      </c>
      <c r="AU24" s="385">
        <f>(M24*1000)/(CC24*1000)</f>
        <v>0.40833142572012676</v>
      </c>
      <c r="AV24" s="385">
        <f>(N24*1000)/(CD24*1000)</f>
        <v>0.38880991117460317</v>
      </c>
      <c r="AW24" s="385">
        <f>(O24*1000)/(CE24*1000)</f>
        <v>0.37594372492761041</v>
      </c>
      <c r="AX24" s="385">
        <f>(P24*1000)/(CF24*1000)</f>
        <v>0.39837040397448098</v>
      </c>
      <c r="AY24" s="385">
        <f>(Q24*1000)/(CG24*1000)</f>
        <v>0.41729616645903622</v>
      </c>
      <c r="AZ24" s="385">
        <f>(R24*1000)/(CH24*1000)</f>
        <v>0.30820586705456665</v>
      </c>
      <c r="BA24" s="385">
        <f>(S24*1000)/(CI24*1000)</f>
        <v>0.29602144758175386</v>
      </c>
      <c r="BB24" s="385">
        <f t="shared" si="3"/>
        <v>0.35780500708942281</v>
      </c>
      <c r="BC24" s="391">
        <v>66548</v>
      </c>
      <c r="BD24" s="388">
        <v>65342</v>
      </c>
      <c r="BE24" s="388">
        <v>67363</v>
      </c>
      <c r="BF24" s="388">
        <v>69255</v>
      </c>
      <c r="BG24" s="388">
        <v>70365</v>
      </c>
      <c r="BH24" s="388">
        <v>73487</v>
      </c>
      <c r="BI24" s="388">
        <v>76319</v>
      </c>
      <c r="BJ24" s="388">
        <v>81082</v>
      </c>
      <c r="BK24" s="388">
        <v>85002</v>
      </c>
      <c r="BL24" s="388">
        <v>85468</v>
      </c>
      <c r="BM24" s="388">
        <v>87269</v>
      </c>
      <c r="BN24" s="388">
        <v>86928</v>
      </c>
      <c r="BO24" s="388">
        <v>55739</v>
      </c>
      <c r="BP24" s="388">
        <v>63864</v>
      </c>
      <c r="BQ24" s="388">
        <v>90233</v>
      </c>
      <c r="BR24" s="388">
        <v>95876</v>
      </c>
      <c r="BS24" s="390">
        <v>94454</v>
      </c>
      <c r="BT24" s="388">
        <v>133.30000000000001</v>
      </c>
      <c r="BU24" s="388">
        <v>136.85000000000002</v>
      </c>
      <c r="BV24" s="388">
        <v>141.30000000000001</v>
      </c>
      <c r="BW24" s="388">
        <v>147.17500000000001</v>
      </c>
      <c r="BX24" s="388">
        <v>154.27500000000001</v>
      </c>
      <c r="BY24" s="388">
        <v>163.6</v>
      </c>
      <c r="BZ24" s="388">
        <v>169.82499999999999</v>
      </c>
      <c r="CA24" s="388">
        <v>176.97500000000002</v>
      </c>
      <c r="CB24" s="388">
        <v>189.7</v>
      </c>
      <c r="CC24" s="388">
        <v>193.02500000000001</v>
      </c>
      <c r="CD24" s="388">
        <v>193.92500000000001</v>
      </c>
      <c r="CE24" s="388">
        <v>192.4</v>
      </c>
      <c r="CF24" s="388">
        <v>167</v>
      </c>
      <c r="CG24" s="388">
        <v>161.70000000000002</v>
      </c>
      <c r="CH24" s="388">
        <v>195.9</v>
      </c>
      <c r="CI24" s="388">
        <v>203.29999999999998</v>
      </c>
      <c r="CJ24" s="390">
        <v>202.35</v>
      </c>
      <c r="CK24" s="209"/>
      <c r="CL24" s="209"/>
      <c r="CM24" s="209"/>
      <c r="CO24" s="230"/>
      <c r="CP24" s="230"/>
      <c r="CQ24" s="230"/>
      <c r="CR24" s="230"/>
    </row>
    <row r="25" spans="1:96" s="74" customFormat="1" x14ac:dyDescent="0.3">
      <c r="A25" s="74">
        <v>20</v>
      </c>
      <c r="B25" s="56" t="s">
        <v>154</v>
      </c>
      <c r="C25" s="74" t="s">
        <v>43</v>
      </c>
      <c r="D25" s="159">
        <v>42.836189957547099</v>
      </c>
      <c r="E25" s="86">
        <v>41.154027091861551</v>
      </c>
      <c r="F25" s="86">
        <v>41.643283927264918</v>
      </c>
      <c r="G25" s="86">
        <v>39.774173001883966</v>
      </c>
      <c r="H25" s="86">
        <v>36.302150396396684</v>
      </c>
      <c r="I25" s="86">
        <v>34.060205828513787</v>
      </c>
      <c r="J25" s="86">
        <v>32.472303819244601</v>
      </c>
      <c r="K25" s="86">
        <v>28.360192016551974</v>
      </c>
      <c r="L25" s="86">
        <v>25.72739582942997</v>
      </c>
      <c r="M25" s="86">
        <v>24.435689344094591</v>
      </c>
      <c r="N25" s="86">
        <v>23.11439702209028</v>
      </c>
      <c r="O25" s="86">
        <v>21.948498313050564</v>
      </c>
      <c r="P25" s="86">
        <v>20.576447168157188</v>
      </c>
      <c r="Q25" s="86">
        <v>20.102146069950059</v>
      </c>
      <c r="R25" s="86">
        <v>18.006576628011235</v>
      </c>
      <c r="S25" s="86">
        <v>19.082796428412067</v>
      </c>
      <c r="T25" s="160">
        <v>22.475459502784823</v>
      </c>
      <c r="U25" s="303" t="s">
        <v>412</v>
      </c>
      <c r="V25" s="303" t="s">
        <v>412</v>
      </c>
      <c r="W25" s="303" t="s">
        <v>412</v>
      </c>
      <c r="X25" s="303" t="s">
        <v>412</v>
      </c>
      <c r="Y25" s="303" t="s">
        <v>412</v>
      </c>
      <c r="Z25" s="303" t="s">
        <v>412</v>
      </c>
      <c r="AA25" s="303" t="s">
        <v>412</v>
      </c>
      <c r="AB25" s="303" t="s">
        <v>412</v>
      </c>
      <c r="AC25" s="303" t="s">
        <v>412</v>
      </c>
      <c r="AD25" s="303" t="s">
        <v>412</v>
      </c>
      <c r="AE25" s="303" t="s">
        <v>412</v>
      </c>
      <c r="AF25" s="303" t="s">
        <v>412</v>
      </c>
      <c r="AG25" s="303" t="s">
        <v>412</v>
      </c>
      <c r="AH25" s="303" t="s">
        <v>412</v>
      </c>
      <c r="AI25" s="303" t="s">
        <v>412</v>
      </c>
      <c r="AJ25" s="303" t="s">
        <v>412</v>
      </c>
      <c r="AK25" s="303" t="s">
        <v>412</v>
      </c>
      <c r="AL25" s="384">
        <f>(D25*1000)/(BT25*1000)</f>
        <v>0.90802734409214814</v>
      </c>
      <c r="AM25" s="385">
        <f>(E25*1000)/(BU25*1000)</f>
        <v>0.87842106919661811</v>
      </c>
      <c r="AN25" s="385">
        <f>(F25*1000)/(BV25*1000)</f>
        <v>0.92080229800475222</v>
      </c>
      <c r="AO25" s="385">
        <f>(G25*1000)/(BW25*1000)</f>
        <v>0.88930515375928376</v>
      </c>
      <c r="AP25" s="385">
        <f>(H25*1000)/(BX25*1000)</f>
        <v>0.81031585706242593</v>
      </c>
      <c r="AQ25" s="385">
        <f>(I25*1000)/(BY25*1000)</f>
        <v>0.74857595227502838</v>
      </c>
      <c r="AR25" s="385">
        <f>(J25*1000)/(BZ25*1000)</f>
        <v>0.71524898280274452</v>
      </c>
      <c r="AS25" s="385">
        <f>(K25*1000)/(CA25*1000)</f>
        <v>0.60631089292468143</v>
      </c>
      <c r="AT25" s="385">
        <f>(L25*1000)/(CB25*1000)</f>
        <v>0.56081516794397757</v>
      </c>
      <c r="AU25" s="385">
        <f>(M25*1000)/(CC25*1000)</f>
        <v>0.51147439757393187</v>
      </c>
      <c r="AV25" s="385">
        <f>(N25*1000)/(CD25*1000)</f>
        <v>0.4907515291314285</v>
      </c>
      <c r="AW25" s="385">
        <f>(O25*1000)/(CE25*1000)</f>
        <v>0.44678876973130927</v>
      </c>
      <c r="AX25" s="385">
        <f>(P25*1000)/(CF25*1000)</f>
        <v>0.41484772516445945</v>
      </c>
      <c r="AY25" s="385">
        <f>(Q25*1000)/(CG25*1000)</f>
        <v>0.38713810438035745</v>
      </c>
      <c r="AZ25" s="385">
        <f>(R25*1000)/(CH25*1000)</f>
        <v>0.33024441316847752</v>
      </c>
      <c r="BA25" s="385">
        <f>(S25*1000)/(CI25*1000)</f>
        <v>0.34244587579025698</v>
      </c>
      <c r="BB25" s="385">
        <f t="shared" si="3"/>
        <v>0.41970979463650454</v>
      </c>
      <c r="BC25" s="391">
        <v>0</v>
      </c>
      <c r="BD25" s="388">
        <v>0</v>
      </c>
      <c r="BE25" s="388">
        <v>0</v>
      </c>
      <c r="BF25" s="388">
        <v>0</v>
      </c>
      <c r="BG25" s="388">
        <v>0</v>
      </c>
      <c r="BH25" s="388">
        <v>0</v>
      </c>
      <c r="BI25" s="388">
        <v>0</v>
      </c>
      <c r="BJ25" s="388">
        <v>0</v>
      </c>
      <c r="BK25" s="388">
        <v>0</v>
      </c>
      <c r="BL25" s="388">
        <v>0</v>
      </c>
      <c r="BM25" s="388">
        <v>0</v>
      </c>
      <c r="BN25" s="388">
        <v>0</v>
      </c>
      <c r="BO25" s="388">
        <v>0</v>
      </c>
      <c r="BP25" s="388">
        <v>0</v>
      </c>
      <c r="BQ25" s="388">
        <v>0</v>
      </c>
      <c r="BR25" s="388">
        <v>0</v>
      </c>
      <c r="BS25" s="390">
        <v>0</v>
      </c>
      <c r="BT25" s="388">
        <v>47.175000000000004</v>
      </c>
      <c r="BU25" s="388">
        <v>46.849999999999994</v>
      </c>
      <c r="BV25" s="388">
        <v>45.224999999999994</v>
      </c>
      <c r="BW25" s="388">
        <v>44.725000000000001</v>
      </c>
      <c r="BX25" s="388">
        <v>44.8</v>
      </c>
      <c r="BY25" s="388">
        <v>45.5</v>
      </c>
      <c r="BZ25" s="388">
        <v>45.4</v>
      </c>
      <c r="CA25" s="388">
        <v>46.774999999999999</v>
      </c>
      <c r="CB25" s="388">
        <v>45.875</v>
      </c>
      <c r="CC25" s="388">
        <v>47.774999999999991</v>
      </c>
      <c r="CD25" s="388">
        <v>47.1</v>
      </c>
      <c r="CE25" s="388">
        <v>49.124999999999993</v>
      </c>
      <c r="CF25" s="388">
        <v>49.6</v>
      </c>
      <c r="CG25" s="388">
        <v>51.924999999999997</v>
      </c>
      <c r="CH25" s="388">
        <v>54.524999999999999</v>
      </c>
      <c r="CI25" s="388">
        <v>55.724999999999994</v>
      </c>
      <c r="CJ25" s="390">
        <v>53.550000000000004</v>
      </c>
      <c r="CK25" s="209"/>
      <c r="CL25" s="209"/>
      <c r="CM25" s="209"/>
      <c r="CO25" s="230"/>
      <c r="CP25" s="230"/>
      <c r="CQ25" s="230"/>
      <c r="CR25" s="230"/>
    </row>
    <row r="26" spans="1:96" s="74" customFormat="1" x14ac:dyDescent="0.3">
      <c r="A26" s="74">
        <v>21</v>
      </c>
      <c r="B26" s="56" t="s">
        <v>155</v>
      </c>
      <c r="C26" s="74" t="s">
        <v>12</v>
      </c>
      <c r="D26" s="159">
        <v>41.95841384124175</v>
      </c>
      <c r="E26" s="86">
        <v>34.901452996729361</v>
      </c>
      <c r="F26" s="86">
        <v>34.310404988517121</v>
      </c>
      <c r="G26" s="86">
        <v>34.644770113975085</v>
      </c>
      <c r="H26" s="86">
        <v>27.375863986338</v>
      </c>
      <c r="I26" s="86">
        <v>26.26286992330207</v>
      </c>
      <c r="J26" s="86">
        <v>25.346469420271653</v>
      </c>
      <c r="K26" s="86">
        <v>15.85650999375309</v>
      </c>
      <c r="L26" s="86">
        <v>15.065681105743742</v>
      </c>
      <c r="M26" s="86">
        <v>14.405922891005956</v>
      </c>
      <c r="N26" s="86">
        <v>14.061708428233395</v>
      </c>
      <c r="O26" s="86">
        <v>13.195001210965621</v>
      </c>
      <c r="P26" s="86">
        <v>12.977081989581322</v>
      </c>
      <c r="Q26" s="86">
        <v>13.849445712435065</v>
      </c>
      <c r="R26" s="86">
        <v>12.05980625113747</v>
      </c>
      <c r="S26" s="86">
        <v>10.581475389374017</v>
      </c>
      <c r="T26" s="160">
        <v>13.175774208107311</v>
      </c>
      <c r="U26" s="303" t="s">
        <v>412</v>
      </c>
      <c r="V26" s="303" t="s">
        <v>412</v>
      </c>
      <c r="W26" s="303" t="s">
        <v>412</v>
      </c>
      <c r="X26" s="303" t="s">
        <v>412</v>
      </c>
      <c r="Y26" s="303" t="s">
        <v>412</v>
      </c>
      <c r="Z26" s="303" t="s">
        <v>412</v>
      </c>
      <c r="AA26" s="303" t="s">
        <v>412</v>
      </c>
      <c r="AB26" s="303" t="s">
        <v>412</v>
      </c>
      <c r="AC26" s="303" t="s">
        <v>412</v>
      </c>
      <c r="AD26" s="303" t="s">
        <v>412</v>
      </c>
      <c r="AE26" s="303" t="s">
        <v>412</v>
      </c>
      <c r="AF26" s="303" t="s">
        <v>412</v>
      </c>
      <c r="AG26" s="303" t="s">
        <v>412</v>
      </c>
      <c r="AH26" s="303" t="s">
        <v>412</v>
      </c>
      <c r="AI26" s="303" t="s">
        <v>412</v>
      </c>
      <c r="AJ26" s="303" t="s">
        <v>412</v>
      </c>
      <c r="AK26" s="303" t="s">
        <v>412</v>
      </c>
      <c r="AL26" s="384">
        <f>(D26*1000)/(BT26*1000)</f>
        <v>1.6262951101256493</v>
      </c>
      <c r="AM26" s="385">
        <f>(E26*1000)/(BU26*1000)</f>
        <v>1.3673438980109445</v>
      </c>
      <c r="AN26" s="385">
        <f>(F26*1000)/(BV26*1000)</f>
        <v>1.4600172335539199</v>
      </c>
      <c r="AO26" s="385">
        <f>(G26*1000)/(BW26*1000)</f>
        <v>1.5676366567409543</v>
      </c>
      <c r="AP26" s="385">
        <f>(H26*1000)/(BX26*1000)</f>
        <v>1.2235023010653858</v>
      </c>
      <c r="AQ26" s="385">
        <f>(I26*1000)/(BY26*1000)</f>
        <v>1.1620738904115961</v>
      </c>
      <c r="AR26" s="385">
        <f>(J26*1000)/(BZ26*1000)</f>
        <v>1.1068327257760546</v>
      </c>
      <c r="AS26" s="385">
        <f>(K26*1000)/(CA26*1000)</f>
        <v>0.66000041597307346</v>
      </c>
      <c r="AT26" s="385">
        <f>(L26*1000)/(CB26*1000)</f>
        <v>0.63301181116570349</v>
      </c>
      <c r="AU26" s="385">
        <f>(M26*1000)/(CC26*1000)</f>
        <v>0.60977451390501403</v>
      </c>
      <c r="AV26" s="385">
        <f>(N26*1000)/(CD26*1000)</f>
        <v>0.60545569120488252</v>
      </c>
      <c r="AW26" s="385">
        <f>(O26*1000)/(CE26*1000)</f>
        <v>0.59170409017783065</v>
      </c>
      <c r="AX26" s="385">
        <f>(P26*1000)/(CF26*1000)</f>
        <v>0.58986736316278732</v>
      </c>
      <c r="AY26" s="385">
        <f>(Q26*1000)/(CG26*1000)</f>
        <v>0.64416026569465412</v>
      </c>
      <c r="AZ26" s="385">
        <f>(R26*1000)/(CH26*1000)</f>
        <v>0.56885878543101276</v>
      </c>
      <c r="BA26" s="385">
        <f>(S26*1000)/(CI26*1000)</f>
        <v>0.49330887596149253</v>
      </c>
      <c r="BB26" s="385">
        <f t="shared" si="3"/>
        <v>0.62076674714286506</v>
      </c>
      <c r="BC26" s="391">
        <v>0</v>
      </c>
      <c r="BD26" s="388">
        <v>0</v>
      </c>
      <c r="BE26" s="388">
        <v>0</v>
      </c>
      <c r="BF26" s="388">
        <v>0</v>
      </c>
      <c r="BG26" s="388">
        <v>0</v>
      </c>
      <c r="BH26" s="388">
        <v>0</v>
      </c>
      <c r="BI26" s="388">
        <v>0</v>
      </c>
      <c r="BJ26" s="388">
        <v>0</v>
      </c>
      <c r="BK26" s="388">
        <v>0</v>
      </c>
      <c r="BL26" s="388">
        <v>0</v>
      </c>
      <c r="BM26" s="388">
        <v>0</v>
      </c>
      <c r="BN26" s="388">
        <v>0</v>
      </c>
      <c r="BO26" s="388">
        <v>0</v>
      </c>
      <c r="BP26" s="388">
        <v>0</v>
      </c>
      <c r="BQ26" s="388">
        <v>0</v>
      </c>
      <c r="BR26" s="388">
        <v>0</v>
      </c>
      <c r="BS26" s="390">
        <v>0</v>
      </c>
      <c r="BT26" s="388">
        <v>25.8</v>
      </c>
      <c r="BU26" s="388">
        <v>25.525000000000002</v>
      </c>
      <c r="BV26" s="388">
        <v>23.5</v>
      </c>
      <c r="BW26" s="388">
        <v>22.099999999999998</v>
      </c>
      <c r="BX26" s="388">
        <v>22.374999999999996</v>
      </c>
      <c r="BY26" s="388">
        <v>22.599999999999998</v>
      </c>
      <c r="BZ26" s="388">
        <v>22.9</v>
      </c>
      <c r="CA26" s="388">
        <v>24.024999999999999</v>
      </c>
      <c r="CB26" s="388">
        <v>23.8</v>
      </c>
      <c r="CC26" s="388">
        <v>23.625</v>
      </c>
      <c r="CD26" s="388">
        <v>23.224999999999998</v>
      </c>
      <c r="CE26" s="388">
        <v>22.299999999999997</v>
      </c>
      <c r="CF26" s="388">
        <v>22</v>
      </c>
      <c r="CG26" s="388">
        <v>21.5</v>
      </c>
      <c r="CH26" s="388">
        <v>21.2</v>
      </c>
      <c r="CI26" s="388">
        <v>21.450000000000003</v>
      </c>
      <c r="CJ26" s="390">
        <v>21.225000000000001</v>
      </c>
      <c r="CK26" s="209"/>
      <c r="CL26" s="209"/>
      <c r="CM26" s="209"/>
      <c r="CO26" s="230"/>
      <c r="CP26" s="230"/>
      <c r="CQ26" s="230"/>
      <c r="CR26" s="230"/>
    </row>
    <row r="27" spans="1:96" s="74" customFormat="1" x14ac:dyDescent="0.3">
      <c r="A27" s="74">
        <v>22</v>
      </c>
      <c r="B27" s="56" t="s">
        <v>156</v>
      </c>
      <c r="C27" s="74" t="s">
        <v>13</v>
      </c>
      <c r="D27" s="159">
        <v>93.898033870670702</v>
      </c>
      <c r="E27" s="86">
        <v>94.791421417089353</v>
      </c>
      <c r="F27" s="86">
        <v>85.409315546834534</v>
      </c>
      <c r="G27" s="86">
        <v>90.970210343367583</v>
      </c>
      <c r="H27" s="86">
        <v>82.401224834347886</v>
      </c>
      <c r="I27" s="86">
        <v>79.736537819099155</v>
      </c>
      <c r="J27" s="86">
        <v>74.810837090391914</v>
      </c>
      <c r="K27" s="86">
        <v>72.75630365645992</v>
      </c>
      <c r="L27" s="86">
        <v>68.663658075841028</v>
      </c>
      <c r="M27" s="86">
        <v>67.825688605452171</v>
      </c>
      <c r="N27" s="86">
        <v>65.725486621072406</v>
      </c>
      <c r="O27" s="86">
        <v>62.235743818723762</v>
      </c>
      <c r="P27" s="86">
        <v>54.863088314486959</v>
      </c>
      <c r="Q27" s="86">
        <v>50.596343137500384</v>
      </c>
      <c r="R27" s="86">
        <v>42.013784027948653</v>
      </c>
      <c r="S27" s="86">
        <v>38.1290136420754</v>
      </c>
      <c r="T27" s="160">
        <v>43.608512012403999</v>
      </c>
      <c r="U27" s="303" t="s">
        <v>412</v>
      </c>
      <c r="V27" s="303" t="s">
        <v>412</v>
      </c>
      <c r="W27" s="303" t="s">
        <v>412</v>
      </c>
      <c r="X27" s="303" t="s">
        <v>412</v>
      </c>
      <c r="Y27" s="303" t="s">
        <v>412</v>
      </c>
      <c r="Z27" s="303" t="s">
        <v>412</v>
      </c>
      <c r="AA27" s="303" t="s">
        <v>412</v>
      </c>
      <c r="AB27" s="303" t="s">
        <v>412</v>
      </c>
      <c r="AC27" s="303" t="s">
        <v>412</v>
      </c>
      <c r="AD27" s="303" t="s">
        <v>412</v>
      </c>
      <c r="AE27" s="303" t="s">
        <v>412</v>
      </c>
      <c r="AF27" s="303" t="s">
        <v>412</v>
      </c>
      <c r="AG27" s="303" t="s">
        <v>412</v>
      </c>
      <c r="AH27" s="303" t="s">
        <v>412</v>
      </c>
      <c r="AI27" s="303" t="s">
        <v>412</v>
      </c>
      <c r="AJ27" s="303" t="s">
        <v>412</v>
      </c>
      <c r="AK27" s="303" t="s">
        <v>412</v>
      </c>
      <c r="AL27" s="384">
        <f>(D27*1000)/(BT27*1000)</f>
        <v>0.82511453313418892</v>
      </c>
      <c r="AM27" s="385">
        <f>(E27*1000)/(BU27*1000)</f>
        <v>0.86488523190774957</v>
      </c>
      <c r="AN27" s="385">
        <f>(F27*1000)/(BV27*1000)</f>
        <v>0.77928207615724931</v>
      </c>
      <c r="AO27" s="385">
        <f>(G27*1000)/(BW27*1000)</f>
        <v>0.8030916825722143</v>
      </c>
      <c r="AP27" s="385">
        <f>(H27*1000)/(BX27*1000)</f>
        <v>0.70685159626290273</v>
      </c>
      <c r="AQ27" s="385">
        <f>(I27*1000)/(BY27*1000)</f>
        <v>0.68209185473994149</v>
      </c>
      <c r="AR27" s="385">
        <f>(J27*1000)/(BZ27*1000)</f>
        <v>0.62096565337532195</v>
      </c>
      <c r="AS27" s="385">
        <f>(K27*1000)/(CA27*1000)</f>
        <v>0.58310000926836247</v>
      </c>
      <c r="AT27" s="385">
        <f>(L27*1000)/(CB27*1000)</f>
        <v>0.55162609420237818</v>
      </c>
      <c r="AU27" s="385">
        <f>(M27*1000)/(CC27*1000)</f>
        <v>0.51745709407173113</v>
      </c>
      <c r="AV27" s="385">
        <f>(N27*1000)/(CD27*1000)</f>
        <v>0.47800353906234472</v>
      </c>
      <c r="AW27" s="385">
        <f>(O27*1000)/(CE27*1000)</f>
        <v>0.43529109158051243</v>
      </c>
      <c r="AX27" s="385">
        <f>(P27*1000)/(CF27*1000)</f>
        <v>0.37590331150727613</v>
      </c>
      <c r="AY27" s="385">
        <f>(Q27*1000)/(CG27*1000)</f>
        <v>0.33352895937706245</v>
      </c>
      <c r="AZ27" s="385">
        <f>(R27*1000)/(CH27*1000)</f>
        <v>0.25645526646084943</v>
      </c>
      <c r="BA27" s="385">
        <f>(S27*1000)/(CI27*1000)</f>
        <v>0.2235977929457581</v>
      </c>
      <c r="BB27" s="385">
        <f t="shared" si="3"/>
        <v>0.25907329281095498</v>
      </c>
      <c r="BC27" s="391">
        <v>0</v>
      </c>
      <c r="BD27" s="388">
        <v>0</v>
      </c>
      <c r="BE27" s="388">
        <v>0</v>
      </c>
      <c r="BF27" s="388">
        <v>0</v>
      </c>
      <c r="BG27" s="388">
        <v>0</v>
      </c>
      <c r="BH27" s="388">
        <v>0</v>
      </c>
      <c r="BI27" s="388">
        <v>0</v>
      </c>
      <c r="BJ27" s="388">
        <v>0</v>
      </c>
      <c r="BK27" s="388">
        <v>0</v>
      </c>
      <c r="BL27" s="388">
        <v>0</v>
      </c>
      <c r="BM27" s="388">
        <v>0</v>
      </c>
      <c r="BN27" s="388">
        <v>0</v>
      </c>
      <c r="BO27" s="388">
        <v>0</v>
      </c>
      <c r="BP27" s="388">
        <v>0</v>
      </c>
      <c r="BQ27" s="388">
        <v>0</v>
      </c>
      <c r="BR27" s="388">
        <v>0</v>
      </c>
      <c r="BS27" s="390">
        <v>0</v>
      </c>
      <c r="BT27" s="388">
        <v>113.8</v>
      </c>
      <c r="BU27" s="388">
        <v>109.6</v>
      </c>
      <c r="BV27" s="388">
        <v>109.60000000000001</v>
      </c>
      <c r="BW27" s="388">
        <v>113.27500000000001</v>
      </c>
      <c r="BX27" s="388">
        <v>116.575</v>
      </c>
      <c r="BY27" s="388">
        <v>116.9</v>
      </c>
      <c r="BZ27" s="388">
        <v>120.47499999999999</v>
      </c>
      <c r="CA27" s="388">
        <v>124.77499999999999</v>
      </c>
      <c r="CB27" s="388">
        <v>124.47500000000001</v>
      </c>
      <c r="CC27" s="388">
        <v>131.07500000000002</v>
      </c>
      <c r="CD27" s="388">
        <v>137.5</v>
      </c>
      <c r="CE27" s="388">
        <v>142.97499999999999</v>
      </c>
      <c r="CF27" s="388">
        <v>145.95000000000002</v>
      </c>
      <c r="CG27" s="388">
        <v>151.70000000000002</v>
      </c>
      <c r="CH27" s="388">
        <v>163.82499999999999</v>
      </c>
      <c r="CI27" s="388">
        <v>170.52500000000001</v>
      </c>
      <c r="CJ27" s="390">
        <v>168.32499999999999</v>
      </c>
      <c r="CK27" s="209"/>
      <c r="CL27" s="209"/>
      <c r="CM27" s="209"/>
      <c r="CO27" s="230"/>
      <c r="CP27" s="230"/>
      <c r="CQ27" s="230"/>
      <c r="CR27" s="230"/>
    </row>
    <row r="28" spans="1:96" s="74" customFormat="1" x14ac:dyDescent="0.3">
      <c r="A28" s="74">
        <v>23</v>
      </c>
      <c r="B28" s="56" t="s">
        <v>157</v>
      </c>
      <c r="C28" s="74" t="s">
        <v>44</v>
      </c>
      <c r="D28" s="159">
        <v>78.198230282647216</v>
      </c>
      <c r="E28" s="86">
        <v>80.683897630526118</v>
      </c>
      <c r="F28" s="86">
        <v>94.403098768218186</v>
      </c>
      <c r="G28" s="86">
        <v>85.133147880602877</v>
      </c>
      <c r="H28" s="86">
        <v>91.47383871210755</v>
      </c>
      <c r="I28" s="86">
        <v>88.060013223854796</v>
      </c>
      <c r="J28" s="86">
        <v>84.590155514637317</v>
      </c>
      <c r="K28" s="86">
        <v>86.872898663083518</v>
      </c>
      <c r="L28" s="86">
        <v>85.981564439277832</v>
      </c>
      <c r="M28" s="86">
        <v>89.10262193472694</v>
      </c>
      <c r="N28" s="86">
        <v>82.292672384387174</v>
      </c>
      <c r="O28" s="86">
        <v>80.77689421984627</v>
      </c>
      <c r="P28" s="86">
        <v>76.581994355205524</v>
      </c>
      <c r="Q28" s="86">
        <v>102.71062805715428</v>
      </c>
      <c r="R28" s="86">
        <v>96.436256397477649</v>
      </c>
      <c r="S28" s="86">
        <v>91.690303889143394</v>
      </c>
      <c r="T28" s="160">
        <v>105.44471432439789</v>
      </c>
      <c r="U28" s="303">
        <f>(D28*1000)/BC28</f>
        <v>0.50458609635520058</v>
      </c>
      <c r="V28" s="303">
        <f>(E28*1000)/BD28</f>
        <v>0.50838272811234608</v>
      </c>
      <c r="W28" s="303">
        <f>(F28*1000)/BE28</f>
        <v>0.58725559565431551</v>
      </c>
      <c r="X28" s="303">
        <f>(G28*1000)/BF28</f>
        <v>0.49311099586204565</v>
      </c>
      <c r="Y28" s="303">
        <f>(H28*1000)/BG28</f>
        <v>0.53107743008155706</v>
      </c>
      <c r="Z28" s="303">
        <f>(I28*1000)/BH28</f>
        <v>0.48902940075778328</v>
      </c>
      <c r="AA28" s="303">
        <f>(J28*1000)/BI28</f>
        <v>0.4573874810191158</v>
      </c>
      <c r="AB28" s="303">
        <f>(K28*1000)/BJ28</f>
        <v>0.43392189298457329</v>
      </c>
      <c r="AC28" s="303">
        <f>(L28*1000)/BK28</f>
        <v>0.41386636200507254</v>
      </c>
      <c r="AD28" s="303">
        <f>(M28*1000)/BL28</f>
        <v>0.42087905838628542</v>
      </c>
      <c r="AE28" s="303">
        <f>(N28*1000)/BM28</f>
        <v>0.37524131753981732</v>
      </c>
      <c r="AF28" s="303">
        <f>(O28*1000)/BN28</f>
        <v>0.36648138132155361</v>
      </c>
      <c r="AG28" s="303">
        <f>(P28*1000)/BO28</f>
        <v>0.32475868215021086</v>
      </c>
      <c r="AH28" s="303">
        <f>(Q28*1000)/BP28</f>
        <v>0.42050401241793151</v>
      </c>
      <c r="AI28" s="303">
        <f>(R28*1000)/BQ28</f>
        <v>0.3806564106917828</v>
      </c>
      <c r="AJ28" s="303">
        <f>(S28*1000)/BR28</f>
        <v>0.36200590597567711</v>
      </c>
      <c r="AK28" s="303">
        <f t="shared" si="2"/>
        <v>0.4343847013301938</v>
      </c>
      <c r="AL28" s="384">
        <f>(D28*1000)/(BT28*1000)</f>
        <v>0.87250466145213068</v>
      </c>
      <c r="AM28" s="385">
        <f>(E28*1000)/(BU28*1000)</f>
        <v>0.92210168720601271</v>
      </c>
      <c r="AN28" s="385">
        <f>(F28*1000)/(BV28*1000)</f>
        <v>1.0813642470586275</v>
      </c>
      <c r="AO28" s="385">
        <f>(G28*1000)/(BW28*1000)</f>
        <v>0.95762821013051624</v>
      </c>
      <c r="AP28" s="385">
        <f>(H28*1000)/(BX28*1000)</f>
        <v>1.0209133784833433</v>
      </c>
      <c r="AQ28" s="385">
        <f>(I28*1000)/(BY28*1000)</f>
        <v>0.98391076227770724</v>
      </c>
      <c r="AR28" s="385">
        <f>(J28*1000)/(BZ28*1000)</f>
        <v>0.94277130693382349</v>
      </c>
      <c r="AS28" s="385">
        <f>(K28*1000)/(CA28*1000)</f>
        <v>0.97857390777903142</v>
      </c>
      <c r="AT28" s="385">
        <f>(L28*1000)/(CB28*1000)</f>
        <v>0.9865928220226946</v>
      </c>
      <c r="AU28" s="385">
        <f>(M28*1000)/(CC28*1000)</f>
        <v>1.0430508859786587</v>
      </c>
      <c r="AV28" s="385">
        <f>(N28*1000)/(CD28*1000)</f>
        <v>0.94562105583897949</v>
      </c>
      <c r="AW28" s="385">
        <f>(O28*1000)/(CE28*1000)</f>
        <v>0.88377345973573607</v>
      </c>
      <c r="AX28" s="385">
        <f>(P28*1000)/(CF28*1000)</f>
        <v>0.77827230035777961</v>
      </c>
      <c r="AY28" s="385">
        <f>(Q28*1000)/(CG28*1000)</f>
        <v>1.01242610209122</v>
      </c>
      <c r="AZ28" s="385">
        <f>(R28*1000)/(CH28*1000)</f>
        <v>0.91408773836471702</v>
      </c>
      <c r="BA28" s="385">
        <f>(S28*1000)/(CI28*1000)</f>
        <v>0.8435170550979153</v>
      </c>
      <c r="BB28" s="385">
        <f t="shared" si="3"/>
        <v>0.94611677276265493</v>
      </c>
      <c r="BC28" s="391">
        <v>154975</v>
      </c>
      <c r="BD28" s="388">
        <v>158707</v>
      </c>
      <c r="BE28" s="388">
        <v>160753</v>
      </c>
      <c r="BF28" s="388">
        <v>172645</v>
      </c>
      <c r="BG28" s="388">
        <v>172242</v>
      </c>
      <c r="BH28" s="388">
        <v>180071</v>
      </c>
      <c r="BI28" s="388">
        <v>184942</v>
      </c>
      <c r="BJ28" s="388">
        <v>200204</v>
      </c>
      <c r="BK28" s="388">
        <v>207752</v>
      </c>
      <c r="BL28" s="388">
        <v>211706</v>
      </c>
      <c r="BM28" s="388">
        <v>219306</v>
      </c>
      <c r="BN28" s="388">
        <v>220412</v>
      </c>
      <c r="BO28" s="388">
        <v>235812</v>
      </c>
      <c r="BP28" s="388">
        <v>244256</v>
      </c>
      <c r="BQ28" s="388">
        <v>253342</v>
      </c>
      <c r="BR28" s="388">
        <v>253284</v>
      </c>
      <c r="BS28" s="390">
        <v>242745</v>
      </c>
      <c r="BT28" s="388">
        <v>89.625</v>
      </c>
      <c r="BU28" s="388">
        <v>87.5</v>
      </c>
      <c r="BV28" s="388">
        <v>87.3</v>
      </c>
      <c r="BW28" s="388">
        <v>88.899999999999991</v>
      </c>
      <c r="BX28" s="388">
        <v>89.6</v>
      </c>
      <c r="BY28" s="388">
        <v>89.5</v>
      </c>
      <c r="BZ28" s="388">
        <v>89.724999999999994</v>
      </c>
      <c r="CA28" s="388">
        <v>88.775000000000006</v>
      </c>
      <c r="CB28" s="388">
        <v>87.15</v>
      </c>
      <c r="CC28" s="388">
        <v>85.425000000000011</v>
      </c>
      <c r="CD28" s="388">
        <v>87.024999999999991</v>
      </c>
      <c r="CE28" s="388">
        <v>91.4</v>
      </c>
      <c r="CF28" s="388">
        <v>98.4</v>
      </c>
      <c r="CG28" s="388">
        <v>101.45</v>
      </c>
      <c r="CH28" s="388">
        <v>105.5</v>
      </c>
      <c r="CI28" s="388">
        <v>108.7</v>
      </c>
      <c r="CJ28" s="390">
        <v>111.45</v>
      </c>
      <c r="CK28" s="209"/>
      <c r="CL28" s="209"/>
      <c r="CM28" s="209"/>
      <c r="CO28" s="230"/>
      <c r="CP28" s="230"/>
      <c r="CQ28" s="230"/>
      <c r="CR28" s="230"/>
    </row>
    <row r="29" spans="1:96" s="74" customFormat="1" x14ac:dyDescent="0.3">
      <c r="A29" s="74">
        <v>24</v>
      </c>
      <c r="B29" s="56" t="s">
        <v>158</v>
      </c>
      <c r="C29" s="74" t="s">
        <v>14</v>
      </c>
      <c r="D29" s="159">
        <v>290.60978852038738</v>
      </c>
      <c r="E29" s="86">
        <v>280.39978029808429</v>
      </c>
      <c r="F29" s="86">
        <v>322.0063722181323</v>
      </c>
      <c r="G29" s="86">
        <v>268.6943302271286</v>
      </c>
      <c r="H29" s="86">
        <v>237.78060485497937</v>
      </c>
      <c r="I29" s="86">
        <v>214.18372710356982</v>
      </c>
      <c r="J29" s="86">
        <v>223.20618696515214</v>
      </c>
      <c r="K29" s="86">
        <v>176.93392698881996</v>
      </c>
      <c r="L29" s="86">
        <v>183.41944594123373</v>
      </c>
      <c r="M29" s="86">
        <v>165.52591204225467</v>
      </c>
      <c r="N29" s="86">
        <v>160.99549143931162</v>
      </c>
      <c r="O29" s="86">
        <v>154.34908083527159</v>
      </c>
      <c r="P29" s="86">
        <v>174.22747070584424</v>
      </c>
      <c r="Q29" s="86">
        <v>166.8753691078781</v>
      </c>
      <c r="R29" s="86">
        <v>147.58795831933662</v>
      </c>
      <c r="S29" s="86">
        <v>145.68786029504929</v>
      </c>
      <c r="T29" s="160">
        <v>170.604576914652</v>
      </c>
      <c r="U29" s="303">
        <f>(D29*1000)/BC29</f>
        <v>0.77639836101678406</v>
      </c>
      <c r="V29" s="303">
        <f>(E29*1000)/BD29</f>
        <v>0.7661007797570123</v>
      </c>
      <c r="W29" s="303">
        <f>(F29*1000)/BE29</f>
        <v>0.91122101827820079</v>
      </c>
      <c r="X29" s="303">
        <f>(G29*1000)/BF29</f>
        <v>0.74793757561546392</v>
      </c>
      <c r="Y29" s="303">
        <f>(H29*1000)/BG29</f>
        <v>0.63705453410577195</v>
      </c>
      <c r="Z29" s="303">
        <f>(I29*1000)/BH29</f>
        <v>0.56251192238628711</v>
      </c>
      <c r="AA29" s="303">
        <f>(J29*1000)/BI29</f>
        <v>0.56555000738628414</v>
      </c>
      <c r="AB29" s="303">
        <f>(K29*1000)/BJ29</f>
        <v>0.45633047308145824</v>
      </c>
      <c r="AC29" s="303">
        <f>(L29*1000)/BK29</f>
        <v>0.46690623648618712</v>
      </c>
      <c r="AD29" s="303">
        <f>(M29*1000)/BL29</f>
        <v>0.40781982862485133</v>
      </c>
      <c r="AE29" s="303">
        <f>(N29*1000)/BM29</f>
        <v>0.38771952268056947</v>
      </c>
      <c r="AF29" s="303">
        <f>(O29*1000)/BN29</f>
        <v>0.35972433982621166</v>
      </c>
      <c r="AG29" s="303">
        <f>(P29*1000)/BO29</f>
        <v>0.41281043735332196</v>
      </c>
      <c r="AH29" s="303">
        <f>(Q29*1000)/BP29</f>
        <v>0.39288550749012485</v>
      </c>
      <c r="AI29" s="303">
        <f>(R29*1000)/BQ29</f>
        <v>0.33777162010714507</v>
      </c>
      <c r="AJ29" s="303">
        <f>(S29*1000)/BR29</f>
        <v>0.32669834573047785</v>
      </c>
      <c r="AK29" s="303">
        <f t="shared" si="2"/>
        <v>0.3732022936551887</v>
      </c>
      <c r="AL29" s="384">
        <f>(D29*1000)/(BT29*1000)</f>
        <v>4.2010811495538469</v>
      </c>
      <c r="AM29" s="385">
        <f>(E29*1000)/(BU29*1000)</f>
        <v>4.0186281662212009</v>
      </c>
      <c r="AN29" s="385">
        <f>(F29*1000)/(BV29*1000)</f>
        <v>4.6735322528030814</v>
      </c>
      <c r="AO29" s="385">
        <f>(G29*1000)/(BW29*1000)</f>
        <v>3.7474801984257819</v>
      </c>
      <c r="AP29" s="385">
        <f>(H29*1000)/(BX29*1000)</f>
        <v>3.3140153986756706</v>
      </c>
      <c r="AQ29" s="385">
        <f>(I29*1000)/(BY29*1000)</f>
        <v>2.8846293212601997</v>
      </c>
      <c r="AR29" s="385">
        <f>(J29*1000)/(BZ29*1000)</f>
        <v>2.9225032663195045</v>
      </c>
      <c r="AS29" s="385">
        <f>(K29*1000)/(CA29*1000)</f>
        <v>2.26911095849721</v>
      </c>
      <c r="AT29" s="385">
        <f>(L29*1000)/(CB29*1000)</f>
        <v>2.292743074265422</v>
      </c>
      <c r="AU29" s="385">
        <f>(M29*1000)/(CC29*1000)</f>
        <v>1.941652927181873</v>
      </c>
      <c r="AV29" s="385">
        <f>(N29*1000)/(CD29*1000)</f>
        <v>1.8714965584343113</v>
      </c>
      <c r="AW29" s="385">
        <f>(O29*1000)/(CE29*1000)</f>
        <v>1.775658105668928</v>
      </c>
      <c r="AX29" s="385">
        <f>(P29*1000)/(CF29*1000)</f>
        <v>1.9871967003803164</v>
      </c>
      <c r="AY29" s="385">
        <f>(Q29*1000)/(CG29*1000)</f>
        <v>1.8936212097347869</v>
      </c>
      <c r="AZ29" s="385">
        <f>(R29*1000)/(CH29*1000)</f>
        <v>1.6490274672551575</v>
      </c>
      <c r="BA29" s="385">
        <f>(S29*1000)/(CI29*1000)</f>
        <v>1.6508539410203886</v>
      </c>
      <c r="BB29" s="385">
        <f t="shared" si="3"/>
        <v>1.935389414800363</v>
      </c>
      <c r="BC29" s="391">
        <v>374305</v>
      </c>
      <c r="BD29" s="388">
        <v>366009</v>
      </c>
      <c r="BE29" s="388">
        <v>353379</v>
      </c>
      <c r="BF29" s="388">
        <v>359247</v>
      </c>
      <c r="BG29" s="388">
        <v>373250</v>
      </c>
      <c r="BH29" s="388">
        <v>380763</v>
      </c>
      <c r="BI29" s="388">
        <v>394671</v>
      </c>
      <c r="BJ29" s="388">
        <v>387732</v>
      </c>
      <c r="BK29" s="388">
        <v>392840</v>
      </c>
      <c r="BL29" s="388">
        <v>405880</v>
      </c>
      <c r="BM29" s="388">
        <v>415237</v>
      </c>
      <c r="BN29" s="388">
        <v>429076</v>
      </c>
      <c r="BO29" s="388">
        <v>422052</v>
      </c>
      <c r="BP29" s="388">
        <v>424743</v>
      </c>
      <c r="BQ29" s="388">
        <v>436946</v>
      </c>
      <c r="BR29" s="388">
        <v>445940</v>
      </c>
      <c r="BS29" s="390">
        <v>457137</v>
      </c>
      <c r="BT29" s="388">
        <v>69.174999999999997</v>
      </c>
      <c r="BU29" s="388">
        <v>69.775000000000006</v>
      </c>
      <c r="BV29" s="388">
        <v>68.900000000000006</v>
      </c>
      <c r="BW29" s="388">
        <v>71.7</v>
      </c>
      <c r="BX29" s="388">
        <v>71.75</v>
      </c>
      <c r="BY29" s="388">
        <v>74.25</v>
      </c>
      <c r="BZ29" s="388">
        <v>76.375</v>
      </c>
      <c r="CA29" s="388">
        <v>77.974999999999994</v>
      </c>
      <c r="CB29" s="388">
        <v>80</v>
      </c>
      <c r="CC29" s="388">
        <v>85.25</v>
      </c>
      <c r="CD29" s="388">
        <v>86.025000000000006</v>
      </c>
      <c r="CE29" s="388">
        <v>86.925000000000011</v>
      </c>
      <c r="CF29" s="388">
        <v>87.674999999999997</v>
      </c>
      <c r="CG29" s="388">
        <v>88.125</v>
      </c>
      <c r="CH29" s="388">
        <v>89.500000000000014</v>
      </c>
      <c r="CI29" s="388">
        <v>88.25</v>
      </c>
      <c r="CJ29" s="390">
        <v>88.15</v>
      </c>
      <c r="CK29" s="209"/>
      <c r="CL29" s="209"/>
      <c r="CM29" s="209"/>
      <c r="CO29" s="230"/>
      <c r="CP29" s="230"/>
      <c r="CQ29" s="230"/>
      <c r="CR29" s="230"/>
    </row>
    <row r="30" spans="1:96" s="74" customFormat="1" x14ac:dyDescent="0.3">
      <c r="A30" s="74">
        <v>25</v>
      </c>
      <c r="B30" s="56" t="s">
        <v>159</v>
      </c>
      <c r="C30" s="74" t="s">
        <v>45</v>
      </c>
      <c r="D30" s="159">
        <v>470.25474596588958</v>
      </c>
      <c r="E30" s="86">
        <v>451.51942995514298</v>
      </c>
      <c r="F30" s="86">
        <v>442.80789016124368</v>
      </c>
      <c r="G30" s="86">
        <v>448.37484580429287</v>
      </c>
      <c r="H30" s="86">
        <v>413.34115985723508</v>
      </c>
      <c r="I30" s="86">
        <v>405.99714179558737</v>
      </c>
      <c r="J30" s="86">
        <v>392.54385908607469</v>
      </c>
      <c r="K30" s="86">
        <v>365.68017633793852</v>
      </c>
      <c r="L30" s="86">
        <v>343.9007235375762</v>
      </c>
      <c r="M30" s="86">
        <v>336.27264566274386</v>
      </c>
      <c r="N30" s="86">
        <v>323.25501876013749</v>
      </c>
      <c r="O30" s="86">
        <v>324.74302015199589</v>
      </c>
      <c r="P30" s="86">
        <v>299.35420340939339</v>
      </c>
      <c r="Q30" s="86">
        <v>249.34581828878422</v>
      </c>
      <c r="R30" s="86">
        <v>216.73384819001387</v>
      </c>
      <c r="S30" s="86">
        <v>208.37440882511635</v>
      </c>
      <c r="T30" s="160">
        <v>248.90609112349532</v>
      </c>
      <c r="U30" s="303">
        <f>(D30*1000)/BC30</f>
        <v>2.8224881217567348</v>
      </c>
      <c r="V30" s="303">
        <f>(E30*1000)/BD30</f>
        <v>2.9903533296806648</v>
      </c>
      <c r="W30" s="303">
        <f>(F30*1000)/BE30</f>
        <v>2.6021807282288307</v>
      </c>
      <c r="X30" s="303">
        <f>(G30*1000)/BF30</f>
        <v>2.507296652673479</v>
      </c>
      <c r="Y30" s="303">
        <f>(H30*1000)/BG30</f>
        <v>2.2311167959820963</v>
      </c>
      <c r="Z30" s="303">
        <f>(I30*1000)/BH30</f>
        <v>2.0337990822571692</v>
      </c>
      <c r="AA30" s="303">
        <f>(J30*1000)/BI30</f>
        <v>1.8881196866123207</v>
      </c>
      <c r="AB30" s="303">
        <f>(K30*1000)/BJ30</f>
        <v>1.6888823137507436</v>
      </c>
      <c r="AC30" s="303">
        <f>(L30*1000)/BK30</f>
        <v>1.5052138481902728</v>
      </c>
      <c r="AD30" s="303">
        <f>(M30*1000)/BL30</f>
        <v>1.3896195515612024</v>
      </c>
      <c r="AE30" s="303">
        <f>(N30*1000)/BM30</f>
        <v>1.2910421983926126</v>
      </c>
      <c r="AF30" s="303">
        <f>(O30*1000)/BN30</f>
        <v>1.2496412429031392</v>
      </c>
      <c r="AG30" s="303">
        <f>(P30*1000)/BO30</f>
        <v>1.1385752449771542</v>
      </c>
      <c r="AH30" s="303">
        <f>(Q30*1000)/BP30</f>
        <v>0.93924406550064676</v>
      </c>
      <c r="AI30" s="303">
        <f>(R30*1000)/BQ30</f>
        <v>0.73949900775214406</v>
      </c>
      <c r="AJ30" s="303">
        <f>(S30*1000)/BR30</f>
        <v>0.68221284389065029</v>
      </c>
      <c r="AK30" s="303">
        <f t="shared" si="2"/>
        <v>0.79740534406604402</v>
      </c>
      <c r="AL30" s="384">
        <f>(D30*1000)/(BT30*1000)</f>
        <v>2.5689961538699242</v>
      </c>
      <c r="AM30" s="385">
        <f>(E30*1000)/(BU30*1000)</f>
        <v>2.4502478901377995</v>
      </c>
      <c r="AN30" s="385">
        <f>(F30*1000)/(BV30*1000)</f>
        <v>2.3450702510856276</v>
      </c>
      <c r="AO30" s="385">
        <f>(G30*1000)/(BW30*1000)</f>
        <v>2.2791960645789442</v>
      </c>
      <c r="AP30" s="385">
        <f>(H30*1000)/(BX30*1000)</f>
        <v>2.0121268582559821</v>
      </c>
      <c r="AQ30" s="385">
        <f>(I30*1000)/(BY30*1000)</f>
        <v>1.9388593208958325</v>
      </c>
      <c r="AR30" s="385">
        <f>(J30*1000)/(BZ30*1000)</f>
        <v>1.8341028341832717</v>
      </c>
      <c r="AS30" s="385">
        <f>(K30*1000)/(CA30*1000)</f>
        <v>1.6711078548517697</v>
      </c>
      <c r="AT30" s="385">
        <f>(L30*1000)/(CB30*1000)</f>
        <v>1.5426745476621118</v>
      </c>
      <c r="AU30" s="385">
        <f>(M30*1000)/(CC30*1000)</f>
        <v>1.3961911798328577</v>
      </c>
      <c r="AV30" s="385">
        <f>(N30*1000)/(CD30*1000)</f>
        <v>1.2993870716918401</v>
      </c>
      <c r="AW30" s="385">
        <f>(O30*1000)/(CE30*1000)</f>
        <v>1.2650682514686244</v>
      </c>
      <c r="AX30" s="385">
        <f>(P30*1000)/(CF30*1000)</f>
        <v>1.1625405957646344</v>
      </c>
      <c r="AY30" s="385">
        <f>(Q30*1000)/(CG30*1000)</f>
        <v>0.96319002718989555</v>
      </c>
      <c r="AZ30" s="385">
        <f>(R30*1000)/(CH30*1000)</f>
        <v>0.7985036315373083</v>
      </c>
      <c r="BA30" s="385">
        <f>(S30*1000)/(CI30*1000)</f>
        <v>0.74679476328327676</v>
      </c>
      <c r="BB30" s="385">
        <f t="shared" si="3"/>
        <v>0.87635275459376927</v>
      </c>
      <c r="BC30" s="391">
        <v>166610</v>
      </c>
      <c r="BD30" s="388">
        <v>150992</v>
      </c>
      <c r="BE30" s="388">
        <v>170168</v>
      </c>
      <c r="BF30" s="388">
        <v>178828</v>
      </c>
      <c r="BG30" s="388">
        <v>185262</v>
      </c>
      <c r="BH30" s="388">
        <v>199625</v>
      </c>
      <c r="BI30" s="388">
        <v>207902</v>
      </c>
      <c r="BJ30" s="388">
        <v>216522</v>
      </c>
      <c r="BK30" s="388">
        <v>228473</v>
      </c>
      <c r="BL30" s="388">
        <v>241989</v>
      </c>
      <c r="BM30" s="388">
        <v>250383</v>
      </c>
      <c r="BN30" s="388">
        <v>259869</v>
      </c>
      <c r="BO30" s="388">
        <v>262920</v>
      </c>
      <c r="BP30" s="388">
        <v>265475</v>
      </c>
      <c r="BQ30" s="388">
        <v>293082</v>
      </c>
      <c r="BR30" s="388">
        <v>305439</v>
      </c>
      <c r="BS30" s="390">
        <v>312145</v>
      </c>
      <c r="BT30" s="388">
        <v>183.05</v>
      </c>
      <c r="BU30" s="388">
        <v>184.27499999999998</v>
      </c>
      <c r="BV30" s="388">
        <v>188.82499999999999</v>
      </c>
      <c r="BW30" s="388">
        <v>196.72500000000002</v>
      </c>
      <c r="BX30" s="388">
        <v>205.42500000000001</v>
      </c>
      <c r="BY30" s="388">
        <v>209.40000000000003</v>
      </c>
      <c r="BZ30" s="388">
        <v>214.02499999999998</v>
      </c>
      <c r="CA30" s="388">
        <v>218.82499999999999</v>
      </c>
      <c r="CB30" s="388">
        <v>222.92499999999998</v>
      </c>
      <c r="CC30" s="388">
        <v>240.85000000000002</v>
      </c>
      <c r="CD30" s="388">
        <v>248.77500000000001</v>
      </c>
      <c r="CE30" s="388">
        <v>256.7</v>
      </c>
      <c r="CF30" s="388">
        <v>257.5</v>
      </c>
      <c r="CG30" s="388">
        <v>258.875</v>
      </c>
      <c r="CH30" s="388">
        <v>271.42499999999995</v>
      </c>
      <c r="CI30" s="388">
        <v>279.02500000000003</v>
      </c>
      <c r="CJ30" s="390">
        <v>284.02499999999998</v>
      </c>
      <c r="CK30"/>
      <c r="CL30"/>
      <c r="CM30"/>
      <c r="CO30" s="230"/>
      <c r="CP30" s="230"/>
      <c r="CQ30" s="230"/>
      <c r="CR30" s="230"/>
    </row>
    <row r="31" spans="1:96" s="74" customFormat="1" x14ac:dyDescent="0.3">
      <c r="A31" s="74">
        <v>26</v>
      </c>
      <c r="B31" s="56" t="s">
        <v>160</v>
      </c>
      <c r="C31" s="74" t="s">
        <v>15</v>
      </c>
      <c r="D31" s="159">
        <v>91.738294737185313</v>
      </c>
      <c r="E31" s="86">
        <v>91.484122198497516</v>
      </c>
      <c r="F31" s="86">
        <v>88.019963091072356</v>
      </c>
      <c r="G31" s="86">
        <v>89.413774523663108</v>
      </c>
      <c r="H31" s="86">
        <v>82.640799730639756</v>
      </c>
      <c r="I31" s="86">
        <v>79.212149623729715</v>
      </c>
      <c r="J31" s="86">
        <v>77.028915002529573</v>
      </c>
      <c r="K31" s="86">
        <v>76.109237645653963</v>
      </c>
      <c r="L31" s="86">
        <v>71.849625404552597</v>
      </c>
      <c r="M31" s="86">
        <v>69.701024949948234</v>
      </c>
      <c r="N31" s="86">
        <v>67.401695935665117</v>
      </c>
      <c r="O31" s="86">
        <v>65.560344344732911</v>
      </c>
      <c r="P31" s="86">
        <v>60.049420933814865</v>
      </c>
      <c r="Q31" s="86">
        <v>57.925045305754622</v>
      </c>
      <c r="R31" s="86">
        <v>50.034343989271306</v>
      </c>
      <c r="S31" s="86">
        <v>47.566104767287371</v>
      </c>
      <c r="T31" s="160">
        <v>56.294694146946398</v>
      </c>
      <c r="U31" s="303">
        <f>(D31*1000)/BC31</f>
        <v>2.5849054589232265</v>
      </c>
      <c r="V31" s="303">
        <f>(E31*1000)/BD31</f>
        <v>2.5695621773024047</v>
      </c>
      <c r="W31" s="303">
        <f>(F31*1000)/BE31</f>
        <v>2.3661916473849391</v>
      </c>
      <c r="X31" s="303">
        <f>(G31*1000)/BF31</f>
        <v>2.3688905689141104</v>
      </c>
      <c r="Y31" s="303">
        <f>(H31*1000)/BG31</f>
        <v>2.2875712708475824</v>
      </c>
      <c r="Z31" s="303">
        <f>(I31*1000)/BH31</f>
        <v>2.2210674524374641</v>
      </c>
      <c r="AA31" s="303">
        <f>(J31*1000)/BI31</f>
        <v>2.0577809687315889</v>
      </c>
      <c r="AB31" s="303">
        <f>(K31*1000)/BJ31</f>
        <v>1.9540240730591518</v>
      </c>
      <c r="AC31" s="303">
        <f>(L31*1000)/BK31</f>
        <v>1.7457449620854921</v>
      </c>
      <c r="AD31" s="303">
        <f>(M31*1000)/BL31</f>
        <v>1.5567299090978743</v>
      </c>
      <c r="AE31" s="303">
        <f>(N31*1000)/BM31</f>
        <v>1.4302443648021288</v>
      </c>
      <c r="AF31" s="303">
        <f>(O31*1000)/BN31</f>
        <v>1.3450758980064608</v>
      </c>
      <c r="AG31" s="303">
        <f>(P31*1000)/BO31</f>
        <v>1.2028889832698637</v>
      </c>
      <c r="AH31" s="303">
        <f>(Q31*1000)/BP31</f>
        <v>1.0711586313174664</v>
      </c>
      <c r="AI31" s="303">
        <f>(R31*1000)/BQ31</f>
        <v>0.85148898060399425</v>
      </c>
      <c r="AJ31" s="303">
        <f>(S31*1000)/BR31</f>
        <v>0.76801280019516527</v>
      </c>
      <c r="AK31" s="303">
        <f t="shared" si="2"/>
        <v>0.85650570774041324</v>
      </c>
      <c r="AL31" s="384">
        <f>(D31*1000)/(BT31*1000)</f>
        <v>1.4027262192230168</v>
      </c>
      <c r="AM31" s="385">
        <f>(E31*1000)/(BU31*1000)</f>
        <v>1.4544375548250796</v>
      </c>
      <c r="AN31" s="385">
        <f>(F31*1000)/(BV31*1000)</f>
        <v>1.3726310033695492</v>
      </c>
      <c r="AO31" s="385">
        <f>(G31*1000)/(BW31*1000)</f>
        <v>1.4237862185296672</v>
      </c>
      <c r="AP31" s="385">
        <f>(H31*1000)/(BX31*1000)</f>
        <v>1.3076075906746798</v>
      </c>
      <c r="AQ31" s="385">
        <f>(I31*1000)/(BY31*1000)</f>
        <v>1.2444956735856987</v>
      </c>
      <c r="AR31" s="385">
        <f>(J31*1000)/(BZ31*1000)</f>
        <v>1.2007625097822223</v>
      </c>
      <c r="AS31" s="385">
        <f>(K31*1000)/(CA31*1000)</f>
        <v>1.1713618721916732</v>
      </c>
      <c r="AT31" s="385">
        <f>(L31*1000)/(CB31*1000)</f>
        <v>1.1092184547209971</v>
      </c>
      <c r="AU31" s="385">
        <f>(M31*1000)/(CC31*1000)</f>
        <v>1.0544784409977039</v>
      </c>
      <c r="AV31" s="385">
        <f>(N31*1000)/(CD31*1000)</f>
        <v>1.0044962136462761</v>
      </c>
      <c r="AW31" s="385">
        <f>(O31*1000)/(CE31*1000)</f>
        <v>0.98328225488913246</v>
      </c>
      <c r="AX31" s="385">
        <f>(P31*1000)/(CF31*1000)</f>
        <v>0.92776239372444758</v>
      </c>
      <c r="AY31" s="385">
        <f>(Q31*1000)/(CG31*1000)</f>
        <v>0.89081192319499602</v>
      </c>
      <c r="AZ31" s="385">
        <f>(R31*1000)/(CH31*1000)</f>
        <v>0.73661161559471933</v>
      </c>
      <c r="BA31" s="385">
        <f>(S31*1000)/(CI31*1000)</f>
        <v>0.69566515198957757</v>
      </c>
      <c r="BB31" s="385">
        <f t="shared" si="3"/>
        <v>0.84210462448685719</v>
      </c>
      <c r="BC31" s="391">
        <v>35490</v>
      </c>
      <c r="BD31" s="388">
        <v>35603</v>
      </c>
      <c r="BE31" s="388">
        <v>37199</v>
      </c>
      <c r="BF31" s="388">
        <v>37745</v>
      </c>
      <c r="BG31" s="388">
        <v>36126</v>
      </c>
      <c r="BH31" s="388">
        <v>35664</v>
      </c>
      <c r="BI31" s="388">
        <v>37433</v>
      </c>
      <c r="BJ31" s="388">
        <v>38950</v>
      </c>
      <c r="BK31" s="388">
        <v>41157</v>
      </c>
      <c r="BL31" s="388">
        <v>44774</v>
      </c>
      <c r="BM31" s="388">
        <v>47126</v>
      </c>
      <c r="BN31" s="388">
        <v>48741</v>
      </c>
      <c r="BO31" s="388">
        <v>49921</v>
      </c>
      <c r="BP31" s="388">
        <v>54077</v>
      </c>
      <c r="BQ31" s="388">
        <v>58761</v>
      </c>
      <c r="BR31" s="388">
        <v>61934</v>
      </c>
      <c r="BS31" s="390">
        <v>65726</v>
      </c>
      <c r="BT31" s="388">
        <v>65.400000000000006</v>
      </c>
      <c r="BU31" s="388">
        <v>62.9</v>
      </c>
      <c r="BV31" s="388">
        <v>64.125</v>
      </c>
      <c r="BW31" s="388">
        <v>62.8</v>
      </c>
      <c r="BX31" s="388">
        <v>63.2</v>
      </c>
      <c r="BY31" s="388">
        <v>63.649999999999991</v>
      </c>
      <c r="BZ31" s="388">
        <v>64.150000000000006</v>
      </c>
      <c r="CA31" s="388">
        <v>64.974999999999994</v>
      </c>
      <c r="CB31" s="388">
        <v>64.775000000000006</v>
      </c>
      <c r="CC31" s="388">
        <v>66.099999999999994</v>
      </c>
      <c r="CD31" s="388">
        <v>67.099999999999994</v>
      </c>
      <c r="CE31" s="388">
        <v>66.674999999999997</v>
      </c>
      <c r="CF31" s="388">
        <v>64.724999999999994</v>
      </c>
      <c r="CG31" s="388">
        <v>65.025000000000006</v>
      </c>
      <c r="CH31" s="388">
        <v>67.924999999999997</v>
      </c>
      <c r="CI31" s="388">
        <v>68.375</v>
      </c>
      <c r="CJ31" s="390">
        <v>66.849999999999994</v>
      </c>
      <c r="CK31" s="209"/>
      <c r="CL31" s="209"/>
      <c r="CM31" s="209"/>
      <c r="CO31" s="230"/>
      <c r="CP31" s="230"/>
      <c r="CQ31" s="230"/>
      <c r="CR31" s="230"/>
    </row>
    <row r="32" spans="1:96" s="74" customFormat="1" x14ac:dyDescent="0.3">
      <c r="A32" s="74">
        <v>27</v>
      </c>
      <c r="B32" s="56" t="s">
        <v>161</v>
      </c>
      <c r="C32" s="74" t="s">
        <v>46</v>
      </c>
      <c r="D32" s="159">
        <v>450.69379461107462</v>
      </c>
      <c r="E32" s="86">
        <v>466.36511899068103</v>
      </c>
      <c r="F32" s="86">
        <v>517.62627786085329</v>
      </c>
      <c r="G32" s="86">
        <v>537.98147612170783</v>
      </c>
      <c r="H32" s="86">
        <v>509.21488173706331</v>
      </c>
      <c r="I32" s="86">
        <v>545.19620269247707</v>
      </c>
      <c r="J32" s="86">
        <v>480.12234546158322</v>
      </c>
      <c r="K32" s="86">
        <v>491.26463564044883</v>
      </c>
      <c r="L32" s="86">
        <v>479.20816686724362</v>
      </c>
      <c r="M32" s="86">
        <v>471.81726948280124</v>
      </c>
      <c r="N32" s="86">
        <v>484.52184079437859</v>
      </c>
      <c r="O32" s="86">
        <v>498.71106767687849</v>
      </c>
      <c r="P32" s="86">
        <v>470.63067853594089</v>
      </c>
      <c r="Q32" s="86">
        <v>482.70776025903558</v>
      </c>
      <c r="R32" s="86">
        <v>443.82270018694817</v>
      </c>
      <c r="S32" s="86">
        <v>437.77719847339995</v>
      </c>
      <c r="T32" s="160">
        <v>544.96892163182793</v>
      </c>
      <c r="U32" s="303">
        <f>(D32*1000)/BC32</f>
        <v>3.1986784571403448</v>
      </c>
      <c r="V32" s="303">
        <f>(E32*1000)/BD32</f>
        <v>3.535854908342035</v>
      </c>
      <c r="W32" s="303">
        <f>(F32*1000)/BE32</f>
        <v>3.6986779316812073</v>
      </c>
      <c r="X32" s="303">
        <f>(G32*1000)/BF32</f>
        <v>3.5814575044883452</v>
      </c>
      <c r="Y32" s="303">
        <f>(H32*1000)/BG32</f>
        <v>3.4558890356577554</v>
      </c>
      <c r="Z32" s="303">
        <f>(I32*1000)/BH32</f>
        <v>3.7218060489495794</v>
      </c>
      <c r="AA32" s="303">
        <f>(J32*1000)/BI32</f>
        <v>3.1563116422547628</v>
      </c>
      <c r="AB32" s="303">
        <f>(K32*1000)/BJ32</f>
        <v>2.9898644978421816</v>
      </c>
      <c r="AC32" s="303">
        <f>(L32*1000)/BK32</f>
        <v>2.7751707920987947</v>
      </c>
      <c r="AD32" s="303">
        <f>(M32*1000)/BL32</f>
        <v>2.6886013259185884</v>
      </c>
      <c r="AE32" s="303">
        <f>(N32*1000)/BM32</f>
        <v>2.693314215802169</v>
      </c>
      <c r="AF32" s="303">
        <f>(O32*1000)/BN32</f>
        <v>2.7830324596777762</v>
      </c>
      <c r="AG32" s="303">
        <f>(P32*1000)/BO32</f>
        <v>2.866134068207479</v>
      </c>
      <c r="AH32" s="303">
        <f>(Q32*1000)/BP32</f>
        <v>2.7429538430798526</v>
      </c>
      <c r="AI32" s="303">
        <f>(R32*1000)/BQ32</f>
        <v>2.2787834454539526</v>
      </c>
      <c r="AJ32" s="303">
        <f>(S32*1000)/BR32</f>
        <v>2.1781152126404928</v>
      </c>
      <c r="AK32" s="303">
        <f t="shared" si="2"/>
        <v>2.6803507851260475</v>
      </c>
      <c r="AL32" s="384">
        <f>(D32*1000)/(BT32*1000)</f>
        <v>2.1229100075886698</v>
      </c>
      <c r="AM32" s="385">
        <f>(E32*1000)/(BU32*1000)</f>
        <v>2.3257205784350137</v>
      </c>
      <c r="AN32" s="385">
        <f>(F32*1000)/(BV32*1000)</f>
        <v>2.441345491620579</v>
      </c>
      <c r="AO32" s="385">
        <f>(G32*1000)/(BW32*1000)</f>
        <v>2.3454233291409605</v>
      </c>
      <c r="AP32" s="385">
        <f>(H32*1000)/(BX32*1000)</f>
        <v>2.1701039068274595</v>
      </c>
      <c r="AQ32" s="385">
        <f>(I32*1000)/(BY32*1000)</f>
        <v>2.2931491175288201</v>
      </c>
      <c r="AR32" s="385">
        <f>(J32*1000)/(BZ32*1000)</f>
        <v>1.9774396435814796</v>
      </c>
      <c r="AS32" s="385">
        <f>(K32*1000)/(CA32*1000)</f>
        <v>1.9257727778927827</v>
      </c>
      <c r="AT32" s="385">
        <f>(L32*1000)/(CB32*1000)</f>
        <v>1.7887576217515624</v>
      </c>
      <c r="AU32" s="385">
        <f>(M32*1000)/(CC32*1000)</f>
        <v>1.7045421585361318</v>
      </c>
      <c r="AV32" s="385">
        <f>(N32*1000)/(CD32*1000)</f>
        <v>1.7036632939324141</v>
      </c>
      <c r="AW32" s="385">
        <f>(O32*1000)/(CE32*1000)</f>
        <v>1.7428309197165071</v>
      </c>
      <c r="AX32" s="385">
        <f>(P32*1000)/(CF32*1000)</f>
        <v>1.7533041949741677</v>
      </c>
      <c r="AY32" s="385">
        <f>(Q32*1000)/(CG32*1000)</f>
        <v>1.7377653145856735</v>
      </c>
      <c r="AZ32" s="385">
        <f>(R32*1000)/(CH32*1000)</f>
        <v>1.4774390818473642</v>
      </c>
      <c r="BA32" s="385">
        <f>(S32*1000)/(CI32*1000)</f>
        <v>1.4467190960786518</v>
      </c>
      <c r="BB32" s="385">
        <f t="shared" si="3"/>
        <v>1.8561611772201225</v>
      </c>
      <c r="BC32" s="391">
        <v>140900</v>
      </c>
      <c r="BD32" s="388">
        <v>131896</v>
      </c>
      <c r="BE32" s="388">
        <v>139949</v>
      </c>
      <c r="BF32" s="388">
        <v>150213</v>
      </c>
      <c r="BG32" s="388">
        <v>147347</v>
      </c>
      <c r="BH32" s="388">
        <v>146487</v>
      </c>
      <c r="BI32" s="388">
        <v>152115</v>
      </c>
      <c r="BJ32" s="388">
        <v>164310</v>
      </c>
      <c r="BK32" s="388">
        <v>172677</v>
      </c>
      <c r="BL32" s="388">
        <v>175488</v>
      </c>
      <c r="BM32" s="388">
        <v>179898</v>
      </c>
      <c r="BN32" s="388">
        <v>179197</v>
      </c>
      <c r="BO32" s="388">
        <v>164204</v>
      </c>
      <c r="BP32" s="388">
        <v>175981</v>
      </c>
      <c r="BQ32" s="388">
        <v>194763</v>
      </c>
      <c r="BR32" s="388">
        <v>200989</v>
      </c>
      <c r="BS32" s="390">
        <v>203320</v>
      </c>
      <c r="BT32" s="388">
        <v>212.3</v>
      </c>
      <c r="BU32" s="388">
        <v>200.52499999999998</v>
      </c>
      <c r="BV32" s="388">
        <v>212.02500000000001</v>
      </c>
      <c r="BW32" s="388">
        <v>229.375</v>
      </c>
      <c r="BX32" s="388">
        <v>234.64999999999998</v>
      </c>
      <c r="BY32" s="388">
        <v>237.75</v>
      </c>
      <c r="BZ32" s="388">
        <v>242.8</v>
      </c>
      <c r="CA32" s="388">
        <v>255.1</v>
      </c>
      <c r="CB32" s="388">
        <v>267.89999999999998</v>
      </c>
      <c r="CC32" s="388">
        <v>276.8</v>
      </c>
      <c r="CD32" s="388">
        <v>284.39999999999998</v>
      </c>
      <c r="CE32" s="388">
        <v>286.14999999999998</v>
      </c>
      <c r="CF32" s="388">
        <v>268.42499999999995</v>
      </c>
      <c r="CG32" s="388">
        <v>277.77500000000003</v>
      </c>
      <c r="CH32" s="388">
        <v>300.39999999999998</v>
      </c>
      <c r="CI32" s="388">
        <v>302.59999999999997</v>
      </c>
      <c r="CJ32" s="390">
        <v>293.60000000000002</v>
      </c>
      <c r="CK32" s="209"/>
      <c r="CL32" s="209"/>
      <c r="CM32" s="209"/>
      <c r="CO32" s="230"/>
      <c r="CP32" s="230"/>
      <c r="CQ32" s="230"/>
      <c r="CR32" s="230"/>
    </row>
    <row r="33" spans="1:96" s="74" customFormat="1" x14ac:dyDescent="0.3">
      <c r="A33" s="74">
        <v>28</v>
      </c>
      <c r="B33" s="56" t="s">
        <v>162</v>
      </c>
      <c r="C33" s="74" t="s">
        <v>16</v>
      </c>
      <c r="D33" s="159">
        <v>71.572928470980145</v>
      </c>
      <c r="E33" s="86">
        <v>72.897484571509438</v>
      </c>
      <c r="F33" s="86">
        <v>74.848811190613546</v>
      </c>
      <c r="G33" s="86">
        <v>72.769156008608817</v>
      </c>
      <c r="H33" s="86">
        <v>69.169215748270375</v>
      </c>
      <c r="I33" s="86">
        <v>69.106216012191751</v>
      </c>
      <c r="J33" s="86">
        <v>67.820005659108631</v>
      </c>
      <c r="K33" s="86">
        <v>65.891113405971979</v>
      </c>
      <c r="L33" s="86">
        <v>62.031228326976112</v>
      </c>
      <c r="M33" s="86">
        <v>60.78127564750136</v>
      </c>
      <c r="N33" s="86">
        <v>59.925343477488568</v>
      </c>
      <c r="O33" s="86">
        <v>60.119262659089095</v>
      </c>
      <c r="P33" s="86">
        <v>55.981515632630824</v>
      </c>
      <c r="Q33" s="86">
        <v>55.67205515599683</v>
      </c>
      <c r="R33" s="86">
        <v>49.584062082739536</v>
      </c>
      <c r="S33" s="86">
        <v>47.899013753355206</v>
      </c>
      <c r="T33" s="160">
        <v>56.240060274877095</v>
      </c>
      <c r="U33" s="303">
        <f>(D33*1000)/BC33</f>
        <v>1.8883681196501543</v>
      </c>
      <c r="V33" s="303">
        <f>(E33*1000)/BD33</f>
        <v>1.7905650562858479</v>
      </c>
      <c r="W33" s="303">
        <f>(F33*1000)/BE33</f>
        <v>1.8107415132236682</v>
      </c>
      <c r="X33" s="303">
        <f>(G33*1000)/BF33</f>
        <v>1.6191792979531132</v>
      </c>
      <c r="Y33" s="303">
        <f>(H33*1000)/BG33</f>
        <v>1.5717418593953458</v>
      </c>
      <c r="Z33" s="303">
        <f>(I33*1000)/BH33</f>
        <v>1.5027337293624667</v>
      </c>
      <c r="AA33" s="303">
        <f>(J33*1000)/BI33</f>
        <v>1.484351185360224</v>
      </c>
      <c r="AB33" s="303">
        <f>(K33*1000)/BJ33</f>
        <v>1.3824954030753023</v>
      </c>
      <c r="AC33" s="303">
        <f>(L33*1000)/BK33</f>
        <v>1.2832011817499867</v>
      </c>
      <c r="AD33" s="303">
        <f>(M33*1000)/BL33</f>
        <v>1.2391444750871818</v>
      </c>
      <c r="AE33" s="303">
        <f>(N33*1000)/BM33</f>
        <v>1.2182176308163803</v>
      </c>
      <c r="AF33" s="303">
        <f>(O33*1000)/BN33</f>
        <v>1.1888560710927465</v>
      </c>
      <c r="AG33" s="303">
        <f>(P33*1000)/BO33</f>
        <v>1.106135460040127</v>
      </c>
      <c r="AH33" s="303">
        <f>(Q33*1000)/BP33</f>
        <v>1.0434662559930432</v>
      </c>
      <c r="AI33" s="303">
        <f>(R33*1000)/BQ33</f>
        <v>0.89403476465876075</v>
      </c>
      <c r="AJ33" s="303">
        <f>(S33*1000)/BR33</f>
        <v>0.82340324818392363</v>
      </c>
      <c r="AK33" s="303">
        <f t="shared" si="2"/>
        <v>1.0649509614633044</v>
      </c>
      <c r="AL33" s="384">
        <f>(D33*1000)/(BT33*1000)</f>
        <v>1.2556654117715815</v>
      </c>
      <c r="AM33" s="385">
        <f>(E33*1000)/(BU33*1000)</f>
        <v>1.1786173738320038</v>
      </c>
      <c r="AN33" s="385">
        <f>(F33*1000)/(BV33*1000)</f>
        <v>1.1582021073982753</v>
      </c>
      <c r="AO33" s="385">
        <f>(G33*1000)/(BW33*1000)</f>
        <v>1.035123129567693</v>
      </c>
      <c r="AP33" s="385">
        <f>(H33*1000)/(BX33*1000)</f>
        <v>0.93188569549707478</v>
      </c>
      <c r="AQ33" s="385">
        <f>(I33*1000)/(BY33*1000)</f>
        <v>0.91380120346699845</v>
      </c>
      <c r="AR33" s="385">
        <f>(J33*1000)/(BZ33*1000)</f>
        <v>0.86976602320113672</v>
      </c>
      <c r="AS33" s="385">
        <f>(K33*1000)/(CA33*1000)</f>
        <v>0.81422444740156896</v>
      </c>
      <c r="AT33" s="385">
        <f>(L33*1000)/(CB33*1000)</f>
        <v>0.69796037498707297</v>
      </c>
      <c r="AU33" s="385">
        <f>(M33*1000)/(CC33*1000)</f>
        <v>0.68913010938210162</v>
      </c>
      <c r="AV33" s="385">
        <f>(N33*1000)/(CD33*1000)</f>
        <v>0.66509815180342469</v>
      </c>
      <c r="AW33" s="385">
        <f>(O33*1000)/(CE33*1000)</f>
        <v>0.66669545504950467</v>
      </c>
      <c r="AX33" s="385">
        <f>(P33*1000)/(CF33*1000)</f>
        <v>0.60406275298225853</v>
      </c>
      <c r="AY33" s="385">
        <f>(Q33*1000)/(CG33*1000)</f>
        <v>0.57991724120830035</v>
      </c>
      <c r="AZ33" s="385">
        <f>(R33*1000)/(CH33*1000)</f>
        <v>0.50544405792802782</v>
      </c>
      <c r="BA33" s="385">
        <f>(S33*1000)/(CI33*1000)</f>
        <v>0.48297467863226817</v>
      </c>
      <c r="BB33" s="385">
        <f t="shared" si="3"/>
        <v>0.57053066472104597</v>
      </c>
      <c r="BC33" s="391">
        <v>37902</v>
      </c>
      <c r="BD33" s="388">
        <v>40712</v>
      </c>
      <c r="BE33" s="388">
        <v>41336</v>
      </c>
      <c r="BF33" s="388">
        <v>44942</v>
      </c>
      <c r="BG33" s="388">
        <v>44008</v>
      </c>
      <c r="BH33" s="388">
        <v>45987</v>
      </c>
      <c r="BI33" s="388">
        <v>45690</v>
      </c>
      <c r="BJ33" s="388">
        <v>47661</v>
      </c>
      <c r="BK33" s="388">
        <v>48341</v>
      </c>
      <c r="BL33" s="388">
        <v>49051</v>
      </c>
      <c r="BM33" s="388">
        <v>49191</v>
      </c>
      <c r="BN33" s="388">
        <v>50569</v>
      </c>
      <c r="BO33" s="388">
        <v>50610</v>
      </c>
      <c r="BP33" s="388">
        <v>53353</v>
      </c>
      <c r="BQ33" s="388">
        <v>55461</v>
      </c>
      <c r="BR33" s="388">
        <v>58172</v>
      </c>
      <c r="BS33" s="390">
        <v>52810</v>
      </c>
      <c r="BT33" s="388">
        <v>57</v>
      </c>
      <c r="BU33" s="388">
        <v>61.85</v>
      </c>
      <c r="BV33" s="388">
        <v>64.625</v>
      </c>
      <c r="BW33" s="388">
        <v>70.3</v>
      </c>
      <c r="BX33" s="388">
        <v>74.224999999999994</v>
      </c>
      <c r="BY33" s="388">
        <v>75.625</v>
      </c>
      <c r="BZ33" s="388">
        <v>77.974999999999994</v>
      </c>
      <c r="CA33" s="388">
        <v>80.925000000000011</v>
      </c>
      <c r="CB33" s="388">
        <v>88.875</v>
      </c>
      <c r="CC33" s="388">
        <v>88.2</v>
      </c>
      <c r="CD33" s="388">
        <v>90.1</v>
      </c>
      <c r="CE33" s="388">
        <v>90.175000000000011</v>
      </c>
      <c r="CF33" s="388">
        <v>92.675000000000011</v>
      </c>
      <c r="CG33" s="388">
        <v>96</v>
      </c>
      <c r="CH33" s="388">
        <v>98.1</v>
      </c>
      <c r="CI33" s="388">
        <v>99.175000000000011</v>
      </c>
      <c r="CJ33" s="390">
        <v>98.574999999999989</v>
      </c>
      <c r="CK33" s="209"/>
      <c r="CL33" s="209"/>
      <c r="CM33" s="209"/>
      <c r="CO33" s="230"/>
      <c r="CP33" s="230"/>
      <c r="CQ33" s="230"/>
      <c r="CR33" s="230"/>
    </row>
    <row r="34" spans="1:96" s="74" customFormat="1" x14ac:dyDescent="0.3">
      <c r="A34" s="74">
        <v>29</v>
      </c>
      <c r="B34" s="56" t="s">
        <v>163</v>
      </c>
      <c r="C34" s="74" t="s">
        <v>17</v>
      </c>
      <c r="D34" s="159">
        <v>163.92386938296784</v>
      </c>
      <c r="E34" s="86">
        <v>151.9939070101515</v>
      </c>
      <c r="F34" s="86">
        <v>162.71012958767321</v>
      </c>
      <c r="G34" s="86">
        <v>140.93596755562535</v>
      </c>
      <c r="H34" s="86">
        <v>137.42303593207853</v>
      </c>
      <c r="I34" s="86">
        <v>121.40233490182359</v>
      </c>
      <c r="J34" s="86">
        <v>126.51677282642329</v>
      </c>
      <c r="K34" s="86">
        <v>128.13346669403882</v>
      </c>
      <c r="L34" s="86">
        <v>115.97455775645977</v>
      </c>
      <c r="M34" s="86">
        <v>150.73249478191809</v>
      </c>
      <c r="N34" s="86">
        <v>122.74560510110858</v>
      </c>
      <c r="O34" s="86">
        <v>116.74519317484722</v>
      </c>
      <c r="P34" s="86">
        <v>110.43691096183713</v>
      </c>
      <c r="Q34" s="86">
        <v>105.90609883627607</v>
      </c>
      <c r="R34" s="86">
        <v>97.287272039317017</v>
      </c>
      <c r="S34" s="86">
        <v>92.836474402561322</v>
      </c>
      <c r="T34" s="160">
        <v>97.599711551429095</v>
      </c>
      <c r="U34" s="303">
        <f>(D34*1000)/BC34</f>
        <v>3.2478179858727181</v>
      </c>
      <c r="V34" s="303">
        <f>(E34*1000)/BD34</f>
        <v>2.7563590484767153</v>
      </c>
      <c r="W34" s="303">
        <f>(F34*1000)/BE34</f>
        <v>2.8747880631755542</v>
      </c>
      <c r="X34" s="303">
        <f>(G34*1000)/BF34</f>
        <v>2.4703505206854457</v>
      </c>
      <c r="Y34" s="303">
        <f>(H34*1000)/BG34</f>
        <v>2.7500007190442353</v>
      </c>
      <c r="Z34" s="303">
        <f>(I34*1000)/BH34</f>
        <v>2.4806868734919716</v>
      </c>
      <c r="AA34" s="303">
        <f>(J34*1000)/BI34</f>
        <v>2.4807210358122211</v>
      </c>
      <c r="AB34" s="303">
        <f>(K34*1000)/BJ34</f>
        <v>2.4391507403875505</v>
      </c>
      <c r="AC34" s="303">
        <f>(L34*1000)/BK34</f>
        <v>2.0070705528695254</v>
      </c>
      <c r="AD34" s="303">
        <f>(M34*1000)/BL34</f>
        <v>2.4873348973913876</v>
      </c>
      <c r="AE34" s="303">
        <f>(N34*1000)/BM34</f>
        <v>1.9901357896964602</v>
      </c>
      <c r="AF34" s="303">
        <f>(O34*1000)/BN34</f>
        <v>1.8609853374595065</v>
      </c>
      <c r="AG34" s="303">
        <f>(P34*1000)/BO34</f>
        <v>1.8021983218041602</v>
      </c>
      <c r="AH34" s="303">
        <f>(Q34*1000)/BP34</f>
        <v>1.5076888963651851</v>
      </c>
      <c r="AI34" s="303">
        <f>(R34*1000)/BQ34</f>
        <v>1.4378420980656352</v>
      </c>
      <c r="AJ34" s="303">
        <f>(S34*1000)/BR34</f>
        <v>1.4395930157945869</v>
      </c>
      <c r="AK34" s="303">
        <f t="shared" si="2"/>
        <v>1.4642958539214903</v>
      </c>
      <c r="AL34" s="384">
        <f>(D34*1000)/(BT34*1000)</f>
        <v>2.7263845219620428</v>
      </c>
      <c r="AM34" s="385">
        <f>(E34*1000)/(BU34*1000)</f>
        <v>2.5040182373995306</v>
      </c>
      <c r="AN34" s="385">
        <f>(F34*1000)/(BV34*1000)</f>
        <v>2.5653942386704487</v>
      </c>
      <c r="AO34" s="385">
        <f>(G34*1000)/(BW34*1000)</f>
        <v>2.1233290780508529</v>
      </c>
      <c r="AP34" s="385">
        <f>(H34*1000)/(BX34*1000)</f>
        <v>2.3652846115676165</v>
      </c>
      <c r="AQ34" s="385">
        <f>(I34*1000)/(BY34*1000)</f>
        <v>2.0369519278829462</v>
      </c>
      <c r="AR34" s="385">
        <f>(J34*1000)/(BZ34*1000)</f>
        <v>1.989257434377725</v>
      </c>
      <c r="AS34" s="385">
        <f>(K34*1000)/(CA34*1000)</f>
        <v>1.9599765459891214</v>
      </c>
      <c r="AT34" s="385">
        <f>(L34*1000)/(CB34*1000)</f>
        <v>1.7413597260729692</v>
      </c>
      <c r="AU34" s="385">
        <f>(M34*1000)/(CC34*1000)</f>
        <v>2.1972666877830624</v>
      </c>
      <c r="AV34" s="385">
        <f>(N34*1000)/(CD34*1000)</f>
        <v>1.7089537779479091</v>
      </c>
      <c r="AW34" s="385">
        <f>(O34*1000)/(CE34*1000)</f>
        <v>1.5937910331037162</v>
      </c>
      <c r="AX34" s="385">
        <f>(P34*1000)/(CF34*1000)</f>
        <v>1.4685759436414514</v>
      </c>
      <c r="AY34" s="385">
        <f>(Q34*1000)/(CG34*1000)</f>
        <v>1.328809270216764</v>
      </c>
      <c r="AZ34" s="385">
        <f>(R34*1000)/(CH34*1000)</f>
        <v>1.1864301468209393</v>
      </c>
      <c r="BA34" s="385">
        <f>(S34*1000)/(CI34*1000)</f>
        <v>1.1168297672488579</v>
      </c>
      <c r="BB34" s="385">
        <f t="shared" si="3"/>
        <v>1.1643270092625007</v>
      </c>
      <c r="BC34" s="391">
        <v>50472</v>
      </c>
      <c r="BD34" s="388">
        <v>55143</v>
      </c>
      <c r="BE34" s="388">
        <v>56599</v>
      </c>
      <c r="BF34" s="388">
        <v>57051</v>
      </c>
      <c r="BG34" s="388">
        <v>49972</v>
      </c>
      <c r="BH34" s="388">
        <v>48939</v>
      </c>
      <c r="BI34" s="388">
        <v>51000</v>
      </c>
      <c r="BJ34" s="388">
        <v>52532</v>
      </c>
      <c r="BK34" s="388">
        <v>57783</v>
      </c>
      <c r="BL34" s="388">
        <v>60600</v>
      </c>
      <c r="BM34" s="388">
        <v>61677</v>
      </c>
      <c r="BN34" s="388">
        <v>62733</v>
      </c>
      <c r="BO34" s="388">
        <v>61279</v>
      </c>
      <c r="BP34" s="388">
        <v>70244</v>
      </c>
      <c r="BQ34" s="388">
        <v>67662</v>
      </c>
      <c r="BR34" s="388">
        <v>64488</v>
      </c>
      <c r="BS34" s="390">
        <v>66653</v>
      </c>
      <c r="BT34" s="388">
        <v>60.125</v>
      </c>
      <c r="BU34" s="388">
        <v>60.7</v>
      </c>
      <c r="BV34" s="388">
        <v>63.424999999999997</v>
      </c>
      <c r="BW34" s="388">
        <v>66.375</v>
      </c>
      <c r="BX34" s="388">
        <v>58.1</v>
      </c>
      <c r="BY34" s="388">
        <v>59.6</v>
      </c>
      <c r="BZ34" s="388">
        <v>63.599999999999994</v>
      </c>
      <c r="CA34" s="388">
        <v>65.375</v>
      </c>
      <c r="CB34" s="388">
        <v>66.600000000000009</v>
      </c>
      <c r="CC34" s="388">
        <v>68.599999999999994</v>
      </c>
      <c r="CD34" s="388">
        <v>71.825000000000003</v>
      </c>
      <c r="CE34" s="388">
        <v>73.25</v>
      </c>
      <c r="CF34" s="388">
        <v>75.199999999999989</v>
      </c>
      <c r="CG34" s="388">
        <v>79.699999999999989</v>
      </c>
      <c r="CH34" s="388">
        <v>82</v>
      </c>
      <c r="CI34" s="388">
        <v>83.125</v>
      </c>
      <c r="CJ34" s="390">
        <v>83.824999999999989</v>
      </c>
      <c r="CK34" s="209"/>
      <c r="CL34" s="209"/>
      <c r="CM34" s="209"/>
      <c r="CO34" s="230"/>
      <c r="CP34" s="230"/>
      <c r="CQ34" s="230"/>
      <c r="CR34" s="230"/>
    </row>
    <row r="35" spans="1:96" s="74" customFormat="1" x14ac:dyDescent="0.3">
      <c r="A35" s="74">
        <v>30</v>
      </c>
      <c r="B35" s="56" t="s">
        <v>164</v>
      </c>
      <c r="C35" s="74" t="s">
        <v>18</v>
      </c>
      <c r="D35" s="159">
        <v>29.287628881316163</v>
      </c>
      <c r="E35" s="86">
        <v>30.257925640235438</v>
      </c>
      <c r="F35" s="86">
        <v>32.213128094996087</v>
      </c>
      <c r="G35" s="86">
        <v>33.754495074696223</v>
      </c>
      <c r="H35" s="86">
        <v>32.407959285181668</v>
      </c>
      <c r="I35" s="86">
        <v>32.778657910122178</v>
      </c>
      <c r="J35" s="86">
        <v>32.557864071319891</v>
      </c>
      <c r="K35" s="86">
        <v>33.95647875042927</v>
      </c>
      <c r="L35" s="86">
        <v>34.765825954052772</v>
      </c>
      <c r="M35" s="86">
        <v>32.993698256496401</v>
      </c>
      <c r="N35" s="86">
        <v>31.336543767329267</v>
      </c>
      <c r="O35" s="86">
        <v>29.21297863939218</v>
      </c>
      <c r="P35" s="86">
        <v>27.31196338039511</v>
      </c>
      <c r="Q35" s="86">
        <v>27.067896902184856</v>
      </c>
      <c r="R35" s="86">
        <v>23.855456265659747</v>
      </c>
      <c r="S35" s="86">
        <v>23.821344944282934</v>
      </c>
      <c r="T35" s="160">
        <v>27.675881121318511</v>
      </c>
      <c r="U35" s="303">
        <f>(D35*1000)/BC35</f>
        <v>0.71233440061574027</v>
      </c>
      <c r="V35" s="303">
        <f>(E35*1000)/BD35</f>
        <v>0.67069924281232962</v>
      </c>
      <c r="W35" s="303">
        <f>(F35*1000)/BE35</f>
        <v>0.62463648358566026</v>
      </c>
      <c r="X35" s="303">
        <f>(G35*1000)/BF35</f>
        <v>0.60217816881393338</v>
      </c>
      <c r="Y35" s="303">
        <f>(H35*1000)/BG35</f>
        <v>0.55460792150428972</v>
      </c>
      <c r="Z35" s="303">
        <f>(I35*1000)/BH35</f>
        <v>0.52271058237449453</v>
      </c>
      <c r="AA35" s="303">
        <f>(J35*1000)/BI35</f>
        <v>0.49292007799003634</v>
      </c>
      <c r="AB35" s="303">
        <f>(K35*1000)/BJ35</f>
        <v>0.47842872490918309</v>
      </c>
      <c r="AC35" s="303">
        <f>(L35*1000)/BK35</f>
        <v>0.43767484488880909</v>
      </c>
      <c r="AD35" s="303">
        <f>(M35*1000)/BL35</f>
        <v>0.449836368125002</v>
      </c>
      <c r="AE35" s="303">
        <f>(N35*1000)/BM35</f>
        <v>0.44819634376945905</v>
      </c>
      <c r="AF35" s="303">
        <f>(O35*1000)/BN35</f>
        <v>0.438435819291493</v>
      </c>
      <c r="AG35" s="303">
        <f>(P35*1000)/BO35</f>
        <v>0.42070183888470597</v>
      </c>
      <c r="AH35" s="303">
        <f>(Q35*1000)/BP35</f>
        <v>0.4124066322665822</v>
      </c>
      <c r="AI35" s="303">
        <f>(R35*1000)/BQ35</f>
        <v>0.37979138167324317</v>
      </c>
      <c r="AJ35" s="303">
        <f>(S35*1000)/BR35</f>
        <v>0.37443170299092948</v>
      </c>
      <c r="AK35" s="303">
        <f t="shared" si="2"/>
        <v>0.41851352842653766</v>
      </c>
      <c r="AL35" s="384">
        <f>(D35*1000)/(BT35*1000)</f>
        <v>0.34711263859337677</v>
      </c>
      <c r="AM35" s="385">
        <f>(E35*1000)/(BU35*1000)</f>
        <v>0.33461902836865287</v>
      </c>
      <c r="AN35" s="385">
        <f>(F35*1000)/(BV35*1000)</f>
        <v>0.33450807990650133</v>
      </c>
      <c r="AO35" s="385">
        <f>(G35*1000)/(BW35*1000)</f>
        <v>0.31679488573154596</v>
      </c>
      <c r="AP35" s="385">
        <f>(H35*1000)/(BX35*1000)</f>
        <v>0.29549085283958665</v>
      </c>
      <c r="AQ35" s="385">
        <f>(I35*1000)/(BY35*1000)</f>
        <v>0.27962173521110834</v>
      </c>
      <c r="AR35" s="385">
        <f>(J35*1000)/(BZ35*1000)</f>
        <v>0.25813965566953334</v>
      </c>
      <c r="AS35" s="385">
        <f>(K35*1000)/(CA35*1000)</f>
        <v>0.25646887273738117</v>
      </c>
      <c r="AT35" s="385">
        <f>(L35*1000)/(CB35*1000)</f>
        <v>0.23161776118622768</v>
      </c>
      <c r="AU35" s="385">
        <f>(M35*1000)/(CC35*1000)</f>
        <v>0.23416393368698654</v>
      </c>
      <c r="AV35" s="385">
        <f>(N35*1000)/(CD35*1000)</f>
        <v>0.22588966492938742</v>
      </c>
      <c r="AW35" s="385">
        <f>(O35*1000)/(CE35*1000)</f>
        <v>0.22215192881667056</v>
      </c>
      <c r="AX35" s="385">
        <f>(P35*1000)/(CF35*1000)</f>
        <v>0.2062837113322894</v>
      </c>
      <c r="AY35" s="385">
        <f>(Q35*1000)/(CG35*1000)</f>
        <v>0.20447891899667503</v>
      </c>
      <c r="AZ35" s="385">
        <f>(R35*1000)/(CH35*1000)</f>
        <v>0.1803133504585015</v>
      </c>
      <c r="BA35" s="385">
        <f>(S35*1000)/(CI35*1000)</f>
        <v>0.17988555744219697</v>
      </c>
      <c r="BB35" s="385">
        <f t="shared" si="3"/>
        <v>0.20777688529518401</v>
      </c>
      <c r="BC35" s="391">
        <v>41115</v>
      </c>
      <c r="BD35" s="388">
        <v>45114</v>
      </c>
      <c r="BE35" s="388">
        <v>51571</v>
      </c>
      <c r="BF35" s="388">
        <v>56054</v>
      </c>
      <c r="BG35" s="388">
        <v>58434</v>
      </c>
      <c r="BH35" s="388">
        <v>62709</v>
      </c>
      <c r="BI35" s="388">
        <v>66051</v>
      </c>
      <c r="BJ35" s="388">
        <v>70975</v>
      </c>
      <c r="BK35" s="388">
        <v>79433</v>
      </c>
      <c r="BL35" s="388">
        <v>73346</v>
      </c>
      <c r="BM35" s="388">
        <v>69917</v>
      </c>
      <c r="BN35" s="388">
        <v>66630</v>
      </c>
      <c r="BO35" s="388">
        <v>64920</v>
      </c>
      <c r="BP35" s="388">
        <v>65634</v>
      </c>
      <c r="BQ35" s="388">
        <v>62812</v>
      </c>
      <c r="BR35" s="388">
        <v>63620</v>
      </c>
      <c r="BS35" s="390">
        <v>66129</v>
      </c>
      <c r="BT35" s="388">
        <v>84.375</v>
      </c>
      <c r="BU35" s="388">
        <v>90.424999999999997</v>
      </c>
      <c r="BV35" s="388">
        <v>96.300000000000011</v>
      </c>
      <c r="BW35" s="388">
        <v>106.55</v>
      </c>
      <c r="BX35" s="388">
        <v>109.675</v>
      </c>
      <c r="BY35" s="388">
        <v>117.22500000000001</v>
      </c>
      <c r="BZ35" s="388">
        <v>126.125</v>
      </c>
      <c r="CA35" s="388">
        <v>132.4</v>
      </c>
      <c r="CB35" s="388">
        <v>150.1</v>
      </c>
      <c r="CC35" s="388">
        <v>140.89999999999998</v>
      </c>
      <c r="CD35" s="388">
        <v>138.72499999999999</v>
      </c>
      <c r="CE35" s="388">
        <v>131.5</v>
      </c>
      <c r="CF35" s="388">
        <v>132.39999999999998</v>
      </c>
      <c r="CG35" s="388">
        <v>132.375</v>
      </c>
      <c r="CH35" s="388">
        <v>132.30000000000001</v>
      </c>
      <c r="CI35" s="388">
        <v>132.42500000000001</v>
      </c>
      <c r="CJ35" s="390">
        <v>133.19999999999999</v>
      </c>
      <c r="CK35" s="209"/>
      <c r="CL35" s="209"/>
      <c r="CM35" s="209"/>
      <c r="CO35" s="230"/>
      <c r="CP35" s="230"/>
      <c r="CQ35" s="230"/>
      <c r="CR35" s="230"/>
    </row>
    <row r="36" spans="1:96" s="74" customFormat="1" x14ac:dyDescent="0.3">
      <c r="A36" s="74">
        <v>31</v>
      </c>
      <c r="B36" s="56" t="s">
        <v>165</v>
      </c>
      <c r="C36" s="74" t="s">
        <v>19</v>
      </c>
      <c r="D36" s="159">
        <v>149.37772736920925</v>
      </c>
      <c r="E36" s="86">
        <v>149.1818404711909</v>
      </c>
      <c r="F36" s="86">
        <v>152.11991928737194</v>
      </c>
      <c r="G36" s="86">
        <v>159.23461059304537</v>
      </c>
      <c r="H36" s="86">
        <v>152.31755743332823</v>
      </c>
      <c r="I36" s="86">
        <v>149.11450538633187</v>
      </c>
      <c r="J36" s="86">
        <v>145.39139388442288</v>
      </c>
      <c r="K36" s="86">
        <v>144.09357224160146</v>
      </c>
      <c r="L36" s="86">
        <v>136.19486086324636</v>
      </c>
      <c r="M36" s="86">
        <v>135.08975374835049</v>
      </c>
      <c r="N36" s="86">
        <v>127.20640028100254</v>
      </c>
      <c r="O36" s="86">
        <v>128.87204727923478</v>
      </c>
      <c r="P36" s="86">
        <v>121.07787078355116</v>
      </c>
      <c r="Q36" s="86">
        <v>121.85877763906187</v>
      </c>
      <c r="R36" s="86">
        <v>113.94144095717189</v>
      </c>
      <c r="S36" s="86">
        <v>122.4890844866276</v>
      </c>
      <c r="T36" s="160">
        <v>153.5431969981114</v>
      </c>
      <c r="U36" s="303">
        <f>(D36*1000)/BC36</f>
        <v>4.7539216908283768</v>
      </c>
      <c r="V36" s="303">
        <f>(E36*1000)/BD36</f>
        <v>4.9632977499813986</v>
      </c>
      <c r="W36" s="303">
        <f>(F36*1000)/BE36</f>
        <v>4.9245684456902543</v>
      </c>
      <c r="X36" s="303">
        <f>(G36*1000)/BF36</f>
        <v>4.9829331140645063</v>
      </c>
      <c r="Y36" s="303">
        <f>(H36*1000)/BG36</f>
        <v>4.9341612385269924</v>
      </c>
      <c r="Z36" s="303">
        <f>(I36*1000)/BH36</f>
        <v>4.6105530080493438</v>
      </c>
      <c r="AA36" s="303">
        <f>(J36*1000)/BI36</f>
        <v>4.710863943376304</v>
      </c>
      <c r="AB36" s="303">
        <f>(K36*1000)/BJ36</f>
        <v>4.4691263644191261</v>
      </c>
      <c r="AC36" s="303">
        <f>(L36*1000)/BK36</f>
        <v>4.133003394630121</v>
      </c>
      <c r="AD36" s="303">
        <f>(M36*1000)/BL36</f>
        <v>3.9517260128228897</v>
      </c>
      <c r="AE36" s="303">
        <f>(N36*1000)/BM36</f>
        <v>3.7446688337062861</v>
      </c>
      <c r="AF36" s="303">
        <f>(O36*1000)/BN36</f>
        <v>3.363224784154569</v>
      </c>
      <c r="AG36" s="303">
        <f>(P36*1000)/BO36</f>
        <v>3.8756080401892117</v>
      </c>
      <c r="AH36" s="303">
        <f>(Q36*1000)/BP36</f>
        <v>3.9465873510723797</v>
      </c>
      <c r="AI36" s="303">
        <f>(R36*1000)/BQ36</f>
        <v>2.9401966546376253</v>
      </c>
      <c r="AJ36" s="303">
        <f>(S36*1000)/BR36</f>
        <v>2.8669183027882412</v>
      </c>
      <c r="AK36" s="303">
        <f t="shared" si="2"/>
        <v>3.3569425872474565</v>
      </c>
      <c r="AL36" s="384">
        <f>(D36*1000)/(BT36*1000)</f>
        <v>3.212424244499124</v>
      </c>
      <c r="AM36" s="385">
        <f>(E36*1000)/(BU36*1000)</f>
        <v>3.2325425887581987</v>
      </c>
      <c r="AN36" s="385">
        <f>(F36*1000)/(BV36*1000)</f>
        <v>3.1691649851535821</v>
      </c>
      <c r="AO36" s="385">
        <f>(G36*1000)/(BW36*1000)</f>
        <v>3.3191164271609246</v>
      </c>
      <c r="AP36" s="385">
        <f>(H36*1000)/(BX36*1000)</f>
        <v>3.0585854906290812</v>
      </c>
      <c r="AQ36" s="385">
        <f>(I36*1000)/(BY36*1000)</f>
        <v>2.9123926833267944</v>
      </c>
      <c r="AR36" s="385">
        <f>(J36*1000)/(BZ36*1000)</f>
        <v>2.730354814730946</v>
      </c>
      <c r="AS36" s="385">
        <f>(K36*1000)/(CA36*1000)</f>
        <v>2.6330483735331476</v>
      </c>
      <c r="AT36" s="385">
        <f>(L36*1000)/(CB36*1000)</f>
        <v>2.4320510868436851</v>
      </c>
      <c r="AU36" s="385">
        <f>(M36*1000)/(CC36*1000)</f>
        <v>2.2771134218011038</v>
      </c>
      <c r="AV36" s="385">
        <f>(N36*1000)/(CD36*1000)</f>
        <v>2.0982499015423102</v>
      </c>
      <c r="AW36" s="385">
        <f>(O36*1000)/(CE36*1000)</f>
        <v>2.087841997233451</v>
      </c>
      <c r="AX36" s="385">
        <f>(P36*1000)/(CF36*1000)</f>
        <v>2.083060142512708</v>
      </c>
      <c r="AY36" s="385">
        <f>(Q36*1000)/(CG36*1000)</f>
        <v>2.0566882301951375</v>
      </c>
      <c r="AZ36" s="385">
        <f>(R36*1000)/(CH36*1000)</f>
        <v>1.7134051271755171</v>
      </c>
      <c r="BA36" s="385">
        <f>(S36*1000)/(CI36*1000)</f>
        <v>1.7605330145401024</v>
      </c>
      <c r="BB36" s="385">
        <f t="shared" si="3"/>
        <v>2.197398168130396</v>
      </c>
      <c r="BC36" s="391">
        <v>31422</v>
      </c>
      <c r="BD36" s="388">
        <v>30057</v>
      </c>
      <c r="BE36" s="388">
        <v>30890</v>
      </c>
      <c r="BF36" s="388">
        <v>31956</v>
      </c>
      <c r="BG36" s="388">
        <v>30870</v>
      </c>
      <c r="BH36" s="388">
        <v>32342</v>
      </c>
      <c r="BI36" s="388">
        <v>30863</v>
      </c>
      <c r="BJ36" s="388">
        <v>32242</v>
      </c>
      <c r="BK36" s="388">
        <v>32953</v>
      </c>
      <c r="BL36" s="388">
        <v>34185</v>
      </c>
      <c r="BM36" s="388">
        <v>33970</v>
      </c>
      <c r="BN36" s="388">
        <v>38318</v>
      </c>
      <c r="BO36" s="388">
        <v>31241</v>
      </c>
      <c r="BP36" s="388">
        <v>30877</v>
      </c>
      <c r="BQ36" s="388">
        <v>38753</v>
      </c>
      <c r="BR36" s="388">
        <v>42725</v>
      </c>
      <c r="BS36" s="390">
        <v>45739</v>
      </c>
      <c r="BT36" s="388">
        <v>46.5</v>
      </c>
      <c r="BU36" s="388">
        <v>46.150000000000006</v>
      </c>
      <c r="BV36" s="388">
        <v>48</v>
      </c>
      <c r="BW36" s="388">
        <v>47.975000000000001</v>
      </c>
      <c r="BX36" s="388">
        <v>49.8</v>
      </c>
      <c r="BY36" s="388">
        <v>51.2</v>
      </c>
      <c r="BZ36" s="388">
        <v>53.25</v>
      </c>
      <c r="CA36" s="388">
        <v>54.724999999999994</v>
      </c>
      <c r="CB36" s="388">
        <v>56</v>
      </c>
      <c r="CC36" s="388">
        <v>59.325000000000003</v>
      </c>
      <c r="CD36" s="388">
        <v>60.625</v>
      </c>
      <c r="CE36" s="388">
        <v>61.725000000000001</v>
      </c>
      <c r="CF36" s="388">
        <v>58.125</v>
      </c>
      <c r="CG36" s="388">
        <v>59.249999999999993</v>
      </c>
      <c r="CH36" s="388">
        <v>66.5</v>
      </c>
      <c r="CI36" s="388">
        <v>69.574999999999989</v>
      </c>
      <c r="CJ36" s="390">
        <v>69.875</v>
      </c>
      <c r="CK36" s="209"/>
      <c r="CL36" s="209"/>
      <c r="CM36" s="209"/>
      <c r="CO36" s="230"/>
      <c r="CP36" s="230"/>
      <c r="CQ36" s="230"/>
      <c r="CR36" s="230"/>
    </row>
    <row r="37" spans="1:96" s="74" customFormat="1" x14ac:dyDescent="0.3">
      <c r="A37" s="74">
        <v>32</v>
      </c>
      <c r="B37" s="56" t="s">
        <v>166</v>
      </c>
      <c r="C37" s="74" t="s">
        <v>20</v>
      </c>
      <c r="D37" s="159">
        <v>133.08305234008154</v>
      </c>
      <c r="E37" s="86">
        <v>128.47343941216522</v>
      </c>
      <c r="F37" s="86">
        <v>137.42015517477793</v>
      </c>
      <c r="G37" s="86">
        <v>142.29512822921322</v>
      </c>
      <c r="H37" s="86">
        <v>125.21001997660815</v>
      </c>
      <c r="I37" s="86">
        <v>120.56139454391683</v>
      </c>
      <c r="J37" s="86">
        <v>120.55243722311891</v>
      </c>
      <c r="K37" s="86">
        <v>101.35790261231818</v>
      </c>
      <c r="L37" s="86">
        <v>98.70390229552163</v>
      </c>
      <c r="M37" s="86">
        <v>95.636809890929896</v>
      </c>
      <c r="N37" s="86">
        <v>91.093223231618225</v>
      </c>
      <c r="O37" s="86">
        <v>88.972332607623471</v>
      </c>
      <c r="P37" s="86">
        <v>84.547380693303793</v>
      </c>
      <c r="Q37" s="86">
        <v>82.616792130413529</v>
      </c>
      <c r="R37" s="86">
        <v>71.968439636626755</v>
      </c>
      <c r="S37" s="86">
        <v>69.123349142058288</v>
      </c>
      <c r="T37" s="160">
        <v>82.515209091345397</v>
      </c>
      <c r="U37" s="303">
        <f>(D37*1000)/BC37</f>
        <v>3.8061791031054351</v>
      </c>
      <c r="V37" s="303">
        <f>(E37*1000)/BD37</f>
        <v>3.7934697319563355</v>
      </c>
      <c r="W37" s="303">
        <f>(F37*1000)/BE37</f>
        <v>3.8647848574057972</v>
      </c>
      <c r="X37" s="303">
        <f>(G37*1000)/BF37</f>
        <v>3.8750341284064489</v>
      </c>
      <c r="Y37" s="303">
        <f>(H37*1000)/BG37</f>
        <v>3.5262481687678311</v>
      </c>
      <c r="Z37" s="303">
        <f>(I37*1000)/BH37</f>
        <v>3.4394030338035781</v>
      </c>
      <c r="AA37" s="303">
        <f>(J37*1000)/BI37</f>
        <v>3.3464478465222887</v>
      </c>
      <c r="AB37" s="303">
        <f>(K37*1000)/BJ37</f>
        <v>2.7546651070068808</v>
      </c>
      <c r="AC37" s="303">
        <f>(L37*1000)/BK37</f>
        <v>2.5384847438603408</v>
      </c>
      <c r="AD37" s="303">
        <f>(M37*1000)/BL37</f>
        <v>2.3897253845809572</v>
      </c>
      <c r="AE37" s="303">
        <f>(N37*1000)/BM37</f>
        <v>2.2460542750109282</v>
      </c>
      <c r="AF37" s="303">
        <f>(O37*1000)/BN37</f>
        <v>2.2455285600833745</v>
      </c>
      <c r="AG37" s="303">
        <f>(P37*1000)/BO37</f>
        <v>2.2843852015158683</v>
      </c>
      <c r="AH37" s="303">
        <f>(Q37*1000)/BP37</f>
        <v>2.1340839544962549</v>
      </c>
      <c r="AI37" s="303">
        <f>(R37*1000)/BQ37</f>
        <v>2.0040220437911218</v>
      </c>
      <c r="AJ37" s="303">
        <f>(S37*1000)/BR37</f>
        <v>1.7562718924248764</v>
      </c>
      <c r="AK37" s="303">
        <f t="shared" si="2"/>
        <v>1.9758915996107709</v>
      </c>
      <c r="AL37" s="384">
        <f>(D37*1000)/(BT37*1000)</f>
        <v>2.116629063062927</v>
      </c>
      <c r="AM37" s="385">
        <f>(E37*1000)/(BU37*1000)</f>
        <v>1.9757545468998878</v>
      </c>
      <c r="AN37" s="385">
        <f>(F37*1000)/(BV37*1000)</f>
        <v>2.0495176014135406</v>
      </c>
      <c r="AO37" s="385">
        <f>(G37*1000)/(BW37*1000)</f>
        <v>2.1916846858561905</v>
      </c>
      <c r="AP37" s="385">
        <f>(H37*1000)/(BX37*1000)</f>
        <v>1.8653261821468625</v>
      </c>
      <c r="AQ37" s="385">
        <f>(I37*1000)/(BY37*1000)</f>
        <v>1.7266221918212223</v>
      </c>
      <c r="AR37" s="385">
        <f>(J37*1000)/(BZ37*1000)</f>
        <v>1.6685458439186009</v>
      </c>
      <c r="AS37" s="385">
        <f>(K37*1000)/(CA37*1000)</f>
        <v>1.4336337003156745</v>
      </c>
      <c r="AT37" s="385">
        <f>(L37*1000)/(CB37*1000)</f>
        <v>1.3833763461180326</v>
      </c>
      <c r="AU37" s="385">
        <f>(M37*1000)/(CC37*1000)</f>
        <v>1.3469973224074634</v>
      </c>
      <c r="AV37" s="385">
        <f>(N37*1000)/(CD37*1000)</f>
        <v>1.2793992026912671</v>
      </c>
      <c r="AW37" s="385">
        <f>(O37*1000)/(CE37*1000)</f>
        <v>1.2544565753630379</v>
      </c>
      <c r="AX37" s="385">
        <f>(P37*1000)/(CF37*1000)</f>
        <v>1.1958611130594596</v>
      </c>
      <c r="AY37" s="385">
        <f>(Q37*1000)/(CG37*1000)</f>
        <v>1.164026659111145</v>
      </c>
      <c r="AZ37" s="385">
        <f>(R37*1000)/(CH37*1000)</f>
        <v>0.98756006362438098</v>
      </c>
      <c r="BA37" s="385">
        <f>(S37*1000)/(CI37*1000)</f>
        <v>0.94141435671853302</v>
      </c>
      <c r="BB37" s="385">
        <f t="shared" si="3"/>
        <v>1.1192296926598224</v>
      </c>
      <c r="BC37" s="391">
        <v>34965</v>
      </c>
      <c r="BD37" s="388">
        <v>33867</v>
      </c>
      <c r="BE37" s="388">
        <v>35557</v>
      </c>
      <c r="BF37" s="388">
        <v>36721</v>
      </c>
      <c r="BG37" s="388">
        <v>35508</v>
      </c>
      <c r="BH37" s="388">
        <v>35053</v>
      </c>
      <c r="BI37" s="388">
        <v>36024</v>
      </c>
      <c r="BJ37" s="388">
        <v>36795</v>
      </c>
      <c r="BK37" s="388">
        <v>38883</v>
      </c>
      <c r="BL37" s="388">
        <v>40020</v>
      </c>
      <c r="BM37" s="388">
        <v>40557</v>
      </c>
      <c r="BN37" s="388">
        <v>39622</v>
      </c>
      <c r="BO37" s="388">
        <v>37011</v>
      </c>
      <c r="BP37" s="388">
        <v>38713</v>
      </c>
      <c r="BQ37" s="388">
        <v>35912</v>
      </c>
      <c r="BR37" s="388">
        <v>39358</v>
      </c>
      <c r="BS37" s="390">
        <v>41761</v>
      </c>
      <c r="BT37" s="388">
        <v>62.875</v>
      </c>
      <c r="BU37" s="388">
        <v>65.025000000000006</v>
      </c>
      <c r="BV37" s="388">
        <v>67.050000000000011</v>
      </c>
      <c r="BW37" s="388">
        <v>64.925000000000011</v>
      </c>
      <c r="BX37" s="388">
        <v>67.125</v>
      </c>
      <c r="BY37" s="388">
        <v>69.824999999999989</v>
      </c>
      <c r="BZ37" s="388">
        <v>72.25</v>
      </c>
      <c r="CA37" s="388">
        <v>70.7</v>
      </c>
      <c r="CB37" s="388">
        <v>71.349999999999994</v>
      </c>
      <c r="CC37" s="388">
        <v>71</v>
      </c>
      <c r="CD37" s="388">
        <v>71.2</v>
      </c>
      <c r="CE37" s="388">
        <v>70.924999999999997</v>
      </c>
      <c r="CF37" s="388">
        <v>70.7</v>
      </c>
      <c r="CG37" s="388">
        <v>70.974999999999994</v>
      </c>
      <c r="CH37" s="388">
        <v>72.875</v>
      </c>
      <c r="CI37" s="388">
        <v>73.424999999999997</v>
      </c>
      <c r="CJ37" s="390">
        <v>73.724999999999994</v>
      </c>
      <c r="CK37" s="209"/>
      <c r="CL37" s="209"/>
      <c r="CM37" s="209"/>
      <c r="CO37" s="230"/>
      <c r="CP37" s="230"/>
      <c r="CQ37" s="230"/>
      <c r="CR37" s="230"/>
    </row>
    <row r="38" spans="1:96" s="74" customFormat="1" x14ac:dyDescent="0.3">
      <c r="A38" s="74">
        <v>33</v>
      </c>
      <c r="B38" s="56" t="s">
        <v>167</v>
      </c>
      <c r="C38" s="74" t="s">
        <v>50</v>
      </c>
      <c r="D38" s="159">
        <v>22.524564956529169</v>
      </c>
      <c r="E38" s="86">
        <v>21.96612818049201</v>
      </c>
      <c r="F38" s="86">
        <v>23.114570466005638</v>
      </c>
      <c r="G38" s="86">
        <v>22.296899668774504</v>
      </c>
      <c r="H38" s="86">
        <v>21.702670357015361</v>
      </c>
      <c r="I38" s="86">
        <v>21.426905066065125</v>
      </c>
      <c r="J38" s="86">
        <v>21.159004248626779</v>
      </c>
      <c r="K38" s="86">
        <v>21.32917068748872</v>
      </c>
      <c r="L38" s="86">
        <v>19.612624164021749</v>
      </c>
      <c r="M38" s="86">
        <v>18.91337533193439</v>
      </c>
      <c r="N38" s="86">
        <v>18.063300973882402</v>
      </c>
      <c r="O38" s="86">
        <v>18.326365801022991</v>
      </c>
      <c r="P38" s="86">
        <v>16.551515466765366</v>
      </c>
      <c r="Q38" s="86">
        <v>15.85607065945679</v>
      </c>
      <c r="R38" s="86">
        <v>14.294471731440918</v>
      </c>
      <c r="S38" s="86">
        <v>14.198182161023396</v>
      </c>
      <c r="T38" s="160">
        <v>17.72222723694161</v>
      </c>
      <c r="U38" s="303">
        <f>(D38*1000)/BC38</f>
        <v>0.37177838042665251</v>
      </c>
      <c r="V38" s="303">
        <f>(E38*1000)/BD38</f>
        <v>0.37008673687522342</v>
      </c>
      <c r="W38" s="303">
        <f>(F38*1000)/BE38</f>
        <v>0.39052138853512713</v>
      </c>
      <c r="X38" s="303">
        <f>(G38*1000)/BF38</f>
        <v>0.3719931875535879</v>
      </c>
      <c r="Y38" s="303">
        <f>(H38*1000)/BG38</f>
        <v>0.3589650896808641</v>
      </c>
      <c r="Z38" s="303">
        <f>(I38*1000)/BH38</f>
        <v>0.35479120206091969</v>
      </c>
      <c r="AA38" s="303">
        <f>(J38*1000)/BI38</f>
        <v>0.34225687050931347</v>
      </c>
      <c r="AB38" s="303">
        <f>(K38*1000)/BJ38</f>
        <v>0.34236778579894894</v>
      </c>
      <c r="AC38" s="303">
        <f>(L38*1000)/BK38</f>
        <v>0.31374676719332195</v>
      </c>
      <c r="AD38" s="303">
        <f>(M38*1000)/BL38</f>
        <v>0.29450911448044831</v>
      </c>
      <c r="AE38" s="303">
        <f>(N38*1000)/BM38</f>
        <v>0.28116275155860226</v>
      </c>
      <c r="AF38" s="303">
        <f>(O38*1000)/BN38</f>
        <v>0.28333898888409076</v>
      </c>
      <c r="AG38" s="303">
        <f>(P38*1000)/BO38</f>
        <v>0.26938000206313761</v>
      </c>
      <c r="AH38" s="303">
        <f>(Q38*1000)/BP38</f>
        <v>0.24312787554559073</v>
      </c>
      <c r="AI38" s="303">
        <f>(R38*1000)/BQ38</f>
        <v>0.21002441532508953</v>
      </c>
      <c r="AJ38" s="303">
        <f>(S38*1000)/BR38</f>
        <v>0.21239501796648211</v>
      </c>
      <c r="AK38" s="303">
        <f t="shared" si="2"/>
        <v>0.26217088134177946</v>
      </c>
      <c r="AL38" s="384">
        <f>(D38*1000)/(BT38*1000)</f>
        <v>0.22683348395296241</v>
      </c>
      <c r="AM38" s="385">
        <f>(E38*1000)/(BU38*1000)</f>
        <v>0.21916815345963589</v>
      </c>
      <c r="AN38" s="385">
        <f>(F38*1000)/(BV38*1000)</f>
        <v>0.23137708174179819</v>
      </c>
      <c r="AO38" s="385">
        <f>(G38*1000)/(BW38*1000)</f>
        <v>0.22613488507884891</v>
      </c>
      <c r="AP38" s="385">
        <f>(H38*1000)/(BX38*1000)</f>
        <v>0.21261494349268054</v>
      </c>
      <c r="AQ38" s="385">
        <f>(I38*1000)/(BY38*1000)</f>
        <v>0.20100286178297488</v>
      </c>
      <c r="AR38" s="385">
        <f>(J38*1000)/(BZ38*1000)</f>
        <v>0.19261724395654778</v>
      </c>
      <c r="AS38" s="385">
        <f>(K38*1000)/(CA38*1000)</f>
        <v>0.18934017476687726</v>
      </c>
      <c r="AT38" s="385">
        <f>(L38*1000)/(CB38*1000)</f>
        <v>0.17211605233893593</v>
      </c>
      <c r="AU38" s="385">
        <f>(M38*1000)/(CC38*1000)</f>
        <v>0.16014712389444866</v>
      </c>
      <c r="AV38" s="385">
        <f>(N38*1000)/(CD38*1000)</f>
        <v>0.15153775984800674</v>
      </c>
      <c r="AW38" s="385">
        <f>(O38*1000)/(CE38*1000)</f>
        <v>0.15252905369141068</v>
      </c>
      <c r="AX38" s="385">
        <f>(P38*1000)/(CF38*1000)</f>
        <v>0.14023736891985059</v>
      </c>
      <c r="AY38" s="385">
        <f>(Q38*1000)/(CG38*1000)</f>
        <v>0.13523301202095342</v>
      </c>
      <c r="AZ38" s="385">
        <f>(R38*1000)/(CH38*1000)</f>
        <v>0.11781967221463771</v>
      </c>
      <c r="BA38" s="385">
        <f>(S38*1000)/(CI38*1000)</f>
        <v>0.11697781389102695</v>
      </c>
      <c r="BB38" s="385">
        <f t="shared" si="3"/>
        <v>0.14505608542616419</v>
      </c>
      <c r="BC38" s="391">
        <v>60586</v>
      </c>
      <c r="BD38" s="388">
        <v>59354</v>
      </c>
      <c r="BE38" s="388">
        <v>59189</v>
      </c>
      <c r="BF38" s="388">
        <v>59939</v>
      </c>
      <c r="BG38" s="388">
        <v>60459</v>
      </c>
      <c r="BH38" s="388">
        <v>60393</v>
      </c>
      <c r="BI38" s="388">
        <v>61822</v>
      </c>
      <c r="BJ38" s="388">
        <v>62299</v>
      </c>
      <c r="BK38" s="388">
        <v>62511</v>
      </c>
      <c r="BL38" s="388">
        <v>64220</v>
      </c>
      <c r="BM38" s="388">
        <v>64245</v>
      </c>
      <c r="BN38" s="388">
        <v>64680</v>
      </c>
      <c r="BO38" s="388">
        <v>61443</v>
      </c>
      <c r="BP38" s="388">
        <v>65217</v>
      </c>
      <c r="BQ38" s="392">
        <v>68061</v>
      </c>
      <c r="BR38" s="388">
        <v>66848</v>
      </c>
      <c r="BS38" s="390">
        <v>67598</v>
      </c>
      <c r="BT38" s="388">
        <v>99.3</v>
      </c>
      <c r="BU38" s="388">
        <v>100.22500000000001</v>
      </c>
      <c r="BV38" s="388">
        <v>99.9</v>
      </c>
      <c r="BW38" s="388">
        <v>98.600000000000009</v>
      </c>
      <c r="BX38" s="388">
        <v>102.07499999999999</v>
      </c>
      <c r="BY38" s="388">
        <v>106.6</v>
      </c>
      <c r="BZ38" s="388">
        <v>109.85000000000001</v>
      </c>
      <c r="CA38" s="388">
        <v>112.64999999999999</v>
      </c>
      <c r="CB38" s="388">
        <v>113.95</v>
      </c>
      <c r="CC38" s="388">
        <v>118.10000000000001</v>
      </c>
      <c r="CD38" s="388">
        <v>119.2</v>
      </c>
      <c r="CE38" s="388">
        <v>120.15</v>
      </c>
      <c r="CF38" s="388">
        <v>118.02500000000001</v>
      </c>
      <c r="CG38" s="388">
        <v>117.25000000000001</v>
      </c>
      <c r="CH38" s="388">
        <v>121.32499999999999</v>
      </c>
      <c r="CI38" s="388">
        <v>121.375</v>
      </c>
      <c r="CJ38" s="390">
        <v>122.175</v>
      </c>
      <c r="CK38" s="209"/>
      <c r="CL38" s="209"/>
      <c r="CM38" s="209"/>
      <c r="CO38" s="230"/>
      <c r="CP38" s="230"/>
      <c r="CQ38" s="230"/>
      <c r="CR38" s="230"/>
    </row>
    <row r="39" spans="1:96" s="74" customFormat="1" x14ac:dyDescent="0.3">
      <c r="A39" s="74">
        <v>34</v>
      </c>
      <c r="B39" s="56" t="s">
        <v>168</v>
      </c>
      <c r="C39" s="74" t="s">
        <v>47</v>
      </c>
      <c r="D39" s="159">
        <v>133.88998115709086</v>
      </c>
      <c r="E39" s="86">
        <v>110.26225601264797</v>
      </c>
      <c r="F39" s="86">
        <v>107.10033601237824</v>
      </c>
      <c r="G39" s="86">
        <v>99.186491144847494</v>
      </c>
      <c r="H39" s="86">
        <v>92.013280224121644</v>
      </c>
      <c r="I39" s="86">
        <v>83.275947124671291</v>
      </c>
      <c r="J39" s="86">
        <v>78.471257720133949</v>
      </c>
      <c r="K39" s="86">
        <v>100.81320394804199</v>
      </c>
      <c r="L39" s="86">
        <v>97.319458079208928</v>
      </c>
      <c r="M39" s="86">
        <v>97.533789157747634</v>
      </c>
      <c r="N39" s="86">
        <v>93.557116906479095</v>
      </c>
      <c r="O39" s="86">
        <v>102.4842470573257</v>
      </c>
      <c r="P39" s="86">
        <v>100.46633661396022</v>
      </c>
      <c r="Q39" s="86">
        <v>91.452840289745836</v>
      </c>
      <c r="R39" s="86">
        <v>84.027567777471972</v>
      </c>
      <c r="S39" s="86">
        <v>85.829071416276946</v>
      </c>
      <c r="T39" s="160">
        <v>94.49680720491159</v>
      </c>
      <c r="U39" s="303">
        <f>(D39*1000)/BC39</f>
        <v>0.51203303092349095</v>
      </c>
      <c r="V39" s="303">
        <f>(E39*1000)/BD39</f>
        <v>0.41300128105180189</v>
      </c>
      <c r="W39" s="303">
        <f>(F39*1000)/BE39</f>
        <v>0.38637460546398444</v>
      </c>
      <c r="X39" s="303">
        <f>(G39*1000)/BF39</f>
        <v>0.3597976266984706</v>
      </c>
      <c r="Y39" s="303">
        <f>(H39*1000)/BG39</f>
        <v>0.32516858697223971</v>
      </c>
      <c r="Z39" s="303">
        <f>(I39*1000)/BH39</f>
        <v>0.28875455405108685</v>
      </c>
      <c r="AA39" s="303">
        <f>(J39*1000)/BI39</f>
        <v>0.27038262894441151</v>
      </c>
      <c r="AB39" s="303">
        <f>(K39*1000)/BJ39</f>
        <v>0.34304440600535596</v>
      </c>
      <c r="AC39" s="303">
        <f>(L39*1000)/BK39</f>
        <v>0.32477276485282669</v>
      </c>
      <c r="AD39" s="303">
        <f>(M39*1000)/BL39</f>
        <v>0.3220254795947769</v>
      </c>
      <c r="AE39" s="303">
        <f>(N39*1000)/BM39</f>
        <v>0.30498572790522555</v>
      </c>
      <c r="AF39" s="303">
        <f>(O39*1000)/BN39</f>
        <v>0.33432258135832721</v>
      </c>
      <c r="AG39" s="303">
        <f>(P39*1000)/BO39</f>
        <v>0.32123220756942455</v>
      </c>
      <c r="AH39" s="303">
        <f>(Q39*1000)/BP39</f>
        <v>0.28308314334719814</v>
      </c>
      <c r="AI39" s="303">
        <f>(R39*1000)/BQ39</f>
        <v>0.25101513595918151</v>
      </c>
      <c r="AJ39" s="303">
        <f>(S39*1000)/BR39</f>
        <v>0.25000093621390546</v>
      </c>
      <c r="AK39" s="303">
        <f t="shared" si="2"/>
        <v>0.26667044967211573</v>
      </c>
      <c r="AL39" s="384">
        <f>(D39*1000)/(BT39*1000)</f>
        <v>0.56097195415142287</v>
      </c>
      <c r="AM39" s="385">
        <f>(E39*1000)/(BU39*1000)</f>
        <v>0.46465341766813306</v>
      </c>
      <c r="AN39" s="385">
        <f>(F39*1000)/(BV39*1000)</f>
        <v>0.44201541895327379</v>
      </c>
      <c r="AO39" s="385">
        <f>(G39*1000)/(BW39*1000)</f>
        <v>0.40813287169981477</v>
      </c>
      <c r="AP39" s="385">
        <f>(H39*1000)/(BX39*1000)</f>
        <v>0.37177082918837029</v>
      </c>
      <c r="AQ39" s="385">
        <f>(I39*1000)/(BY39*1000)</f>
        <v>0.32889394599001298</v>
      </c>
      <c r="AR39" s="385">
        <f>(J39*1000)/(BZ39*1000)</f>
        <v>0.3061695580184704</v>
      </c>
      <c r="AS39" s="385">
        <f>(K39*1000)/(CA39*1000)</f>
        <v>0.3915075881477359</v>
      </c>
      <c r="AT39" s="385">
        <f>(L39*1000)/(CB39*1000)</f>
        <v>0.37315743128531031</v>
      </c>
      <c r="AU39" s="385">
        <f>(M39*1000)/(CC39*1000)</f>
        <v>0.36944617105207439</v>
      </c>
      <c r="AV39" s="385">
        <f>(N39*1000)/(CD39*1000)</f>
        <v>0.34919144128572954</v>
      </c>
      <c r="AW39" s="385">
        <f>(O39*1000)/(CE39*1000)</f>
        <v>0.37792660480252871</v>
      </c>
      <c r="AX39" s="385">
        <f>(P39*1000)/(CF39*1000)</f>
        <v>0.36453678016676427</v>
      </c>
      <c r="AY39" s="385">
        <f>(Q39*1000)/(CG39*1000)</f>
        <v>0.32326914206343527</v>
      </c>
      <c r="AZ39" s="385">
        <f>(R39*1000)/(CH39*1000)</f>
        <v>0.28766712693417312</v>
      </c>
      <c r="BA39" s="385">
        <f>(S39*1000)/(CI39*1000)</f>
        <v>0.28635940083835831</v>
      </c>
      <c r="BB39" s="385">
        <f t="shared" si="3"/>
        <v>0.30873742450350922</v>
      </c>
      <c r="BC39" s="391">
        <v>261487</v>
      </c>
      <c r="BD39" s="388">
        <v>266978</v>
      </c>
      <c r="BE39" s="388">
        <v>277193</v>
      </c>
      <c r="BF39" s="388">
        <v>275673</v>
      </c>
      <c r="BG39" s="388">
        <v>282971</v>
      </c>
      <c r="BH39" s="388">
        <v>288397</v>
      </c>
      <c r="BI39" s="388">
        <v>290223</v>
      </c>
      <c r="BJ39" s="388">
        <v>293878</v>
      </c>
      <c r="BK39" s="388">
        <v>299654</v>
      </c>
      <c r="BL39" s="388">
        <v>302876</v>
      </c>
      <c r="BM39" s="388">
        <v>306759</v>
      </c>
      <c r="BN39" s="388">
        <v>306543</v>
      </c>
      <c r="BO39" s="388">
        <v>312753</v>
      </c>
      <c r="BP39" s="388">
        <v>323060</v>
      </c>
      <c r="BQ39" s="392">
        <v>334751</v>
      </c>
      <c r="BR39" s="388">
        <v>343315</v>
      </c>
      <c r="BS39" s="390">
        <v>354358</v>
      </c>
      <c r="BT39" s="388">
        <v>238.67500000000001</v>
      </c>
      <c r="BU39" s="388">
        <v>237.29999999999998</v>
      </c>
      <c r="BV39" s="388">
        <v>242.3</v>
      </c>
      <c r="BW39" s="388">
        <v>243.02500000000001</v>
      </c>
      <c r="BX39" s="388">
        <v>247.5</v>
      </c>
      <c r="BY39" s="388">
        <v>253.2</v>
      </c>
      <c r="BZ39" s="388">
        <v>256.29999999999995</v>
      </c>
      <c r="CA39" s="388">
        <v>257.5</v>
      </c>
      <c r="CB39" s="388">
        <v>260.8</v>
      </c>
      <c r="CC39" s="388">
        <v>264</v>
      </c>
      <c r="CD39" s="388">
        <v>267.92500000000001</v>
      </c>
      <c r="CE39" s="388">
        <v>271.17499999999995</v>
      </c>
      <c r="CF39" s="388">
        <v>275.60000000000002</v>
      </c>
      <c r="CG39" s="388">
        <v>282.89999999999998</v>
      </c>
      <c r="CH39" s="388">
        <v>292.10000000000002</v>
      </c>
      <c r="CI39" s="388">
        <v>299.72500000000002</v>
      </c>
      <c r="CJ39" s="390">
        <v>306.07499999999999</v>
      </c>
      <c r="CK39" s="209"/>
      <c r="CL39" s="209"/>
      <c r="CM39" s="209"/>
      <c r="CO39" s="230"/>
      <c r="CP39" s="230"/>
      <c r="CQ39" s="230"/>
      <c r="CR39" s="230"/>
    </row>
    <row r="40" spans="1:96" s="74" customFormat="1" x14ac:dyDescent="0.3">
      <c r="A40" s="74">
        <v>35</v>
      </c>
      <c r="B40" s="56" t="s">
        <v>169</v>
      </c>
      <c r="C40" s="74" t="s">
        <v>48</v>
      </c>
      <c r="D40" s="159">
        <v>358.82013827726519</v>
      </c>
      <c r="E40" s="86">
        <v>351.59717567807775</v>
      </c>
      <c r="F40" s="86">
        <v>370.6232870591403</v>
      </c>
      <c r="G40" s="86">
        <v>322.29089787132642</v>
      </c>
      <c r="H40" s="86">
        <v>336.94063022168189</v>
      </c>
      <c r="I40" s="86">
        <v>287.18996612737214</v>
      </c>
      <c r="J40" s="86">
        <v>268.32738843400517</v>
      </c>
      <c r="K40" s="86">
        <v>240.82895342254744</v>
      </c>
      <c r="L40" s="86">
        <v>235.7118800394359</v>
      </c>
      <c r="M40" s="86">
        <v>220.74441390756661</v>
      </c>
      <c r="N40" s="86">
        <v>210.1851731016539</v>
      </c>
      <c r="O40" s="86">
        <v>225.60591893294861</v>
      </c>
      <c r="P40" s="86">
        <v>213.48192481128362</v>
      </c>
      <c r="Q40" s="86">
        <v>211.8625849108881</v>
      </c>
      <c r="R40" s="86">
        <v>184.44765999901279</v>
      </c>
      <c r="S40" s="86">
        <v>186.21091711248366</v>
      </c>
      <c r="T40" s="160">
        <v>209.6054092942812</v>
      </c>
      <c r="U40" s="303">
        <f>(D40*1000)/BC40</f>
        <v>0.7169591653474503</v>
      </c>
      <c r="V40" s="303">
        <f>(E40*1000)/BD40</f>
        <v>0.69789592548983659</v>
      </c>
      <c r="W40" s="303">
        <f>(F40*1000)/BE40</f>
        <v>0.74663579125959234</v>
      </c>
      <c r="X40" s="303">
        <f>(G40*1000)/BF40</f>
        <v>0.65280319923380337</v>
      </c>
      <c r="Y40" s="303">
        <f>(H40*1000)/BG40</f>
        <v>0.68577953538224579</v>
      </c>
      <c r="Z40" s="303">
        <f>(I40*1000)/BH40</f>
        <v>0.58998867257642629</v>
      </c>
      <c r="AA40" s="303">
        <f>(J40*1000)/BI40</f>
        <v>0.54504077422016173</v>
      </c>
      <c r="AB40" s="303">
        <f>(K40*1000)/BJ40</f>
        <v>0.47811982017579402</v>
      </c>
      <c r="AC40" s="303">
        <f>(L40*1000)/BK40</f>
        <v>0.4536680980571125</v>
      </c>
      <c r="AD40" s="303">
        <f>(M40*1000)/BL40</f>
        <v>0.41724678935368414</v>
      </c>
      <c r="AE40" s="303">
        <f>(N40*1000)/BM40</f>
        <v>0.39435254283708809</v>
      </c>
      <c r="AF40" s="303">
        <f>(O40*1000)/BN40</f>
        <v>0.42355695702764801</v>
      </c>
      <c r="AG40" s="303">
        <f>(P40*1000)/BO40</f>
        <v>0.41559402819909635</v>
      </c>
      <c r="AH40" s="303">
        <f>(Q40*1000)/BP40</f>
        <v>0.40815566386787233</v>
      </c>
      <c r="AI40" s="303">
        <f>(R40*1000)/BQ40</f>
        <v>0.35237728250339634</v>
      </c>
      <c r="AJ40" s="303">
        <f>(S40*1000)/BR40</f>
        <v>0.35313635178147723</v>
      </c>
      <c r="AK40" s="303">
        <f t="shared" si="2"/>
        <v>0.39474826839605864</v>
      </c>
      <c r="AL40" s="384">
        <f>(D40*1000)/(BT40*1000)</f>
        <v>0.42398692931261395</v>
      </c>
      <c r="AM40" s="385">
        <f>(E40*1000)/(BU40*1000)</f>
        <v>0.42519914823809135</v>
      </c>
      <c r="AN40" s="385">
        <f>(F40*1000)/(BV40*1000)</f>
        <v>0.45142909507812456</v>
      </c>
      <c r="AO40" s="385">
        <f>(G40*1000)/(BW40*1000)</f>
        <v>0.39108226898595611</v>
      </c>
      <c r="AP40" s="385">
        <f>(H40*1000)/(BX40*1000)</f>
        <v>0.40624623851179398</v>
      </c>
      <c r="AQ40" s="385">
        <f>(I40*1000)/(BY40*1000)</f>
        <v>0.34381655228944352</v>
      </c>
      <c r="AR40" s="385">
        <f>(J40*1000)/(BZ40*1000)</f>
        <v>0.31765998393986644</v>
      </c>
      <c r="AS40" s="385">
        <f>(K40*1000)/(CA40*1000)</f>
        <v>0.27729298033684219</v>
      </c>
      <c r="AT40" s="385">
        <f>(L40*1000)/(CB40*1000)</f>
        <v>0.26152433156489058</v>
      </c>
      <c r="AU40" s="385">
        <f>(M40*1000)/(CC40*1000)</f>
        <v>0.24088216271013377</v>
      </c>
      <c r="AV40" s="385">
        <f>(N40*1000)/(CD40*1000)</f>
        <v>0.22851803223794287</v>
      </c>
      <c r="AW40" s="385">
        <f>(O40*1000)/(CE40*1000)</f>
        <v>0.24471179210125402</v>
      </c>
      <c r="AX40" s="385">
        <f>(P40*1000)/(CF40*1000)</f>
        <v>0.23392715846075349</v>
      </c>
      <c r="AY40" s="385">
        <f>(Q40*1000)/(CG40*1000)</f>
        <v>0.23154380864577936</v>
      </c>
      <c r="AZ40" s="385">
        <f>(R40*1000)/(CH40*1000)</f>
        <v>0.19955388942877073</v>
      </c>
      <c r="BA40" s="385">
        <f>(S40*1000)/(CI40*1000)</f>
        <v>0.2001192016254526</v>
      </c>
      <c r="BB40" s="385">
        <f t="shared" si="3"/>
        <v>0.22486834844498454</v>
      </c>
      <c r="BC40" s="391">
        <v>500475</v>
      </c>
      <c r="BD40" s="388">
        <v>503796</v>
      </c>
      <c r="BE40" s="388">
        <v>496391</v>
      </c>
      <c r="BF40" s="388">
        <v>493703</v>
      </c>
      <c r="BG40" s="388">
        <v>491325</v>
      </c>
      <c r="BH40" s="388">
        <v>486772</v>
      </c>
      <c r="BI40" s="388">
        <v>492307</v>
      </c>
      <c r="BJ40" s="388">
        <v>503700</v>
      </c>
      <c r="BK40" s="388">
        <v>519569</v>
      </c>
      <c r="BL40" s="388">
        <v>529050</v>
      </c>
      <c r="BM40" s="388">
        <v>532988</v>
      </c>
      <c r="BN40" s="388">
        <v>532646</v>
      </c>
      <c r="BO40" s="388">
        <v>513679</v>
      </c>
      <c r="BP40" s="388">
        <v>519073</v>
      </c>
      <c r="BQ40" s="392">
        <v>523438</v>
      </c>
      <c r="BR40" s="388">
        <v>527306</v>
      </c>
      <c r="BS40" s="390">
        <v>530985</v>
      </c>
      <c r="BT40" s="388">
        <v>846.3</v>
      </c>
      <c r="BU40" s="388">
        <v>826.9</v>
      </c>
      <c r="BV40" s="388">
        <v>821</v>
      </c>
      <c r="BW40" s="388">
        <v>824.1</v>
      </c>
      <c r="BX40" s="388">
        <v>829.4</v>
      </c>
      <c r="BY40" s="388">
        <v>835.3</v>
      </c>
      <c r="BZ40" s="388">
        <v>844.69999999999993</v>
      </c>
      <c r="CA40" s="388">
        <v>868.5</v>
      </c>
      <c r="CB40" s="388">
        <v>901.3</v>
      </c>
      <c r="CC40" s="388">
        <v>916.40000000000009</v>
      </c>
      <c r="CD40" s="388">
        <v>919.77499999999998</v>
      </c>
      <c r="CE40" s="388">
        <v>921.92499999999995</v>
      </c>
      <c r="CF40" s="388">
        <v>912.6</v>
      </c>
      <c r="CG40" s="388">
        <v>915</v>
      </c>
      <c r="CH40" s="388">
        <v>924.3</v>
      </c>
      <c r="CI40" s="388">
        <v>930.5</v>
      </c>
      <c r="CJ40" s="390">
        <v>932.125</v>
      </c>
      <c r="CK40" s="209"/>
      <c r="CL40" s="209"/>
      <c r="CM40" s="209"/>
      <c r="CO40" s="230"/>
      <c r="CP40" s="230"/>
      <c r="CQ40" s="230"/>
      <c r="CR40" s="230"/>
    </row>
    <row r="41" spans="1:96" s="74" customFormat="1" x14ac:dyDescent="0.3">
      <c r="A41" s="74">
        <v>36</v>
      </c>
      <c r="B41" s="56" t="s">
        <v>170</v>
      </c>
      <c r="C41" s="74" t="s">
        <v>277</v>
      </c>
      <c r="D41" s="159">
        <v>85.075181455527286</v>
      </c>
      <c r="E41" s="86">
        <v>82.983789592068163</v>
      </c>
      <c r="F41" s="86">
        <v>82.131421527626614</v>
      </c>
      <c r="G41" s="86">
        <v>75.856261654111179</v>
      </c>
      <c r="H41" s="86">
        <v>78.63539103510594</v>
      </c>
      <c r="I41" s="86">
        <v>73.11323737516517</v>
      </c>
      <c r="J41" s="86">
        <v>68.658841100504333</v>
      </c>
      <c r="K41" s="86">
        <v>65.876333537023527</v>
      </c>
      <c r="L41" s="86">
        <v>63.80797908363455</v>
      </c>
      <c r="M41" s="86">
        <v>61.051686421142676</v>
      </c>
      <c r="N41" s="86">
        <v>59.903276037986785</v>
      </c>
      <c r="O41" s="86">
        <v>61.306566009587598</v>
      </c>
      <c r="P41" s="86">
        <v>57.727937247423938</v>
      </c>
      <c r="Q41" s="86">
        <v>57.187025141102062</v>
      </c>
      <c r="R41" s="86">
        <v>51.892797183022992</v>
      </c>
      <c r="S41" s="86">
        <v>52.095763203376762</v>
      </c>
      <c r="T41" s="160">
        <v>58.068368252619003</v>
      </c>
      <c r="U41" s="303">
        <f>(D41*1000)/BC41</f>
        <v>0.29719549170518861</v>
      </c>
      <c r="V41" s="303">
        <f>(E41*1000)/BD41</f>
        <v>0.28941136734198075</v>
      </c>
      <c r="W41" s="303">
        <f>(F41*1000)/BE41</f>
        <v>0.28448807071595889</v>
      </c>
      <c r="X41" s="303">
        <f>(G41*1000)/BF41</f>
        <v>0.26338156673614777</v>
      </c>
      <c r="Y41" s="303">
        <f>(H41*1000)/BG41</f>
        <v>0.27335181869255487</v>
      </c>
      <c r="Z41" s="303">
        <f>(I41*1000)/BH41</f>
        <v>0.25366194953063748</v>
      </c>
      <c r="AA41" s="303">
        <f>(J41*1000)/BI41</f>
        <v>0.24310382578269824</v>
      </c>
      <c r="AB41" s="303">
        <f>(K41*1000)/BJ41</f>
        <v>0.23391175460277006</v>
      </c>
      <c r="AC41" s="303">
        <f>(L41*1000)/BK41</f>
        <v>0.22951849976847627</v>
      </c>
      <c r="AD41" s="303">
        <f>(M41*1000)/BL41</f>
        <v>0.22111684071024415</v>
      </c>
      <c r="AE41" s="303">
        <f>(N41*1000)/BM41</f>
        <v>0.21774695493715776</v>
      </c>
      <c r="AF41" s="303">
        <f>(O41*1000)/BN41</f>
        <v>0.22103049753426904</v>
      </c>
      <c r="AG41" s="303">
        <f>(P41*1000)/BO41</f>
        <v>0.23853041029450214</v>
      </c>
      <c r="AH41" s="303">
        <f>(Q41*1000)/BP41</f>
        <v>0.22435434507054666</v>
      </c>
      <c r="AI41" s="303">
        <f>(R41*1000)/BQ41</f>
        <v>0.20857820430246427</v>
      </c>
      <c r="AJ41" s="303">
        <f>(S41*1000)/BR41</f>
        <v>0.2061459568893439</v>
      </c>
      <c r="AK41" s="303">
        <f t="shared" si="2"/>
        <v>0.21868112877060997</v>
      </c>
      <c r="AL41" s="384">
        <f>(D41*1000)/(BT41*1000)</f>
        <v>0.31872316738981843</v>
      </c>
      <c r="AM41" s="385">
        <f>(E41*1000)/(BU41*1000)</f>
        <v>0.31831142919857369</v>
      </c>
      <c r="AN41" s="385">
        <f>(F41*1000)/(BV41*1000)</f>
        <v>0.32173703467878417</v>
      </c>
      <c r="AO41" s="385">
        <f>(G41*1000)/(BW41*1000)</f>
        <v>0.29501706039518205</v>
      </c>
      <c r="AP41" s="385">
        <f>(H41*1000)/(BX41*1000)</f>
        <v>0.3059445230429178</v>
      </c>
      <c r="AQ41" s="385">
        <f>(I41*1000)/(BY41*1000)</f>
        <v>0.28123180065454434</v>
      </c>
      <c r="AR41" s="385">
        <f>(J41*1000)/(BZ41*1000)</f>
        <v>0.25931013539988418</v>
      </c>
      <c r="AS41" s="385">
        <f>(K41*1000)/(CA41*1000)</f>
        <v>0.24346792400267403</v>
      </c>
      <c r="AT41" s="385">
        <f>(L41*1000)/(CB41*1000)</f>
        <v>0.2324516542208909</v>
      </c>
      <c r="AU41" s="385">
        <f>(M41*1000)/(CC41*1000)</f>
        <v>0.21670666934472507</v>
      </c>
      <c r="AV41" s="385">
        <f>(N41*1000)/(CD41*1000)</f>
        <v>0.20779906699501097</v>
      </c>
      <c r="AW41" s="385">
        <f>(O41*1000)/(CE41*1000)</f>
        <v>0.2091838812917772</v>
      </c>
      <c r="AX41" s="385">
        <f>(P41*1000)/(CF41*1000)</f>
        <v>0.1958705140297699</v>
      </c>
      <c r="AY41" s="385">
        <f>(Q41*1000)/(CG41*1000)</f>
        <v>0.18911053287401478</v>
      </c>
      <c r="AZ41" s="385">
        <f>(R41*1000)/(CH41*1000)</f>
        <v>0.1704756806275394</v>
      </c>
      <c r="BA41" s="385">
        <f>(S41*1000)/(CI41*1000)</f>
        <v>0.16947222902855161</v>
      </c>
      <c r="BB41" s="385">
        <f t="shared" si="3"/>
        <v>0.18765024479760545</v>
      </c>
      <c r="BC41" s="391">
        <v>286260</v>
      </c>
      <c r="BD41" s="388">
        <v>286733</v>
      </c>
      <c r="BE41" s="388">
        <v>288699</v>
      </c>
      <c r="BF41" s="388">
        <v>288009</v>
      </c>
      <c r="BG41" s="388">
        <v>287671</v>
      </c>
      <c r="BH41" s="388">
        <v>288231</v>
      </c>
      <c r="BI41" s="388">
        <v>282426</v>
      </c>
      <c r="BJ41" s="388">
        <v>281629</v>
      </c>
      <c r="BK41" s="388">
        <v>278008</v>
      </c>
      <c r="BL41" s="388">
        <v>276106</v>
      </c>
      <c r="BM41" s="388">
        <v>275105</v>
      </c>
      <c r="BN41" s="388">
        <v>277367</v>
      </c>
      <c r="BO41" s="388">
        <v>242015</v>
      </c>
      <c r="BP41" s="388">
        <v>254896</v>
      </c>
      <c r="BQ41" s="392">
        <v>248793</v>
      </c>
      <c r="BR41" s="388">
        <v>252713</v>
      </c>
      <c r="BS41" s="390">
        <v>265539</v>
      </c>
      <c r="BT41" s="388">
        <v>266.92500000000001</v>
      </c>
      <c r="BU41" s="388">
        <v>260.7</v>
      </c>
      <c r="BV41" s="388">
        <v>255.27499999999998</v>
      </c>
      <c r="BW41" s="388">
        <v>257.125</v>
      </c>
      <c r="BX41" s="388">
        <v>257.02499999999998</v>
      </c>
      <c r="BY41" s="388">
        <v>259.97500000000002</v>
      </c>
      <c r="BZ41" s="388">
        <v>264.77499999999998</v>
      </c>
      <c r="CA41" s="388">
        <v>270.57499999999999</v>
      </c>
      <c r="CB41" s="388">
        <v>274.5</v>
      </c>
      <c r="CC41" s="388">
        <v>281.72500000000002</v>
      </c>
      <c r="CD41" s="388">
        <v>288.27499999999998</v>
      </c>
      <c r="CE41" s="388">
        <v>293.07499999999999</v>
      </c>
      <c r="CF41" s="388">
        <v>294.72500000000002</v>
      </c>
      <c r="CG41" s="388">
        <v>302.39999999999998</v>
      </c>
      <c r="CH41" s="388">
        <v>304.39999999999998</v>
      </c>
      <c r="CI41" s="388">
        <v>307.39999999999998</v>
      </c>
      <c r="CJ41" s="390">
        <v>309.45</v>
      </c>
      <c r="CK41" s="209"/>
      <c r="CL41" s="209"/>
      <c r="CM41" s="209"/>
      <c r="CO41" s="230"/>
      <c r="CP41" s="230"/>
      <c r="CQ41" s="230"/>
      <c r="CR41" s="230"/>
    </row>
    <row r="42" spans="1:96" s="74" customFormat="1" x14ac:dyDescent="0.3">
      <c r="A42" s="74">
        <v>37</v>
      </c>
      <c r="B42" s="56" t="s">
        <v>171</v>
      </c>
      <c r="C42" s="74" t="s">
        <v>49</v>
      </c>
      <c r="D42" s="159">
        <v>11379.011109878782</v>
      </c>
      <c r="E42" s="86">
        <v>11306.77462800276</v>
      </c>
      <c r="F42" s="86">
        <v>11059.835223807378</v>
      </c>
      <c r="G42" s="86">
        <v>10328.18976363356</v>
      </c>
      <c r="H42" s="86">
        <v>9955.4395914539091</v>
      </c>
      <c r="I42" s="86">
        <v>9920.3548052101705</v>
      </c>
      <c r="J42" s="86">
        <v>9861.3483897953101</v>
      </c>
      <c r="K42" s="86">
        <v>10006.49456341507</v>
      </c>
      <c r="L42" s="86">
        <v>9779.6192117168503</v>
      </c>
      <c r="M42" s="86">
        <v>9678.1699680647798</v>
      </c>
      <c r="N42" s="86">
        <v>9182.5043638333591</v>
      </c>
      <c r="O42" s="86">
        <v>9029.9733543975199</v>
      </c>
      <c r="P42" s="86">
        <v>8401.3791775522004</v>
      </c>
      <c r="Q42" s="86">
        <v>8414.9316147575501</v>
      </c>
      <c r="R42" s="86">
        <v>7441.0940075724702</v>
      </c>
      <c r="S42" s="86">
        <v>7290.02764789908</v>
      </c>
      <c r="T42" s="160">
        <v>8175.2403737488094</v>
      </c>
      <c r="U42" s="303" t="s">
        <v>243</v>
      </c>
      <c r="V42" s="303" t="s">
        <v>243</v>
      </c>
      <c r="W42" s="303" t="s">
        <v>243</v>
      </c>
      <c r="X42" s="303" t="s">
        <v>243</v>
      </c>
      <c r="Y42" s="303" t="s">
        <v>243</v>
      </c>
      <c r="Z42" s="303" t="s">
        <v>243</v>
      </c>
      <c r="AA42" s="303" t="s">
        <v>243</v>
      </c>
      <c r="AB42" s="303" t="s">
        <v>243</v>
      </c>
      <c r="AC42" s="303" t="s">
        <v>243</v>
      </c>
      <c r="AD42" s="303" t="s">
        <v>243</v>
      </c>
      <c r="AE42" s="303" t="s">
        <v>243</v>
      </c>
      <c r="AF42" s="303" t="s">
        <v>243</v>
      </c>
      <c r="AG42" s="303" t="s">
        <v>243</v>
      </c>
      <c r="AH42" s="303" t="s">
        <v>243</v>
      </c>
      <c r="AI42" s="303" t="s">
        <v>243</v>
      </c>
      <c r="AJ42" s="303" t="s">
        <v>243</v>
      </c>
      <c r="AK42" s="303" t="s">
        <v>243</v>
      </c>
      <c r="AL42" s="384" t="s">
        <v>243</v>
      </c>
      <c r="AM42" s="385" t="s">
        <v>243</v>
      </c>
      <c r="AN42" s="385" t="s">
        <v>243</v>
      </c>
      <c r="AO42" s="385" t="s">
        <v>243</v>
      </c>
      <c r="AP42" s="385" t="s">
        <v>243</v>
      </c>
      <c r="AQ42" s="385" t="s">
        <v>243</v>
      </c>
      <c r="AR42" s="385" t="s">
        <v>243</v>
      </c>
      <c r="AS42" s="385" t="s">
        <v>243</v>
      </c>
      <c r="AT42" s="385" t="s">
        <v>243</v>
      </c>
      <c r="AU42" s="385" t="s">
        <v>243</v>
      </c>
      <c r="AV42" s="385" t="s">
        <v>243</v>
      </c>
      <c r="AW42" s="385" t="s">
        <v>243</v>
      </c>
      <c r="AX42" s="385" t="s">
        <v>243</v>
      </c>
      <c r="AY42" s="385" t="s">
        <v>243</v>
      </c>
      <c r="AZ42" s="385" t="s">
        <v>243</v>
      </c>
      <c r="BA42" s="385" t="s">
        <v>243</v>
      </c>
      <c r="BB42" s="385" t="s">
        <v>243</v>
      </c>
      <c r="BC42" s="393"/>
      <c r="BD42" s="394"/>
      <c r="BE42" s="394"/>
      <c r="BF42" s="394"/>
      <c r="BG42" s="394"/>
      <c r="BH42" s="394"/>
      <c r="BI42" s="394"/>
      <c r="BJ42" s="394"/>
      <c r="BK42" s="394"/>
      <c r="BL42" s="394"/>
      <c r="BM42" s="394"/>
      <c r="BN42" s="394"/>
      <c r="BO42" s="394"/>
      <c r="BP42" s="394"/>
      <c r="BQ42" s="394"/>
      <c r="BR42" s="388"/>
      <c r="BS42" s="390"/>
      <c r="BT42" s="385" t="s">
        <v>243</v>
      </c>
      <c r="BU42" s="385" t="s">
        <v>243</v>
      </c>
      <c r="BV42" s="385" t="s">
        <v>243</v>
      </c>
      <c r="BW42" s="385" t="s">
        <v>243</v>
      </c>
      <c r="BX42" s="385" t="s">
        <v>243</v>
      </c>
      <c r="BY42" s="385" t="s">
        <v>243</v>
      </c>
      <c r="BZ42" s="385" t="s">
        <v>243</v>
      </c>
      <c r="CA42" s="385" t="s">
        <v>243</v>
      </c>
      <c r="CB42" s="385" t="s">
        <v>243</v>
      </c>
      <c r="CC42" s="385" t="s">
        <v>243</v>
      </c>
      <c r="CD42" s="385" t="s">
        <v>243</v>
      </c>
      <c r="CE42" s="385" t="s">
        <v>243</v>
      </c>
      <c r="CF42" s="385" t="s">
        <v>243</v>
      </c>
      <c r="CG42" s="385" t="s">
        <v>243</v>
      </c>
      <c r="CH42" s="385" t="s">
        <v>243</v>
      </c>
      <c r="CI42" s="385"/>
      <c r="CJ42" s="390"/>
    </row>
    <row r="43" spans="1:96" s="88" customFormat="1" x14ac:dyDescent="0.3">
      <c r="A43" s="93"/>
      <c r="B43" s="102" t="s">
        <v>242</v>
      </c>
      <c r="C43" s="93" t="s">
        <v>241</v>
      </c>
      <c r="D43" s="157">
        <v>67500.346317583113</v>
      </c>
      <c r="E43" s="157">
        <v>62056.222629727439</v>
      </c>
      <c r="F43" s="157">
        <v>68201.04550167064</v>
      </c>
      <c r="G43" s="157">
        <v>62904.049823733942</v>
      </c>
      <c r="H43" s="157">
        <v>59352.997833465815</v>
      </c>
      <c r="I43" s="157">
        <v>57780.672805883099</v>
      </c>
      <c r="J43" s="157">
        <v>56219.744790973433</v>
      </c>
      <c r="K43" s="157">
        <v>56870.9206819787</v>
      </c>
      <c r="L43" s="157">
        <v>57817.277612421647</v>
      </c>
      <c r="M43" s="157">
        <v>56470.755497218946</v>
      </c>
      <c r="N43" s="157">
        <v>55463.318821765504</v>
      </c>
      <c r="O43" s="157">
        <v>54189.417792802662</v>
      </c>
      <c r="P43" s="157">
        <v>48660.316149609709</v>
      </c>
      <c r="Q43" s="157">
        <v>50681.958704908087</v>
      </c>
      <c r="R43" s="157">
        <v>49492.39685298851</v>
      </c>
      <c r="S43" s="157">
        <v>48754.010636379287</v>
      </c>
      <c r="T43" s="158">
        <v>51801.387633181919</v>
      </c>
      <c r="U43" s="157">
        <f>(D43*1000)/BC43</f>
        <v>13.995841145236092</v>
      </c>
      <c r="V43" s="157">
        <f>(E43*1000)/BD43</f>
        <v>13.438933185579973</v>
      </c>
      <c r="W43" s="157">
        <f>(F43*1000)/BE43</f>
        <v>13.966485760786158</v>
      </c>
      <c r="X43" s="157">
        <f>(G43*1000)/BF43</f>
        <v>12.486677894769281</v>
      </c>
      <c r="Y43" s="157">
        <f>(H43*1000)/BG43</f>
        <v>11.830814902339576</v>
      </c>
      <c r="Z43" s="157">
        <f>(I43*1000)/BH43</f>
        <v>11.387842743543979</v>
      </c>
      <c r="AA43" s="157">
        <f>(J43*1000)/BI43</f>
        <v>10.831536056534908</v>
      </c>
      <c r="AB43" s="157">
        <f>(K43*1000)/BJ43</f>
        <v>10.494185791500808</v>
      </c>
      <c r="AC43" s="157">
        <f>(L43*1000)/BK43</f>
        <v>10.423879490605202</v>
      </c>
      <c r="AD43" s="157">
        <f>(M43*1000)/BL43</f>
        <v>9.9986234587229781</v>
      </c>
      <c r="AE43" s="157">
        <f>(N43*1000)/BM43</f>
        <v>9.6368616259650626</v>
      </c>
      <c r="AF43" s="157">
        <f>(O43*1000)/BN43</f>
        <v>9.1814242479974677</v>
      </c>
      <c r="AG43" s="157">
        <f>(P43*1000)/BO43</f>
        <v>8.4133337418844896</v>
      </c>
      <c r="AH43" s="157">
        <f>(Q43*1000)/BP43</f>
        <v>8.2717397670403958</v>
      </c>
      <c r="AI43" s="157">
        <f>(R43*1000)/BQ43</f>
        <v>7.9614133620098455</v>
      </c>
      <c r="AJ43" s="157">
        <f>(S43*1000)/BR43</f>
        <v>7.8559045336166848</v>
      </c>
      <c r="AK43" s="157">
        <f t="shared" si="2"/>
        <v>8.2583084461232215</v>
      </c>
      <c r="AL43" s="157">
        <f>(D43*1000)/(BT43*1000)</f>
        <v>14.638426500313496</v>
      </c>
      <c r="AM43" s="157">
        <f>(E43*1000)/(BU43*1000)</f>
        <v>13.736470519294416</v>
      </c>
      <c r="AN43" s="157">
        <f>(F43*1000)/(BV43*1000)</f>
        <v>14.996326946066965</v>
      </c>
      <c r="AO43" s="157">
        <f>(G43*1000)/(BW43*1000)</f>
        <v>13.521500773563606</v>
      </c>
      <c r="AP43" s="157">
        <f>(H43*1000)/(BX43*1000)</f>
        <v>12.660284833161622</v>
      </c>
      <c r="AQ43" s="157">
        <f>(I43*1000)/(BY43*1000)</f>
        <v>12.200117778093274</v>
      </c>
      <c r="AR43" s="157">
        <f>(J43*1000)/(BZ43*1000)</f>
        <v>11.699285135675163</v>
      </c>
      <c r="AS43" s="157">
        <f>(K43*1000)/(CA43*1000)</f>
        <v>11.659551663356389</v>
      </c>
      <c r="AT43" s="157">
        <f>(L43*1000)/(CB43*1000)</f>
        <v>11.622030556489035</v>
      </c>
      <c r="AU43" s="157">
        <f>(M43*1000)/(CC43*1000)</f>
        <v>11.072045859502177</v>
      </c>
      <c r="AV43" s="157">
        <f>(N43*1000)/(CD43*1000)</f>
        <v>10.694301050231962</v>
      </c>
      <c r="AW43" s="157">
        <f>(O43*1000)/(CE43*1000)</f>
        <v>10.381910068358238</v>
      </c>
      <c r="AX43" s="157">
        <f>(P43*1000)/(CF43*1000)</f>
        <v>9.4432874982261854</v>
      </c>
      <c r="AY43" s="157">
        <f>(Q43*1000)/(CG43*1000)</f>
        <v>9.7130485211857387</v>
      </c>
      <c r="AZ43" s="157">
        <f>(R43*1000)/(CH43*1000)</f>
        <v>9.1647495237280356</v>
      </c>
      <c r="BA43" s="157">
        <f>(S43*1000)/(CI43*1000)</f>
        <v>8.9265266558725838</v>
      </c>
      <c r="BB43" s="157">
        <f t="shared" si="3"/>
        <v>9.5137008559680663</v>
      </c>
      <c r="BC43" s="302">
        <v>4822886</v>
      </c>
      <c r="BD43" s="157">
        <v>4617645</v>
      </c>
      <c r="BE43" s="157">
        <v>4883193</v>
      </c>
      <c r="BF43" s="157">
        <v>5037693</v>
      </c>
      <c r="BG43" s="157">
        <v>5016814</v>
      </c>
      <c r="BH43" s="157">
        <v>5073891</v>
      </c>
      <c r="BI43" s="157">
        <v>5190376</v>
      </c>
      <c r="BJ43" s="157">
        <v>5419279</v>
      </c>
      <c r="BK43" s="157">
        <v>5546618</v>
      </c>
      <c r="BL43" s="157">
        <v>5647853</v>
      </c>
      <c r="BM43" s="157">
        <v>5755330</v>
      </c>
      <c r="BN43" s="157">
        <v>5902071</v>
      </c>
      <c r="BO43" s="157">
        <v>5783714</v>
      </c>
      <c r="BP43" s="157">
        <v>6127122</v>
      </c>
      <c r="BQ43" s="157">
        <v>6216534</v>
      </c>
      <c r="BR43" s="157">
        <v>6206034</v>
      </c>
      <c r="BS43" s="158">
        <v>6272639</v>
      </c>
      <c r="BT43" s="157">
        <v>4611.175000000002</v>
      </c>
      <c r="BU43" s="157">
        <v>4517.625</v>
      </c>
      <c r="BV43" s="157">
        <v>4547.8500000000004</v>
      </c>
      <c r="BW43" s="157">
        <v>4652.1500000000005</v>
      </c>
      <c r="BX43" s="157">
        <v>4688.1249999999991</v>
      </c>
      <c r="BY43" s="157">
        <v>4736.0749999999998</v>
      </c>
      <c r="BZ43" s="157">
        <v>4805.3999999999996</v>
      </c>
      <c r="CA43" s="157">
        <v>4877.625</v>
      </c>
      <c r="CB43" s="157">
        <v>4974.8</v>
      </c>
      <c r="CC43" s="157">
        <v>5100.2999999999993</v>
      </c>
      <c r="CD43" s="157">
        <v>5186.2499999999991</v>
      </c>
      <c r="CE43" s="157">
        <v>5219.6000000000004</v>
      </c>
      <c r="CF43" s="157">
        <v>5152.8999999999996</v>
      </c>
      <c r="CG43" s="157">
        <v>5217.9249999999993</v>
      </c>
      <c r="CH43" s="157">
        <v>5400.3</v>
      </c>
      <c r="CI43" s="157">
        <v>5461.7</v>
      </c>
      <c r="CJ43" s="158">
        <v>5444.9250000000002</v>
      </c>
    </row>
    <row r="44" spans="1:96" s="88" customFormat="1" x14ac:dyDescent="0.3">
      <c r="A44" s="94"/>
      <c r="B44" s="94"/>
      <c r="C44" s="94"/>
      <c r="D44" s="95"/>
      <c r="E44" s="95"/>
      <c r="F44" s="95"/>
      <c r="G44" s="95"/>
      <c r="H44" s="95"/>
      <c r="I44" s="95"/>
      <c r="J44" s="95"/>
      <c r="K44" s="95"/>
      <c r="L44" s="95"/>
      <c r="M44" s="95"/>
      <c r="N44" s="95"/>
      <c r="O44" s="95"/>
      <c r="P44" s="95"/>
      <c r="Q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row>
    <row r="45" spans="1:96" x14ac:dyDescent="0.3">
      <c r="B45" s="88"/>
      <c r="C45" s="88"/>
      <c r="D45" s="74"/>
      <c r="E45" s="74"/>
      <c r="F45" s="74"/>
      <c r="G45" s="74"/>
      <c r="H45" s="74"/>
      <c r="I45" s="74"/>
      <c r="J45" s="74"/>
      <c r="K45" s="74"/>
      <c r="L45" s="74"/>
      <c r="M45" s="74"/>
      <c r="N45" s="74"/>
      <c r="O45" s="74"/>
      <c r="P45" s="74"/>
      <c r="Q45" s="74"/>
      <c r="R45" s="74"/>
      <c r="S45" s="74"/>
      <c r="T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row>
    <row r="46" spans="1:96" ht="26.25" customHeight="1" x14ac:dyDescent="0.3">
      <c r="B46" s="164" t="s">
        <v>275</v>
      </c>
      <c r="C46" s="287" t="s">
        <v>207</v>
      </c>
      <c r="D46" s="376" t="s">
        <v>227</v>
      </c>
      <c r="E46" s="377"/>
      <c r="F46" s="377"/>
      <c r="G46" s="377"/>
      <c r="H46" s="377"/>
      <c r="I46" s="377"/>
      <c r="J46" s="377"/>
      <c r="K46" s="377"/>
      <c r="L46" s="377"/>
      <c r="M46" s="377"/>
      <c r="N46" s="377"/>
      <c r="O46" s="377"/>
      <c r="P46" s="377"/>
      <c r="Q46" s="377"/>
      <c r="R46" s="377"/>
      <c r="S46" s="377"/>
      <c r="T46" s="378"/>
      <c r="U46" s="376" t="s">
        <v>397</v>
      </c>
      <c r="V46" s="377"/>
      <c r="W46" s="377"/>
      <c r="X46" s="377"/>
      <c r="Y46" s="377"/>
      <c r="Z46" s="377"/>
      <c r="AA46" s="377"/>
      <c r="AB46" s="377"/>
      <c r="AC46" s="377"/>
      <c r="AD46" s="377"/>
      <c r="AE46" s="377"/>
      <c r="AF46" s="377"/>
      <c r="AG46" s="377"/>
      <c r="AH46" s="377"/>
      <c r="AI46" s="377"/>
      <c r="AJ46" s="377"/>
      <c r="AK46" s="339"/>
      <c r="AL46" s="376" t="s">
        <v>274</v>
      </c>
      <c r="AM46" s="377"/>
      <c r="AN46" s="377"/>
      <c r="AO46" s="377"/>
      <c r="AP46" s="377"/>
      <c r="AQ46" s="377"/>
      <c r="AR46" s="377"/>
      <c r="AS46" s="377"/>
      <c r="AT46" s="377"/>
      <c r="AU46" s="377"/>
      <c r="AV46" s="377"/>
      <c r="AW46" s="377"/>
      <c r="AX46" s="377"/>
      <c r="AY46" s="377"/>
      <c r="AZ46" s="377"/>
      <c r="BA46" s="377"/>
      <c r="BB46" s="378"/>
      <c r="BC46" s="376" t="s">
        <v>408</v>
      </c>
      <c r="BD46" s="377"/>
      <c r="BE46" s="377"/>
      <c r="BF46" s="377"/>
      <c r="BG46" s="377"/>
      <c r="BH46" s="377"/>
      <c r="BI46" s="377"/>
      <c r="BJ46" s="377"/>
      <c r="BK46" s="377"/>
      <c r="BL46" s="377"/>
      <c r="BM46" s="377"/>
      <c r="BN46" s="377"/>
      <c r="BO46" s="377"/>
      <c r="BP46" s="377"/>
      <c r="BQ46" s="377"/>
      <c r="BR46" s="377"/>
      <c r="BS46" s="339"/>
      <c r="BT46" s="376" t="s">
        <v>236</v>
      </c>
      <c r="BU46" s="377"/>
      <c r="BV46" s="377"/>
      <c r="BW46" s="377"/>
      <c r="BX46" s="377"/>
      <c r="BY46" s="377"/>
      <c r="BZ46" s="377"/>
      <c r="CA46" s="377"/>
      <c r="CB46" s="377"/>
      <c r="CC46" s="377"/>
      <c r="CD46" s="377"/>
      <c r="CE46" s="377"/>
      <c r="CF46" s="377"/>
      <c r="CG46" s="377"/>
      <c r="CH46" s="377"/>
      <c r="CI46" s="377"/>
      <c r="CJ46" s="378"/>
    </row>
    <row r="47" spans="1:96" x14ac:dyDescent="0.3">
      <c r="B47" s="167"/>
      <c r="C47" s="304"/>
      <c r="D47" s="288">
        <v>2008</v>
      </c>
      <c r="E47" s="289">
        <v>2009</v>
      </c>
      <c r="F47" s="289">
        <v>2010</v>
      </c>
      <c r="G47" s="289">
        <v>2011</v>
      </c>
      <c r="H47" s="289">
        <v>2012</v>
      </c>
      <c r="I47" s="289">
        <v>2013</v>
      </c>
      <c r="J47" s="289">
        <v>2014</v>
      </c>
      <c r="K47" s="289">
        <v>2015</v>
      </c>
      <c r="L47" s="289">
        <v>2016</v>
      </c>
      <c r="M47" s="289">
        <v>2017</v>
      </c>
      <c r="N47" s="289">
        <v>2018</v>
      </c>
      <c r="O47" s="289">
        <v>2019</v>
      </c>
      <c r="P47" s="289">
        <v>2020</v>
      </c>
      <c r="Q47" s="289">
        <v>2021</v>
      </c>
      <c r="R47" s="289">
        <v>2022</v>
      </c>
      <c r="S47" s="289">
        <v>2023</v>
      </c>
      <c r="T47" s="300" t="s">
        <v>423</v>
      </c>
      <c r="U47" s="289">
        <v>2008</v>
      </c>
      <c r="V47" s="289">
        <v>2009</v>
      </c>
      <c r="W47" s="289">
        <v>2010</v>
      </c>
      <c r="X47" s="289">
        <v>2011</v>
      </c>
      <c r="Y47" s="289">
        <v>2012</v>
      </c>
      <c r="Z47" s="289">
        <v>2013</v>
      </c>
      <c r="AA47" s="289">
        <v>2014</v>
      </c>
      <c r="AB47" s="289">
        <v>2015</v>
      </c>
      <c r="AC47" s="289">
        <v>2016</v>
      </c>
      <c r="AD47" s="289">
        <v>2017</v>
      </c>
      <c r="AE47" s="289">
        <v>2018</v>
      </c>
      <c r="AF47" s="289">
        <v>2019</v>
      </c>
      <c r="AG47" s="289">
        <v>2020</v>
      </c>
      <c r="AH47" s="289">
        <v>2021</v>
      </c>
      <c r="AI47" s="289">
        <v>2022</v>
      </c>
      <c r="AJ47" s="289" t="s">
        <v>445</v>
      </c>
      <c r="AK47" s="343" t="s">
        <v>423</v>
      </c>
      <c r="AL47" s="288">
        <v>2008</v>
      </c>
      <c r="AM47" s="289">
        <v>2009</v>
      </c>
      <c r="AN47" s="289">
        <v>2010</v>
      </c>
      <c r="AO47" s="289">
        <v>2011</v>
      </c>
      <c r="AP47" s="289">
        <v>2012</v>
      </c>
      <c r="AQ47" s="289">
        <v>2013</v>
      </c>
      <c r="AR47" s="289">
        <v>2014</v>
      </c>
      <c r="AS47" s="289">
        <v>2015</v>
      </c>
      <c r="AT47" s="289">
        <v>2016</v>
      </c>
      <c r="AU47" s="289">
        <v>2017</v>
      </c>
      <c r="AV47" s="289">
        <v>2018</v>
      </c>
      <c r="AW47" s="289">
        <v>2019</v>
      </c>
      <c r="AX47" s="289">
        <v>2020</v>
      </c>
      <c r="AY47" s="289">
        <v>2021</v>
      </c>
      <c r="AZ47" s="289">
        <v>2022</v>
      </c>
      <c r="BA47" s="289">
        <v>2023</v>
      </c>
      <c r="BB47" s="343" t="s">
        <v>423</v>
      </c>
      <c r="BC47" s="288">
        <v>2008</v>
      </c>
      <c r="BD47" s="289">
        <v>2009</v>
      </c>
      <c r="BE47" s="289">
        <v>2010</v>
      </c>
      <c r="BF47" s="289">
        <v>2011</v>
      </c>
      <c r="BG47" s="289">
        <v>2012</v>
      </c>
      <c r="BH47" s="289">
        <v>2013</v>
      </c>
      <c r="BI47" s="289">
        <v>2014</v>
      </c>
      <c r="BJ47" s="289">
        <v>2015</v>
      </c>
      <c r="BK47" s="289">
        <v>2016</v>
      </c>
      <c r="BL47" s="289">
        <v>2017</v>
      </c>
      <c r="BM47" s="289">
        <v>2018</v>
      </c>
      <c r="BN47" s="289">
        <v>2019</v>
      </c>
      <c r="BO47" s="289">
        <v>2020</v>
      </c>
      <c r="BP47" s="289">
        <v>2021</v>
      </c>
      <c r="BQ47" s="289">
        <v>2022</v>
      </c>
      <c r="BR47" s="289" t="s">
        <v>445</v>
      </c>
      <c r="BS47" s="343" t="s">
        <v>423</v>
      </c>
      <c r="BT47" s="288">
        <v>2008</v>
      </c>
      <c r="BU47" s="289">
        <v>2009</v>
      </c>
      <c r="BV47" s="289">
        <v>2010</v>
      </c>
      <c r="BW47" s="289">
        <v>2011</v>
      </c>
      <c r="BX47" s="289">
        <v>2012</v>
      </c>
      <c r="BY47" s="289">
        <v>2013</v>
      </c>
      <c r="BZ47" s="289">
        <v>2014</v>
      </c>
      <c r="CA47" s="289">
        <v>2015</v>
      </c>
      <c r="CB47" s="289">
        <v>2016</v>
      </c>
      <c r="CC47" s="289">
        <v>2017</v>
      </c>
      <c r="CD47" s="289">
        <v>2018</v>
      </c>
      <c r="CE47" s="289">
        <v>2019</v>
      </c>
      <c r="CF47" s="289">
        <v>2020</v>
      </c>
      <c r="CG47" s="289">
        <v>2021</v>
      </c>
      <c r="CH47" s="289">
        <v>2022</v>
      </c>
      <c r="CI47" s="289">
        <v>2023</v>
      </c>
      <c r="CJ47" s="343" t="s">
        <v>423</v>
      </c>
    </row>
    <row r="48" spans="1:96" x14ac:dyDescent="0.3">
      <c r="B48" s="168" t="s">
        <v>122</v>
      </c>
      <c r="C48" s="305" t="s">
        <v>22</v>
      </c>
      <c r="D48" s="161">
        <v>8886.1664494559791</v>
      </c>
      <c r="E48" s="69">
        <v>8558.8373274162605</v>
      </c>
      <c r="F48" s="69">
        <v>8775.4200411972106</v>
      </c>
      <c r="G48" s="69">
        <v>8753.9394650481408</v>
      </c>
      <c r="H48" s="69">
        <v>8606.2421851319305</v>
      </c>
      <c r="I48" s="69">
        <v>8583.1892466505888</v>
      </c>
      <c r="J48" s="69">
        <v>8563.6441694543009</v>
      </c>
      <c r="K48" s="69">
        <v>8549.9164488254792</v>
      </c>
      <c r="L48" s="69">
        <v>8383.6109060730796</v>
      </c>
      <c r="M48" s="69">
        <v>8436.2908253505902</v>
      </c>
      <c r="N48" s="69">
        <v>8062.0707907959004</v>
      </c>
      <c r="O48" s="69">
        <v>8114.6181723450009</v>
      </c>
      <c r="P48" s="69">
        <v>8143.63492061133</v>
      </c>
      <c r="Q48" s="69">
        <v>8023.7807880951896</v>
      </c>
      <c r="R48" s="69">
        <v>7940.97163041767</v>
      </c>
      <c r="S48" s="69">
        <v>7862.6827025013199</v>
      </c>
      <c r="T48" s="162">
        <v>8235.9570388261491</v>
      </c>
      <c r="U48" s="395">
        <f>(D48*1000)/BC48</f>
        <v>158.78980634556055</v>
      </c>
      <c r="V48" s="395">
        <f>(E48*1000)/BD48</f>
        <v>146.39792333464987</v>
      </c>
      <c r="W48" s="395">
        <f>(F48*1000)/BE48</f>
        <v>149.48939778898153</v>
      </c>
      <c r="X48" s="395">
        <f>(G48*1000)/BF48</f>
        <v>142.33615672028884</v>
      </c>
      <c r="Y48" s="395">
        <f>(H48*1000)/BG48</f>
        <v>138.4418914186179</v>
      </c>
      <c r="Z48" s="395">
        <f>(I48*1000)/BH48</f>
        <v>129.5243571619722</v>
      </c>
      <c r="AA48" s="395">
        <f>(J48*1000)/BI48</f>
        <v>117.38794378950912</v>
      </c>
      <c r="AB48" s="395">
        <f>(K48*1000)/BJ48</f>
        <v>113.36990479614215</v>
      </c>
      <c r="AC48" s="395">
        <f>(L48*1000)/BK48</f>
        <v>111.86147938392941</v>
      </c>
      <c r="AD48" s="395">
        <f>(M48*1000)/BL48</f>
        <v>108.4556127229468</v>
      </c>
      <c r="AE48" s="395">
        <f>(N48*1000)/BM48</f>
        <v>114.09591567333726</v>
      </c>
      <c r="AF48" s="395">
        <f>(O48*1000)/BN48</f>
        <v>106.2477664080581</v>
      </c>
      <c r="AG48" s="395">
        <f>(P48*1000)/BO48</f>
        <v>112.1824616038317</v>
      </c>
      <c r="AH48" s="395">
        <f>(Q48*1000)/BP48</f>
        <v>114.60145744894388</v>
      </c>
      <c r="AI48" s="395">
        <f>(R48*1000)/BQ48</f>
        <v>115.4279916626552</v>
      </c>
      <c r="AJ48" s="319">
        <f>(S48*1000)/BR48</f>
        <v>132.95258124928253</v>
      </c>
      <c r="AK48" s="319">
        <f t="shared" ref="AK48:AK55" si="4">(T48*1000)/BS48</f>
        <v>136.99880298128897</v>
      </c>
      <c r="AL48" s="395">
        <f>(D48*1000)/(BT48*1000)</f>
        <v>79.128819674585728</v>
      </c>
      <c r="AM48" s="395">
        <f>(E48*1000)/(BU48*1000)</f>
        <v>76.095464124616669</v>
      </c>
      <c r="AN48" s="395">
        <f>(F48*1000)/(BV48*1000)</f>
        <v>75.18029591944493</v>
      </c>
      <c r="AO48" s="395">
        <f>(G48*1000)/(BW48*1000)</f>
        <v>68.510580826046905</v>
      </c>
      <c r="AP48" s="395">
        <f>(H48*1000)/(BX48*1000)</f>
        <v>65.347321071616776</v>
      </c>
      <c r="AQ48" s="395">
        <f>(I48*1000)/(BY48*1000)</f>
        <v>64.705535217871017</v>
      </c>
      <c r="AR48" s="395">
        <f>(J48*1000)/(BZ48*1000)</f>
        <v>64.195233654080226</v>
      </c>
      <c r="AS48" s="395">
        <f>(K48*1000)/(CA48*1000)</f>
        <v>64.588603957132989</v>
      </c>
      <c r="AT48" s="395">
        <f>(L48*1000)/(CB48*1000)</f>
        <v>65.140721880909695</v>
      </c>
      <c r="AU48" s="395">
        <f>(M48*1000)/(CC48*1000)</f>
        <v>64.190913641625187</v>
      </c>
      <c r="AV48" s="395">
        <f>(N48*1000)/(CD48*1000)</f>
        <v>61.64840979388952</v>
      </c>
      <c r="AW48" s="395">
        <f>(O48*1000)/(CE48*1000)</f>
        <v>60.410334430262431</v>
      </c>
      <c r="AX48" s="395">
        <f>(P48*1000)/(CF48*1000)</f>
        <v>59.215669300936788</v>
      </c>
      <c r="AY48" s="395">
        <f>(Q48*1000)/(CG48*1000)</f>
        <v>58.101236698734169</v>
      </c>
      <c r="AZ48" s="395">
        <f>(R48*1000)/(CH48*1000)</f>
        <v>57.387328855773589</v>
      </c>
      <c r="BA48" s="395">
        <f>(S48*1000)/(CI48*1000)</f>
        <v>56.46450773789099</v>
      </c>
      <c r="BB48" s="395">
        <f t="shared" ref="BB48:BB55" si="5">(T48*1000)/(CJ48*1000)</f>
        <v>58.870314787892418</v>
      </c>
      <c r="BC48" s="396">
        <v>55961.819300401316</v>
      </c>
      <c r="BD48" s="395">
        <v>58462.832890407059</v>
      </c>
      <c r="BE48" s="395">
        <v>58702.624875006513</v>
      </c>
      <c r="BF48" s="395">
        <v>61501.867598202058</v>
      </c>
      <c r="BG48" s="395">
        <v>62165.014483286286</v>
      </c>
      <c r="BH48" s="395">
        <v>66266.989736279327</v>
      </c>
      <c r="BI48" s="395">
        <v>72951.649828792957</v>
      </c>
      <c r="BJ48" s="395">
        <v>75416.10327890495</v>
      </c>
      <c r="BK48" s="395">
        <v>74946.361806095621</v>
      </c>
      <c r="BL48" s="395">
        <v>77785.654550690291</v>
      </c>
      <c r="BM48" s="395">
        <v>70660.467933646651</v>
      </c>
      <c r="BN48" s="395">
        <v>76374.482463751527</v>
      </c>
      <c r="BO48" s="395">
        <v>72592.76364758586</v>
      </c>
      <c r="BP48" s="395">
        <v>70014.648737515978</v>
      </c>
      <c r="BQ48" s="395">
        <v>68795.891845936349</v>
      </c>
      <c r="BR48" s="319">
        <v>59139</v>
      </c>
      <c r="BS48" s="395">
        <v>60117</v>
      </c>
      <c r="BT48" s="395">
        <v>112.30000000000001</v>
      </c>
      <c r="BU48" s="395">
        <v>112.47499999999999</v>
      </c>
      <c r="BV48" s="395">
        <v>116.72500000000001</v>
      </c>
      <c r="BW48" s="395">
        <v>127.77499999999999</v>
      </c>
      <c r="BX48" s="395">
        <v>131.69999999999999</v>
      </c>
      <c r="BY48" s="395">
        <v>132.65</v>
      </c>
      <c r="BZ48" s="395">
        <v>133.39999999999998</v>
      </c>
      <c r="CA48" s="395">
        <v>132.375</v>
      </c>
      <c r="CB48" s="395">
        <v>128.70000000000002</v>
      </c>
      <c r="CC48" s="395">
        <v>131.42500000000001</v>
      </c>
      <c r="CD48" s="395">
        <v>130.77499999999998</v>
      </c>
      <c r="CE48" s="395">
        <v>134.32499999999999</v>
      </c>
      <c r="CF48" s="395">
        <v>137.52499999999998</v>
      </c>
      <c r="CG48" s="395">
        <v>138.1</v>
      </c>
      <c r="CH48" s="395">
        <v>138.375</v>
      </c>
      <c r="CI48" s="395">
        <v>139.25</v>
      </c>
      <c r="CJ48" s="397">
        <v>139.9</v>
      </c>
    </row>
    <row r="49" spans="2:88" x14ac:dyDescent="0.3">
      <c r="B49" s="168" t="s">
        <v>123</v>
      </c>
      <c r="C49" s="305" t="s">
        <v>23</v>
      </c>
      <c r="D49" s="161">
        <v>777.56143941414803</v>
      </c>
      <c r="E49" s="69">
        <v>643.54064140962498</v>
      </c>
      <c r="F49" s="69">
        <v>880.42847761961195</v>
      </c>
      <c r="G49" s="69">
        <v>887.23452088475597</v>
      </c>
      <c r="H49" s="69">
        <v>909.42707080207106</v>
      </c>
      <c r="I49" s="69">
        <v>881.29272577258894</v>
      </c>
      <c r="J49" s="69">
        <v>936.69461573056401</v>
      </c>
      <c r="K49" s="69">
        <v>920.23026427048603</v>
      </c>
      <c r="L49" s="69">
        <v>922.94190459728702</v>
      </c>
      <c r="M49" s="69">
        <v>933.88432094916698</v>
      </c>
      <c r="N49" s="69">
        <v>884.07792152960997</v>
      </c>
      <c r="O49" s="69">
        <v>899.99202505295</v>
      </c>
      <c r="P49" s="69">
        <v>897.35965926370193</v>
      </c>
      <c r="Q49" s="69">
        <v>887.40795781395093</v>
      </c>
      <c r="R49" s="69">
        <v>826.40342939100901</v>
      </c>
      <c r="S49" s="69">
        <v>801.51788187449608</v>
      </c>
      <c r="T49" s="162">
        <v>855.91109173580605</v>
      </c>
      <c r="U49" s="395">
        <f>(D49*1000)/BC49</f>
        <v>17.062981364367921</v>
      </c>
      <c r="V49" s="395">
        <f>(E49*1000)/BD49</f>
        <v>16.144840865219638</v>
      </c>
      <c r="W49" s="395">
        <f>(F49*1000)/BE49</f>
        <v>18.522127879451677</v>
      </c>
      <c r="X49" s="395">
        <f>(G49*1000)/BF49</f>
        <v>19.410403924589534</v>
      </c>
      <c r="Y49" s="395">
        <f>(H49*1000)/BG49</f>
        <v>20.910091555442921</v>
      </c>
      <c r="Z49" s="395">
        <f>(I49*1000)/BH49</f>
        <v>22.485110777323353</v>
      </c>
      <c r="AA49" s="395">
        <f>(J49*1000)/BI49</f>
        <v>25.876252229738135</v>
      </c>
      <c r="AB49" s="395">
        <f>(K49*1000)/BJ49</f>
        <v>24.246267719515714</v>
      </c>
      <c r="AC49" s="395">
        <f>(L49*1000)/BK49</f>
        <v>23.405333215348563</v>
      </c>
      <c r="AD49" s="395">
        <f>(M49*1000)/BL49</f>
        <v>21.183367215611558</v>
      </c>
      <c r="AE49" s="395">
        <f>(N49*1000)/BM49</f>
        <v>19.584422307968595</v>
      </c>
      <c r="AF49" s="395">
        <f>(O49*1000)/BN49</f>
        <v>19.944123333472177</v>
      </c>
      <c r="AG49" s="395">
        <f>(P49*1000)/BO49</f>
        <v>19.739692728259499</v>
      </c>
      <c r="AH49" s="395">
        <f>(Q49*1000)/BP49</f>
        <v>18.26996930347142</v>
      </c>
      <c r="AI49" s="395">
        <f>(R49*1000)/BQ49</f>
        <v>20.582624630321249</v>
      </c>
      <c r="AJ49" s="395">
        <f>(S49*1000)/BR49</f>
        <v>21.805263667079171</v>
      </c>
      <c r="AK49" s="395">
        <f t="shared" si="4"/>
        <v>24.759498155451592</v>
      </c>
      <c r="AL49" s="395">
        <f>(D49*1000)/(BT49*1000)</f>
        <v>84.517547762407389</v>
      </c>
      <c r="AM49" s="395">
        <f>(E49*1000)/(BU49*1000)</f>
        <v>76.611981120193448</v>
      </c>
      <c r="AN49" s="395">
        <f>(F49*1000)/(BV49*1000)</f>
        <v>100.04869063859228</v>
      </c>
      <c r="AO49" s="395">
        <f>(G49*1000)/(BW49*1000)</f>
        <v>95.145793124370613</v>
      </c>
      <c r="AP49" s="395">
        <f>(H49*1000)/(BX49*1000)</f>
        <v>94.485929433981397</v>
      </c>
      <c r="AQ49" s="395">
        <f>(I49*1000)/(BY49*1000)</f>
        <v>89.244832989629259</v>
      </c>
      <c r="AR49" s="395">
        <f>(J49*1000)/(BZ49*1000)</f>
        <v>93.435871893323096</v>
      </c>
      <c r="AS49" s="395">
        <f>(K49*1000)/(CA49*1000)</f>
        <v>99.216200999513319</v>
      </c>
      <c r="AT49" s="395">
        <f>(L49*1000)/(CB49*1000)</f>
        <v>100.31977223883555</v>
      </c>
      <c r="AU49" s="395">
        <f>(M49*1000)/(CC49*1000)</f>
        <v>101.23407273161702</v>
      </c>
      <c r="AV49" s="395">
        <f>(N49*1000)/(CD49*1000)</f>
        <v>91.852251587491949</v>
      </c>
      <c r="AW49" s="395">
        <f>(O49*1000)/(CE49*1000)</f>
        <v>92.782682995149486</v>
      </c>
      <c r="AX49" s="395">
        <f>(P49*1000)/(CF49*1000)</f>
        <v>89.960868096611719</v>
      </c>
      <c r="AY49" s="395">
        <f>(Q49*1000)/(CG49*1000)</f>
        <v>84.515043601328657</v>
      </c>
      <c r="AZ49" s="395">
        <f>(R49*1000)/(CH49*1000)</f>
        <v>77.233965363645709</v>
      </c>
      <c r="BA49" s="395">
        <f>(S49*1000)/(CI49*1000)</f>
        <v>74.386810382783864</v>
      </c>
      <c r="BB49" s="395">
        <f t="shared" si="5"/>
        <v>78.523953370257459</v>
      </c>
      <c r="BC49" s="396">
        <v>45570.080797128729</v>
      </c>
      <c r="BD49" s="395">
        <v>39860.451198127681</v>
      </c>
      <c r="BE49" s="395">
        <v>47533.873178597009</v>
      </c>
      <c r="BF49" s="395">
        <v>45709.225028583125</v>
      </c>
      <c r="BG49" s="395">
        <v>43492.256759887125</v>
      </c>
      <c r="BH49" s="395">
        <v>39194.502286436982</v>
      </c>
      <c r="BI49" s="395">
        <v>36199.006232211366</v>
      </c>
      <c r="BJ49" s="395">
        <v>37953.481126078499</v>
      </c>
      <c r="BK49" s="395">
        <v>39432.974361247187</v>
      </c>
      <c r="BL49" s="395">
        <v>44085.735352825308</v>
      </c>
      <c r="BM49" s="395">
        <v>45141.894288599593</v>
      </c>
      <c r="BN49" s="395">
        <v>45125.674866966721</v>
      </c>
      <c r="BO49" s="395">
        <v>45459.656926626558</v>
      </c>
      <c r="BP49" s="395">
        <v>48571.945747349302</v>
      </c>
      <c r="BQ49" s="395">
        <v>40150.536884085937</v>
      </c>
      <c r="BR49" s="395">
        <v>36758</v>
      </c>
      <c r="BS49" s="395">
        <v>34569</v>
      </c>
      <c r="BT49" s="395">
        <v>9.1999999999999993</v>
      </c>
      <c r="BU49" s="395">
        <v>8.4</v>
      </c>
      <c r="BV49" s="395">
        <v>8.8000000000000007</v>
      </c>
      <c r="BW49" s="395">
        <v>9.3249999999999993</v>
      </c>
      <c r="BX49" s="395">
        <v>9.625</v>
      </c>
      <c r="BY49" s="395">
        <v>9.875</v>
      </c>
      <c r="BZ49" s="395">
        <v>10.025</v>
      </c>
      <c r="CA49" s="395">
        <v>9.2750000000000004</v>
      </c>
      <c r="CB49" s="395">
        <v>9.1999999999999993</v>
      </c>
      <c r="CC49" s="395">
        <v>9.2249999999999996</v>
      </c>
      <c r="CD49" s="395">
        <v>9.625</v>
      </c>
      <c r="CE49" s="395">
        <v>9.6999999999999993</v>
      </c>
      <c r="CF49" s="395">
        <v>9.9749999999999996</v>
      </c>
      <c r="CG49" s="395">
        <v>10.5</v>
      </c>
      <c r="CH49" s="395">
        <v>10.7</v>
      </c>
      <c r="CI49" s="395">
        <v>10.775</v>
      </c>
      <c r="CJ49" s="398">
        <v>10.899999999999999</v>
      </c>
    </row>
    <row r="50" spans="2:88" x14ac:dyDescent="0.3">
      <c r="B50" s="168" t="s">
        <v>124</v>
      </c>
      <c r="C50" s="305" t="s">
        <v>0</v>
      </c>
      <c r="D50" s="161">
        <v>18242.748878237991</v>
      </c>
      <c r="E50" s="69">
        <v>14543.347927966714</v>
      </c>
      <c r="F50" s="69">
        <v>17574.746882560659</v>
      </c>
      <c r="G50" s="69">
        <v>16567.224654089841</v>
      </c>
      <c r="H50" s="69">
        <v>15780.309150693565</v>
      </c>
      <c r="I50" s="69">
        <v>14810.325183871633</v>
      </c>
      <c r="J50" s="69">
        <v>14667.006338878193</v>
      </c>
      <c r="K50" s="69">
        <v>14930.9914973619</v>
      </c>
      <c r="L50" s="69">
        <v>15218.903772460817</v>
      </c>
      <c r="M50" s="69">
        <v>15018.154235872606</v>
      </c>
      <c r="N50" s="69">
        <v>15026.367735971015</v>
      </c>
      <c r="O50" s="69">
        <v>15038.292835244021</v>
      </c>
      <c r="P50" s="69">
        <v>13047.049906680744</v>
      </c>
      <c r="Q50" s="69">
        <v>14224.443079627445</v>
      </c>
      <c r="R50" s="69">
        <v>13906.697880536389</v>
      </c>
      <c r="S50" s="69">
        <v>13649.788678901908</v>
      </c>
      <c r="T50" s="162">
        <v>13678.993020283671</v>
      </c>
      <c r="U50" s="395">
        <f>(D50*1000)/BC50</f>
        <v>23.016351327829152</v>
      </c>
      <c r="V50" s="395">
        <f>(E50*1000)/BD50</f>
        <v>23.480050774960549</v>
      </c>
      <c r="W50" s="395">
        <f>(F50*1000)/BE50</f>
        <v>23.124080184897199</v>
      </c>
      <c r="X50" s="395">
        <f>(G50*1000)/BF50</f>
        <v>20.632944885942184</v>
      </c>
      <c r="Y50" s="395">
        <f>(H50*1000)/BG50</f>
        <v>21.152717214139237</v>
      </c>
      <c r="Z50" s="395">
        <f>(I50*1000)/BH50</f>
        <v>20.709543528603845</v>
      </c>
      <c r="AA50" s="395">
        <f>(J50*1000)/BI50</f>
        <v>20.928924443708013</v>
      </c>
      <c r="AB50" s="395">
        <f>(K50*1000)/BJ50</f>
        <v>19.947906112107209</v>
      </c>
      <c r="AC50" s="395">
        <f>(L50*1000)/BK50</f>
        <v>19.96851194653393</v>
      </c>
      <c r="AD50" s="395">
        <f>(M50*1000)/BL50</f>
        <v>19.121727045713026</v>
      </c>
      <c r="AE50" s="395">
        <f>(N50*1000)/BM50</f>
        <v>18.577784251348461</v>
      </c>
      <c r="AF50" s="395">
        <f>(O50*1000)/BN50</f>
        <v>18.808775265884535</v>
      </c>
      <c r="AG50" s="395">
        <f>(P50*1000)/BO50</f>
        <v>17.40177924158461</v>
      </c>
      <c r="AH50" s="395">
        <f>(Q50*1000)/BP50</f>
        <v>15.918245845031484</v>
      </c>
      <c r="AI50" s="395">
        <f>(R50*1000)/BQ50</f>
        <v>14.846175379216062</v>
      </c>
      <c r="AJ50" s="395">
        <f>(S50*1000)/BR50</f>
        <v>15.310675439952519</v>
      </c>
      <c r="AK50" s="395">
        <f t="shared" si="4"/>
        <v>15.482836352350635</v>
      </c>
      <c r="AL50" s="395">
        <f>(D50*1000)/(BT50*1000)</f>
        <v>28.193723635326464</v>
      </c>
      <c r="AM50" s="395">
        <f>(E50*1000)/(BU50*1000)</f>
        <v>24.831771764146858</v>
      </c>
      <c r="AN50" s="395">
        <f>(F50*1000)/(BV50*1000)</f>
        <v>30.598035921759585</v>
      </c>
      <c r="AO50" s="395">
        <f>(G50*1000)/(BW50*1000)</f>
        <v>28.44158738899543</v>
      </c>
      <c r="AP50" s="395">
        <f>(H50*1000)/(BX50*1000)</f>
        <v>27.630219567859161</v>
      </c>
      <c r="AQ50" s="395">
        <f>(I50*1000)/(BY50*1000)</f>
        <v>26.508546955202497</v>
      </c>
      <c r="AR50" s="395">
        <f>(J50*1000)/(BZ50*1000)</f>
        <v>26.573070638424117</v>
      </c>
      <c r="AS50" s="395">
        <f>(K50*1000)/(CA50*1000)</f>
        <v>27.542873081280021</v>
      </c>
      <c r="AT50" s="395">
        <f>(L50*1000)/(CB50*1000)</f>
        <v>28.555969176209427</v>
      </c>
      <c r="AU50" s="395">
        <f>(M50*1000)/(CC50*1000)</f>
        <v>27.518376978236567</v>
      </c>
      <c r="AV50" s="395">
        <f>(N50*1000)/(CD50*1000)</f>
        <v>26.889218871687955</v>
      </c>
      <c r="AW50" s="395">
        <f>(O50*1000)/(CE50*1000)</f>
        <v>27.025416183383996</v>
      </c>
      <c r="AX50" s="395">
        <f>(P50*1000)/(CF50*1000)</f>
        <v>23.880387858846429</v>
      </c>
      <c r="AY50" s="395">
        <f>(Q50*1000)/(CG50*1000)</f>
        <v>25.796958795116876</v>
      </c>
      <c r="AZ50" s="395">
        <f>(R50*1000)/(CH50*1000)</f>
        <v>24.486856328804663</v>
      </c>
      <c r="BA50" s="395">
        <f>(S50*1000)/(CI50*1000)</f>
        <v>23.765628412817808</v>
      </c>
      <c r="BB50" s="395">
        <f t="shared" si="5"/>
        <v>23.833074344949342</v>
      </c>
      <c r="BC50" s="396">
        <v>792599.51407591789</v>
      </c>
      <c r="BD50" s="395">
        <v>619391.67284407839</v>
      </c>
      <c r="BE50" s="395">
        <v>760019.28474712174</v>
      </c>
      <c r="BF50" s="395">
        <v>802950.07550655399</v>
      </c>
      <c r="BG50" s="395">
        <v>746018.06429603475</v>
      </c>
      <c r="BH50" s="395">
        <v>715144.93612163572</v>
      </c>
      <c r="BI50" s="395">
        <v>700800.76873169758</v>
      </c>
      <c r="BJ50" s="395">
        <v>748499.1865035732</v>
      </c>
      <c r="BK50" s="395">
        <v>762145.11192470032</v>
      </c>
      <c r="BL50" s="395">
        <v>785397.37545514142</v>
      </c>
      <c r="BM50" s="395">
        <v>808835.30202910677</v>
      </c>
      <c r="BN50" s="395">
        <v>799535.99437814346</v>
      </c>
      <c r="BO50" s="395">
        <v>749753.78813578584</v>
      </c>
      <c r="BP50" s="395">
        <v>893593.62948068045</v>
      </c>
      <c r="BQ50" s="395">
        <v>936719.22399657918</v>
      </c>
      <c r="BR50" s="395">
        <v>891521</v>
      </c>
      <c r="BS50" s="395">
        <v>883494</v>
      </c>
      <c r="BT50" s="395">
        <v>647.05000000000007</v>
      </c>
      <c r="BU50" s="395">
        <v>585.67500000000007</v>
      </c>
      <c r="BV50" s="395">
        <v>574.37499999999989</v>
      </c>
      <c r="BW50" s="395">
        <v>582.50000000000011</v>
      </c>
      <c r="BX50" s="395">
        <v>571.12500000000011</v>
      </c>
      <c r="BY50" s="395">
        <v>558.69999999999993</v>
      </c>
      <c r="BZ50" s="395">
        <v>551.95000000000005</v>
      </c>
      <c r="CA50" s="395">
        <v>542.1</v>
      </c>
      <c r="CB50" s="395">
        <v>532.95000000000016</v>
      </c>
      <c r="CC50" s="395">
        <v>545.75</v>
      </c>
      <c r="CD50" s="395">
        <v>558.82499999999982</v>
      </c>
      <c r="CE50" s="395">
        <v>556.44999999999993</v>
      </c>
      <c r="CF50" s="395">
        <v>546.34999999999991</v>
      </c>
      <c r="CG50" s="395">
        <v>551.4</v>
      </c>
      <c r="CH50" s="395">
        <v>567.92499999999995</v>
      </c>
      <c r="CI50" s="395">
        <v>574.35</v>
      </c>
      <c r="CJ50" s="398">
        <v>573.94999999999993</v>
      </c>
    </row>
    <row r="51" spans="2:88" ht="14.25" customHeight="1" x14ac:dyDescent="0.3">
      <c r="B51" s="170" t="s">
        <v>229</v>
      </c>
      <c r="C51" s="305" t="s">
        <v>28</v>
      </c>
      <c r="D51" s="161">
        <v>10394.098614311559</v>
      </c>
      <c r="E51" s="69">
        <v>10635.562723614601</v>
      </c>
      <c r="F51" s="69">
        <v>13085.94109533618</v>
      </c>
      <c r="G51" s="69">
        <v>10832.77259420474</v>
      </c>
      <c r="H51" s="69">
        <v>10117.738137215811</v>
      </c>
      <c r="I51" s="69">
        <v>9627.6074199455288</v>
      </c>
      <c r="J51" s="69">
        <v>8523.5035569304891</v>
      </c>
      <c r="K51" s="69">
        <v>8236.6006026793093</v>
      </c>
      <c r="L51" s="69">
        <v>8735.80090258161</v>
      </c>
      <c r="M51" s="69">
        <v>8291.147240814731</v>
      </c>
      <c r="N51" s="69">
        <v>8403.6365585403</v>
      </c>
      <c r="O51" s="69">
        <v>7218.2037726362496</v>
      </c>
      <c r="P51" s="69">
        <v>6779.3647142968703</v>
      </c>
      <c r="Q51" s="69">
        <v>7426.8447211070097</v>
      </c>
      <c r="R51" s="69">
        <v>7057.0579479181697</v>
      </c>
      <c r="S51" s="69">
        <v>6616.4983843135897</v>
      </c>
      <c r="T51" s="162">
        <v>6323.96568945337</v>
      </c>
      <c r="U51" s="395">
        <f>(D51*1000)/BC51</f>
        <v>76.082658903744644</v>
      </c>
      <c r="V51" s="395">
        <f>(E51*1000)/BD51</f>
        <v>79.510262272881405</v>
      </c>
      <c r="W51" s="395">
        <f>(F51*1000)/BE51</f>
        <v>97.758195216493306</v>
      </c>
      <c r="X51" s="395">
        <f>(G51*1000)/BF51</f>
        <v>78.836354929434037</v>
      </c>
      <c r="Y51" s="395">
        <f>(H51*1000)/BG51</f>
        <v>65.049199307940697</v>
      </c>
      <c r="Z51" s="395">
        <f>(I51*1000)/BH51</f>
        <v>65.700405253159857</v>
      </c>
      <c r="AA51" s="395">
        <f>(J51*1000)/BI51</f>
        <v>56.529573033995653</v>
      </c>
      <c r="AB51" s="395">
        <f>(K51*1000)/BJ51</f>
        <v>52.238855489719541</v>
      </c>
      <c r="AC51" s="395">
        <f>(L51*1000)/BK51</f>
        <v>59.194402106261386</v>
      </c>
      <c r="AD51" s="395">
        <f>(M51*1000)/BL51</f>
        <v>58.289457891556985</v>
      </c>
      <c r="AE51" s="395">
        <f>(N51*1000)/BM51</f>
        <v>66.112023300995688</v>
      </c>
      <c r="AF51" s="395">
        <f>(O51*1000)/BN51</f>
        <v>48.873359204855888</v>
      </c>
      <c r="AG51" s="395">
        <f>(P51*1000)/BO51</f>
        <v>37.11841021744609</v>
      </c>
      <c r="AH51" s="395">
        <f>(Q51*1000)/BP51</f>
        <v>46.582491911095637</v>
      </c>
      <c r="AI51" s="395">
        <f>(R51*1000)/BQ51</f>
        <v>48.161653616030911</v>
      </c>
      <c r="AJ51" s="395">
        <f>(S51*1000)/BR51</f>
        <v>45.186018960264363</v>
      </c>
      <c r="AK51" s="395">
        <f t="shared" si="4"/>
        <v>41.539721684019007</v>
      </c>
      <c r="AL51" s="395">
        <f>(D51*1000)/(BT51*1000)</f>
        <v>211.69243613669167</v>
      </c>
      <c r="AM51" s="395">
        <f>(E51*1000)/(BU51*1000)</f>
        <v>211.75834193359086</v>
      </c>
      <c r="AN51" s="395">
        <f>(F51*1000)/(BV51*1000)</f>
        <v>262.50634092951213</v>
      </c>
      <c r="AO51" s="395">
        <f>(G51*1000)/(BW51*1000)</f>
        <v>213.76956278647737</v>
      </c>
      <c r="AP51" s="395">
        <f>(H51*1000)/(BX51*1000)</f>
        <v>196.84315442054103</v>
      </c>
      <c r="AQ51" s="395">
        <f>(I51*1000)/(BY51*1000)</f>
        <v>182.68704781680322</v>
      </c>
      <c r="AR51" s="395">
        <f>(J51*1000)/(BZ51*1000)</f>
        <v>159.61617147809906</v>
      </c>
      <c r="AS51" s="395">
        <f>(K51*1000)/(CA51*1000)</f>
        <v>153.31038813735336</v>
      </c>
      <c r="AT51" s="395">
        <f>(L51*1000)/(CB51*1000)</f>
        <v>162.07422824826733</v>
      </c>
      <c r="AU51" s="395">
        <f>(M51*1000)/(CC51*1000)</f>
        <v>150.67964090531086</v>
      </c>
      <c r="AV51" s="395">
        <f>(N51*1000)/(CD51*1000)</f>
        <v>150.33339102934346</v>
      </c>
      <c r="AW51" s="395">
        <f>(O51*1000)/(CE51*1000)</f>
        <v>126.91347292547253</v>
      </c>
      <c r="AX51" s="395">
        <f>(P51*1000)/(CF51*1000)</f>
        <v>115.49173278188877</v>
      </c>
      <c r="AY51" s="395">
        <f>(Q51*1000)/(CG51*1000)</f>
        <v>124.24667036565468</v>
      </c>
      <c r="AZ51" s="395">
        <f>(R51*1000)/(CH51*1000)</f>
        <v>117.12959249656714</v>
      </c>
      <c r="BA51" s="395">
        <f>(S51*1000)/(CI51*1000)</f>
        <v>106.33183421958361</v>
      </c>
      <c r="BB51" s="395">
        <f t="shared" si="5"/>
        <v>98.389197813354642</v>
      </c>
      <c r="BC51" s="396">
        <v>136615.86968801351</v>
      </c>
      <c r="BD51" s="395">
        <v>133763.39631622718</v>
      </c>
      <c r="BE51" s="395">
        <v>133860.29750606915</v>
      </c>
      <c r="BF51" s="395">
        <v>137408.33913365341</v>
      </c>
      <c r="BG51" s="395">
        <v>155539.77981064428</v>
      </c>
      <c r="BH51" s="395">
        <v>146538.02184093057</v>
      </c>
      <c r="BI51" s="395">
        <v>150779.54952542522</v>
      </c>
      <c r="BJ51" s="395">
        <v>157671.9192153865</v>
      </c>
      <c r="BK51" s="395">
        <v>147578.15928100346</v>
      </c>
      <c r="BL51" s="395">
        <v>142240.93928339097</v>
      </c>
      <c r="BM51" s="395">
        <v>127112.076426403</v>
      </c>
      <c r="BN51" s="395">
        <v>147691.99191691889</v>
      </c>
      <c r="BO51" s="395">
        <v>182641.56989973909</v>
      </c>
      <c r="BP51" s="395">
        <v>159434.25129083713</v>
      </c>
      <c r="BQ51" s="395">
        <v>146528.56407673642</v>
      </c>
      <c r="BR51" s="395">
        <v>146428</v>
      </c>
      <c r="BS51" s="395">
        <v>152239</v>
      </c>
      <c r="BT51" s="395">
        <v>49.099999999999994</v>
      </c>
      <c r="BU51" s="395">
        <v>50.225000000000001</v>
      </c>
      <c r="BV51" s="395">
        <v>49.85</v>
      </c>
      <c r="BW51" s="395">
        <v>50.674999999999997</v>
      </c>
      <c r="BX51" s="395">
        <v>51.400000000000006</v>
      </c>
      <c r="BY51" s="395">
        <v>52.7</v>
      </c>
      <c r="BZ51" s="395">
        <v>53.4</v>
      </c>
      <c r="CA51" s="395">
        <v>53.725000000000001</v>
      </c>
      <c r="CB51" s="395">
        <v>53.900000000000006</v>
      </c>
      <c r="CC51" s="395">
        <v>55.025000000000006</v>
      </c>
      <c r="CD51" s="395">
        <v>55.9</v>
      </c>
      <c r="CE51" s="395">
        <v>56.874999999999993</v>
      </c>
      <c r="CF51" s="395">
        <v>58.699999999999996</v>
      </c>
      <c r="CG51" s="395">
        <v>59.775000000000006</v>
      </c>
      <c r="CH51" s="395">
        <v>60.25</v>
      </c>
      <c r="CI51" s="395">
        <v>62.225000000000001</v>
      </c>
      <c r="CJ51" s="398">
        <v>64.275000000000006</v>
      </c>
    </row>
    <row r="52" spans="2:88" x14ac:dyDescent="0.3">
      <c r="B52" s="168" t="s">
        <v>126</v>
      </c>
      <c r="C52" s="305" t="s">
        <v>24</v>
      </c>
      <c r="D52" s="161">
        <v>1848.1005521716909</v>
      </c>
      <c r="E52" s="69">
        <v>1844.9080896582468</v>
      </c>
      <c r="F52" s="69">
        <v>1959.0689900729531</v>
      </c>
      <c r="G52" s="69">
        <v>1981.114210340706</v>
      </c>
      <c r="H52" s="69">
        <v>1919.853356872364</v>
      </c>
      <c r="I52" s="69">
        <v>1891.190481898795</v>
      </c>
      <c r="J52" s="69">
        <v>1819.4463803164799</v>
      </c>
      <c r="K52" s="69">
        <v>1869.698821273159</v>
      </c>
      <c r="L52" s="69">
        <v>1871.806794171926</v>
      </c>
      <c r="M52" s="69">
        <v>1775.2909264540049</v>
      </c>
      <c r="N52" s="69">
        <v>1749.76376292444</v>
      </c>
      <c r="O52" s="69">
        <v>1817.8952583777591</v>
      </c>
      <c r="P52" s="69">
        <v>1818.1979802154531</v>
      </c>
      <c r="Q52" s="69">
        <v>1896.965575022333</v>
      </c>
      <c r="R52" s="69">
        <v>1707.863076916813</v>
      </c>
      <c r="S52" s="69">
        <v>1615.8616137706369</v>
      </c>
      <c r="T52" s="162">
        <v>2117.0898740188359</v>
      </c>
      <c r="U52" s="395">
        <f>(D52*1000)/BC52</f>
        <v>6.5356755809507501</v>
      </c>
      <c r="V52" s="395">
        <f>(E52*1000)/BD52</f>
        <v>6.4188733400728166</v>
      </c>
      <c r="W52" s="395">
        <f>(F52*1000)/BE52</f>
        <v>6.8938172931016597</v>
      </c>
      <c r="X52" s="395">
        <f>(G52*1000)/BF52</f>
        <v>6.7413926419853309</v>
      </c>
      <c r="Y52" s="395">
        <f>(H52*1000)/BG52</f>
        <v>6.5568192347337675</v>
      </c>
      <c r="Z52" s="395">
        <f>(I52*1000)/BH52</f>
        <v>6.7291128656199648</v>
      </c>
      <c r="AA52" s="395">
        <f>(J52*1000)/BI52</f>
        <v>6.280469735296224</v>
      </c>
      <c r="AB52" s="395">
        <f>(K52*1000)/BJ52</f>
        <v>6.0488223912412371</v>
      </c>
      <c r="AC52" s="395">
        <f>(L52*1000)/BK52</f>
        <v>6.1822164710720795</v>
      </c>
      <c r="AD52" s="395">
        <f>(M52*1000)/BL52</f>
        <v>5.6156988610926746</v>
      </c>
      <c r="AE52" s="395">
        <f>(N52*1000)/BM52</f>
        <v>5.3158262073756246</v>
      </c>
      <c r="AF52" s="395">
        <f>(O52*1000)/BN52</f>
        <v>5.3534768285711722</v>
      </c>
      <c r="AG52" s="395">
        <f>(P52*1000)/BO52</f>
        <v>5.3918903021248896</v>
      </c>
      <c r="AH52" s="395">
        <f>(Q52*1000)/BP52</f>
        <v>5.5726091943491056</v>
      </c>
      <c r="AI52" s="395">
        <f>(R52*1000)/BQ52</f>
        <v>4.8254412055641627</v>
      </c>
      <c r="AJ52" s="395">
        <f>(S52*1000)/BR52</f>
        <v>4.3619003257415647</v>
      </c>
      <c r="AK52" s="395">
        <f t="shared" si="4"/>
        <v>5.7005721171700188</v>
      </c>
      <c r="AL52" s="395">
        <f>(D52*1000)/(BT52*1000)</f>
        <v>6.309663885871255</v>
      </c>
      <c r="AM52" s="395">
        <f>(E52*1000)/(BU52*1000)</f>
        <v>6.2944663584382354</v>
      </c>
      <c r="AN52" s="395">
        <f>(F52*1000)/(BV52*1000)</f>
        <v>6.5757119747350963</v>
      </c>
      <c r="AO52" s="395">
        <f>(G52*1000)/(BW52*1000)</f>
        <v>6.3497250331432884</v>
      </c>
      <c r="AP52" s="395">
        <f>(H52*1000)/(BX52*1000)</f>
        <v>6.0601431719455947</v>
      </c>
      <c r="AQ52" s="395">
        <f>(I52*1000)/(BY52*1000)</f>
        <v>5.9336119912112171</v>
      </c>
      <c r="AR52" s="395">
        <f>(J52*1000)/(BZ52*1000)</f>
        <v>5.605195256674306</v>
      </c>
      <c r="AS52" s="395">
        <f>(K52*1000)/(CA52*1000)</f>
        <v>5.6180854004602141</v>
      </c>
      <c r="AT52" s="395">
        <f>(L52*1000)/(CB52*1000)</f>
        <v>5.5350241566405733</v>
      </c>
      <c r="AU52" s="395">
        <f>(M52*1000)/(CC52*1000)</f>
        <v>4.8919562591733392</v>
      </c>
      <c r="AV52" s="395">
        <f>(N52*1000)/(CD52*1000)</f>
        <v>4.6626174483363929</v>
      </c>
      <c r="AW52" s="395">
        <f>(O52*1000)/(CE52*1000)</f>
        <v>4.8357924010846816</v>
      </c>
      <c r="AX52" s="395">
        <f>(P52*1000)/(CF52*1000)</f>
        <v>4.8657201584677949</v>
      </c>
      <c r="AY52" s="395">
        <f>(Q52*1000)/(CG52*1000)</f>
        <v>4.9779323624544585</v>
      </c>
      <c r="AZ52" s="395">
        <f>(R52*1000)/(CH52*1000)</f>
        <v>4.3289096430310199</v>
      </c>
      <c r="BA52" s="395">
        <f>(S52*1000)/(CI52*1000)</f>
        <v>4.0848426057527316</v>
      </c>
      <c r="BB52" s="395">
        <f t="shared" si="5"/>
        <v>5.5952160529073955</v>
      </c>
      <c r="BC52" s="396">
        <v>282771.15797458938</v>
      </c>
      <c r="BD52" s="395">
        <v>287419.30116311001</v>
      </c>
      <c r="BE52" s="395">
        <v>284177.67787859816</v>
      </c>
      <c r="BF52" s="395">
        <v>293873.13802230492</v>
      </c>
      <c r="BG52" s="395">
        <v>292802.54467017</v>
      </c>
      <c r="BH52" s="395">
        <v>281046.03380352969</v>
      </c>
      <c r="BI52" s="395">
        <v>289699.09210631106</v>
      </c>
      <c r="BJ52" s="395">
        <v>309101.29283685103</v>
      </c>
      <c r="BK52" s="395">
        <v>302772.76813753002</v>
      </c>
      <c r="BL52" s="395">
        <v>316130.0081017125</v>
      </c>
      <c r="BM52" s="395">
        <v>329161.2055519555</v>
      </c>
      <c r="BN52" s="395">
        <v>339572.82651822927</v>
      </c>
      <c r="BO52" s="395">
        <v>337209.74989029719</v>
      </c>
      <c r="BP52" s="395">
        <v>340408.86573311972</v>
      </c>
      <c r="BQ52" s="395">
        <v>353928.89565155102</v>
      </c>
      <c r="BR52" s="395">
        <v>370449</v>
      </c>
      <c r="BS52" s="395">
        <v>371382</v>
      </c>
      <c r="BT52" s="395">
        <v>292.90000000000003</v>
      </c>
      <c r="BU52" s="395">
        <v>293.10000000000002</v>
      </c>
      <c r="BV52" s="395">
        <v>297.92499999999995</v>
      </c>
      <c r="BW52" s="395">
        <v>312</v>
      </c>
      <c r="BX52" s="395">
        <v>316.79999999999995</v>
      </c>
      <c r="BY52" s="395">
        <v>318.72500000000002</v>
      </c>
      <c r="BZ52" s="395">
        <v>324.60000000000002</v>
      </c>
      <c r="CA52" s="395">
        <v>332.79999999999995</v>
      </c>
      <c r="CB52" s="395">
        <v>338.17500000000001</v>
      </c>
      <c r="CC52" s="395">
        <v>362.9</v>
      </c>
      <c r="CD52" s="395">
        <v>375.27500000000003</v>
      </c>
      <c r="CE52" s="395">
        <v>375.92500000000001</v>
      </c>
      <c r="CF52" s="395">
        <v>373.67499999999995</v>
      </c>
      <c r="CG52" s="395">
        <v>381.07500000000005</v>
      </c>
      <c r="CH52" s="395">
        <v>394.52499999999998</v>
      </c>
      <c r="CI52" s="395">
        <v>395.57499999999999</v>
      </c>
      <c r="CJ52" s="398">
        <v>378.375</v>
      </c>
    </row>
    <row r="53" spans="2:88" x14ac:dyDescent="0.3">
      <c r="B53" s="168" t="s">
        <v>127</v>
      </c>
      <c r="C53" s="305" t="s">
        <v>199</v>
      </c>
      <c r="D53" s="161">
        <v>11038.851162601241</v>
      </c>
      <c r="E53" s="69">
        <v>9850.6152504917009</v>
      </c>
      <c r="F53" s="69">
        <v>9983.4669003559302</v>
      </c>
      <c r="G53" s="69">
        <v>8718.2298832676788</v>
      </c>
      <c r="H53" s="69">
        <v>7565.7857089545805</v>
      </c>
      <c r="I53" s="69">
        <v>7678.1268858351496</v>
      </c>
      <c r="J53" s="69">
        <v>7705.8270789193593</v>
      </c>
      <c r="K53" s="69">
        <v>8377.7379207673494</v>
      </c>
      <c r="L53" s="69">
        <v>9014.1517284940692</v>
      </c>
      <c r="M53" s="69">
        <v>8504.6741970234907</v>
      </c>
      <c r="N53" s="69">
        <v>8423.9236665206408</v>
      </c>
      <c r="O53" s="69">
        <v>8285.9978618931891</v>
      </c>
      <c r="P53" s="69">
        <v>6055.2472609337701</v>
      </c>
      <c r="Q53" s="69">
        <v>6360.0529223906597</v>
      </c>
      <c r="R53" s="69">
        <v>7513.6911509183301</v>
      </c>
      <c r="S53" s="69">
        <v>7821.7320805673498</v>
      </c>
      <c r="T53" s="162">
        <v>8755.35564824223</v>
      </c>
      <c r="U53" s="395">
        <f>(D53*1000)/BC53</f>
        <v>55.806184573803286</v>
      </c>
      <c r="V53" s="395">
        <f>(E53*1000)/BD53</f>
        <v>55.962613335214641</v>
      </c>
      <c r="W53" s="395">
        <f>(F53*1000)/BE53</f>
        <v>53.394692430631203</v>
      </c>
      <c r="X53" s="395">
        <f>(G53*1000)/BF53</f>
        <v>42.303371874902275</v>
      </c>
      <c r="Y53" s="395">
        <f>(H53*1000)/BG53</f>
        <v>37.809905977090629</v>
      </c>
      <c r="Z53" s="395">
        <f>(I53*1000)/BH53</f>
        <v>37.43092567542962</v>
      </c>
      <c r="AA53" s="395">
        <f>(J53*1000)/BI53</f>
        <v>37.022961877293191</v>
      </c>
      <c r="AB53" s="395">
        <f>(K53*1000)/BJ53</f>
        <v>41.248600549046792</v>
      </c>
      <c r="AC53" s="395">
        <f>(L53*1000)/BK53</f>
        <v>44.161176514876722</v>
      </c>
      <c r="AD53" s="395">
        <f>(M53*1000)/BL53</f>
        <v>40.530538850733166</v>
      </c>
      <c r="AE53" s="395">
        <f>(N53*1000)/BM53</f>
        <v>38.542089834889154</v>
      </c>
      <c r="AF53" s="395">
        <f>(O53*1000)/BN53</f>
        <v>36.893564204348941</v>
      </c>
      <c r="AG53" s="395">
        <f>(P53*1000)/BO53</f>
        <v>34.511194141082704</v>
      </c>
      <c r="AH53" s="395">
        <f>(Q53*1000)/BP53</f>
        <v>35.006058306774108</v>
      </c>
      <c r="AI53" s="395">
        <f>(R53*1000)/BQ53</f>
        <v>36.393586634431593</v>
      </c>
      <c r="AJ53" s="395">
        <f>(S53*1000)/BR53</f>
        <v>40.773014869822923</v>
      </c>
      <c r="AK53" s="395">
        <f t="shared" si="4"/>
        <v>52.167690404289011</v>
      </c>
      <c r="AL53" s="395">
        <f>(D53*1000)/(BT53*1000)</f>
        <v>46.004797510319818</v>
      </c>
      <c r="AM53" s="395">
        <f>(E53*1000)/(BU53*1000)</f>
        <v>42.583444290464506</v>
      </c>
      <c r="AN53" s="395">
        <f>(F53*1000)/(BV53*1000)</f>
        <v>42.95349854945006</v>
      </c>
      <c r="AO53" s="395">
        <f>(G53*1000)/(BW53*1000)</f>
        <v>36.937739151647826</v>
      </c>
      <c r="AP53" s="395">
        <f>(H53*1000)/(BX53*1000)</f>
        <v>32.604118547531051</v>
      </c>
      <c r="AQ53" s="395">
        <f>(I53*1000)/(BY53*1000)</f>
        <v>33.131076098533548</v>
      </c>
      <c r="AR53" s="395">
        <f>(J53*1000)/(BZ53*1000)</f>
        <v>33.73091301781291</v>
      </c>
      <c r="AS53" s="395">
        <f>(K53*1000)/(CA53*1000)</f>
        <v>37.197193565400589</v>
      </c>
      <c r="AT53" s="395">
        <f>(L53*1000)/(CB53*1000)</f>
        <v>39.328759722923508</v>
      </c>
      <c r="AU53" s="395">
        <f>(M53*1000)/(CC53*1000)</f>
        <v>36.317600926757727</v>
      </c>
      <c r="AV53" s="395">
        <f>(N53*1000)/(CD53*1000)</f>
        <v>35.066806812449329</v>
      </c>
      <c r="AW53" s="395">
        <f>(O53*1000)/(CE53*1000)</f>
        <v>33.993837382125903</v>
      </c>
      <c r="AX53" s="395">
        <f>(P53*1000)/(CF53*1000)</f>
        <v>25.882655528676082</v>
      </c>
      <c r="AY53" s="395">
        <f>(Q53*1000)/(CG53*1000)</f>
        <v>27.165202017685679</v>
      </c>
      <c r="AZ53" s="395">
        <f>(R53*1000)/(CH53*1000)</f>
        <v>31.35276925065024</v>
      </c>
      <c r="BA53" s="395">
        <f>(S53*1000)/(CI53*1000)</f>
        <v>32.68246978195905</v>
      </c>
      <c r="BB53" s="395">
        <f t="shared" si="5"/>
        <v>36.997065912707505</v>
      </c>
      <c r="BC53" s="396">
        <v>197806.95001648852</v>
      </c>
      <c r="BD53" s="395">
        <v>176021.35896489973</v>
      </c>
      <c r="BE53" s="395">
        <v>186974.89293202976</v>
      </c>
      <c r="BF53" s="395">
        <v>206088.297383217</v>
      </c>
      <c r="BG53" s="395">
        <v>200100.62213692779</v>
      </c>
      <c r="BH53" s="395">
        <v>205127.89217166541</v>
      </c>
      <c r="BI53" s="395">
        <v>208136.42907499179</v>
      </c>
      <c r="BJ53" s="395">
        <v>203103.5673757167</v>
      </c>
      <c r="BK53" s="395">
        <v>204119.37452475799</v>
      </c>
      <c r="BL53" s="395">
        <v>209833.73125989534</v>
      </c>
      <c r="BM53" s="395">
        <v>218564.26837797253</v>
      </c>
      <c r="BN53" s="395">
        <v>224591.95907443532</v>
      </c>
      <c r="BO53" s="395">
        <v>175457.48304679792</v>
      </c>
      <c r="BP53" s="395">
        <v>181684.34922477146</v>
      </c>
      <c r="BQ53" s="395">
        <v>206456.46240894831</v>
      </c>
      <c r="BR53" s="395">
        <v>191836</v>
      </c>
      <c r="BS53" s="395">
        <v>167831</v>
      </c>
      <c r="BT53" s="395">
        <v>239.95</v>
      </c>
      <c r="BU53" s="395">
        <v>231.32499999999999</v>
      </c>
      <c r="BV53" s="395">
        <v>232.42500000000001</v>
      </c>
      <c r="BW53" s="395">
        <v>236.02500000000001</v>
      </c>
      <c r="BX53" s="395">
        <v>232.04999999999998</v>
      </c>
      <c r="BY53" s="395">
        <v>231.75</v>
      </c>
      <c r="BZ53" s="395">
        <v>228.45000000000002</v>
      </c>
      <c r="CA53" s="395">
        <v>225.22500000000002</v>
      </c>
      <c r="CB53" s="395">
        <v>229.20000000000002</v>
      </c>
      <c r="CC53" s="395">
        <v>234.17500000000001</v>
      </c>
      <c r="CD53" s="395">
        <v>240.22500000000002</v>
      </c>
      <c r="CE53" s="395">
        <v>243.75</v>
      </c>
      <c r="CF53" s="395">
        <v>233.95000000000002</v>
      </c>
      <c r="CG53" s="395">
        <v>234.125</v>
      </c>
      <c r="CH53" s="395">
        <v>239.65</v>
      </c>
      <c r="CI53" s="395">
        <v>239.32499999999999</v>
      </c>
      <c r="CJ53" s="398">
        <v>236.64999999999998</v>
      </c>
    </row>
    <row r="54" spans="2:88" x14ac:dyDescent="0.3">
      <c r="B54" s="168" t="s">
        <v>128</v>
      </c>
      <c r="C54" s="305" t="s">
        <v>29</v>
      </c>
      <c r="D54" s="161">
        <v>4333.4982456652979</v>
      </c>
      <c r="E54" s="69">
        <v>4105.8266917042702</v>
      </c>
      <c r="F54" s="69">
        <v>4299.168275655582</v>
      </c>
      <c r="G54" s="69">
        <v>4315.7141819254784</v>
      </c>
      <c r="H54" s="69">
        <v>3968.9106605036618</v>
      </c>
      <c r="I54" s="69">
        <v>3923.5800010053358</v>
      </c>
      <c r="J54" s="69">
        <v>3705.6577694454763</v>
      </c>
      <c r="K54" s="69">
        <v>3550.4029017908347</v>
      </c>
      <c r="L54" s="69">
        <v>3473.9904509596904</v>
      </c>
      <c r="M54" s="69">
        <v>3434.9005178711582</v>
      </c>
      <c r="N54" s="69">
        <v>3349.2651546302541</v>
      </c>
      <c r="O54" s="69">
        <v>3376.7214150550803</v>
      </c>
      <c r="P54" s="69">
        <v>3129.8548159162297</v>
      </c>
      <c r="Q54" s="69">
        <v>3071.1735250927832</v>
      </c>
      <c r="R54" s="69">
        <v>2763.9552326266876</v>
      </c>
      <c r="S54" s="69">
        <v>2757.5677126577475</v>
      </c>
      <c r="T54" s="162">
        <v>3278.9820848843133</v>
      </c>
      <c r="U54" s="395">
        <f>(D54*1000)/BC54</f>
        <v>2.4694446693753829</v>
      </c>
      <c r="V54" s="395">
        <f>(E54*1000)/BD54</f>
        <v>2.3584597803509388</v>
      </c>
      <c r="W54" s="395">
        <f>(F54*1000)/BE54</f>
        <v>2.3703860119410836</v>
      </c>
      <c r="X54" s="395">
        <f>(G54*1000)/BF54</f>
        <v>2.2805142086231682</v>
      </c>
      <c r="Y54" s="395">
        <f>(H54*1000)/BG54</f>
        <v>2.0806770427717551</v>
      </c>
      <c r="Z54" s="395">
        <f>(I54*1000)/BH54</f>
        <v>1.9705318286325813</v>
      </c>
      <c r="AA54" s="395">
        <f>(J54*1000)/BI54</f>
        <v>1.7814429450400153</v>
      </c>
      <c r="AB54" s="395">
        <f>(K54*1000)/BJ54</f>
        <v>1.6225402514147376</v>
      </c>
      <c r="AC54" s="395">
        <f>(L54*1000)/BK54</f>
        <v>1.5346019072673873</v>
      </c>
      <c r="AD54" s="395">
        <f>(M54*1000)/BL54</f>
        <v>1.4913510632478757</v>
      </c>
      <c r="AE54" s="395">
        <f>(N54*1000)/BM54</f>
        <v>1.4132808141927555</v>
      </c>
      <c r="AF54" s="395">
        <f>(O54*1000)/BN54</f>
        <v>1.3671787597200138</v>
      </c>
      <c r="AG54" s="395">
        <f>(P54*1000)/BO54</f>
        <v>1.274797914953524</v>
      </c>
      <c r="AH54" s="395">
        <f>(Q54*1000)/BP54</f>
        <v>1.1779585309398954</v>
      </c>
      <c r="AI54" s="395">
        <f>(R54*1000)/BQ54</f>
        <v>1.0508953973166251</v>
      </c>
      <c r="AJ54" s="395">
        <f>(S54*1000)/BR54</f>
        <v>1.0339702781275182</v>
      </c>
      <c r="AK54" s="395">
        <f t="shared" si="4"/>
        <v>1.2044701495785666</v>
      </c>
      <c r="AL54" s="395">
        <f>(D54*1000)/(BT54*1000)</f>
        <v>2.3948925769437537</v>
      </c>
      <c r="AM54" s="395">
        <f>(E54*1000)/(BU54*1000)</f>
        <v>2.2667844596169986</v>
      </c>
      <c r="AN54" s="395">
        <f>(F54*1000)/(BV54*1000)</f>
        <v>2.3247858083062725</v>
      </c>
      <c r="AO54" s="395">
        <f>(G54*1000)/(BW54*1000)</f>
        <v>2.2583538366956977</v>
      </c>
      <c r="AP54" s="395">
        <f>(H54*1000)/(BX54*1000)</f>
        <v>2.0464367843580762</v>
      </c>
      <c r="AQ54" s="395">
        <f>(I54*1000)/(BY54*1000)</f>
        <v>1.9850146721670219</v>
      </c>
      <c r="AR54" s="395">
        <f>(J54*1000)/(BZ54*1000)</f>
        <v>1.8272924724206594</v>
      </c>
      <c r="AS54" s="395">
        <f>(K54*1000)/(CA54*1000)</f>
        <v>1.7127709497760795</v>
      </c>
      <c r="AT54" s="395">
        <f>(L54*1000)/(CB54*1000)</f>
        <v>1.6293559012532994</v>
      </c>
      <c r="AU54" s="395">
        <f>(M54*1000)/(CC54*1000)</f>
        <v>1.5745048957157826</v>
      </c>
      <c r="AV54" s="395">
        <f>(N54*1000)/(CD54*1000)</f>
        <v>1.5083722464501581</v>
      </c>
      <c r="AW54" s="395">
        <f>(O54*1000)/(CE54*1000)</f>
        <v>1.5099928071794662</v>
      </c>
      <c r="AX54" s="395">
        <f>(P54*1000)/(CF54*1000)</f>
        <v>1.4280000528869206</v>
      </c>
      <c r="AY54" s="395">
        <f>(Q54*1000)/(CG54*1000)</f>
        <v>1.3800546082020235</v>
      </c>
      <c r="AZ54" s="395">
        <f>(R54*1000)/(CH54*1000)</f>
        <v>1.1777800075111058</v>
      </c>
      <c r="BA54" s="395">
        <f>(S54*1000)/(CI54*1000)</f>
        <v>1.1580580012841204</v>
      </c>
      <c r="BB54" s="395">
        <f t="shared" si="5"/>
        <v>1.382924056803658</v>
      </c>
      <c r="BC54" s="396">
        <v>1754847.2737238551</v>
      </c>
      <c r="BD54" s="395">
        <v>1740893.2413904991</v>
      </c>
      <c r="BE54" s="395">
        <v>1813699.6480733699</v>
      </c>
      <c r="BF54" s="395">
        <v>1892430.2973455433</v>
      </c>
      <c r="BG54" s="395">
        <v>1907509.2284463875</v>
      </c>
      <c r="BH54" s="395">
        <v>1991127.4428528468</v>
      </c>
      <c r="BI54" s="395">
        <v>2080143.9528349522</v>
      </c>
      <c r="BJ54" s="395">
        <v>2188175.546766954</v>
      </c>
      <c r="BK54" s="395">
        <v>2263773.0570436376</v>
      </c>
      <c r="BL54" s="395">
        <v>2303213.9128868864</v>
      </c>
      <c r="BM54" s="395">
        <v>2369851.1442280514</v>
      </c>
      <c r="BN54" s="395">
        <v>2469846.310183025</v>
      </c>
      <c r="BO54" s="395">
        <v>2455177.2317813495</v>
      </c>
      <c r="BP54" s="395">
        <v>2607200.0366959334</v>
      </c>
      <c r="BQ54" s="395">
        <v>2630095.4782790183</v>
      </c>
      <c r="BR54" s="395">
        <v>2666970</v>
      </c>
      <c r="BS54" s="395">
        <v>2722344</v>
      </c>
      <c r="BT54" s="395">
        <v>1809.4749999999997</v>
      </c>
      <c r="BU54" s="395">
        <v>1811.3000000000002</v>
      </c>
      <c r="BV54" s="395">
        <v>1849.2750000000001</v>
      </c>
      <c r="BW54" s="395">
        <v>1911</v>
      </c>
      <c r="BX54" s="395">
        <v>1939.4249999999997</v>
      </c>
      <c r="BY54" s="395">
        <v>1976.6000000000001</v>
      </c>
      <c r="BZ54" s="395">
        <v>2027.95</v>
      </c>
      <c r="CA54" s="395">
        <v>2072.8999999999996</v>
      </c>
      <c r="CB54" s="395">
        <v>2132.1249999999995</v>
      </c>
      <c r="CC54" s="395">
        <v>2181.5749999999998</v>
      </c>
      <c r="CD54" s="395">
        <v>2220.4500000000003</v>
      </c>
      <c r="CE54" s="395">
        <v>2236.2499999999995</v>
      </c>
      <c r="CF54" s="395">
        <v>2191.7749999999996</v>
      </c>
      <c r="CG54" s="395">
        <v>2225.4</v>
      </c>
      <c r="CH54" s="395">
        <v>2346.75</v>
      </c>
      <c r="CI54" s="395">
        <v>2381.1999999999998</v>
      </c>
      <c r="CJ54" s="398">
        <v>2371.0500000000002</v>
      </c>
    </row>
    <row r="55" spans="2:88" x14ac:dyDescent="0.3">
      <c r="B55" s="168" t="s">
        <v>129</v>
      </c>
      <c r="C55" s="305" t="s">
        <v>26</v>
      </c>
      <c r="D55" s="161">
        <v>577.78530088988339</v>
      </c>
      <c r="E55" s="69">
        <v>544.84322128279405</v>
      </c>
      <c r="F55" s="69">
        <v>559.85504459914546</v>
      </c>
      <c r="G55" s="69">
        <v>497.33365067028507</v>
      </c>
      <c r="H55" s="69">
        <v>507.58930148090951</v>
      </c>
      <c r="I55" s="69">
        <v>443.57915062720895</v>
      </c>
      <c r="J55" s="69">
        <v>415.4574872546433</v>
      </c>
      <c r="K55" s="69">
        <v>407.51849090761294</v>
      </c>
      <c r="L55" s="69">
        <v>396.83931720227906</v>
      </c>
      <c r="M55" s="69">
        <v>379.32988948645703</v>
      </c>
      <c r="N55" s="69">
        <v>363.64556604611982</v>
      </c>
      <c r="O55" s="69">
        <v>389.39673199986191</v>
      </c>
      <c r="P55" s="69">
        <v>371.67619867266768</v>
      </c>
      <c r="Q55" s="69">
        <v>360.50245034173616</v>
      </c>
      <c r="R55" s="69">
        <v>320.36802495950764</v>
      </c>
      <c r="S55" s="69">
        <v>324.13575173213735</v>
      </c>
      <c r="T55" s="162">
        <v>362.17058475181176</v>
      </c>
      <c r="U55" s="395">
        <f>(D55*1000)/BC55</f>
        <v>0.55916024513724938</v>
      </c>
      <c r="V55" s="395">
        <f>(E55*1000)/BD55</f>
        <v>0.52209342955791915</v>
      </c>
      <c r="W55" s="395">
        <f>(F55*1000)/BE55</f>
        <v>0.53320863242461358</v>
      </c>
      <c r="X55" s="395">
        <f>(G55*1000)/BF55</f>
        <v>0.47594380110930984</v>
      </c>
      <c r="Y55" s="395">
        <f>(H55*1000)/BG55</f>
        <v>0.48299227379538984</v>
      </c>
      <c r="Z55" s="395">
        <f>(I55*1000)/BH55</f>
        <v>0.42121534204932498</v>
      </c>
      <c r="AA55" s="395">
        <f>(J55*1000)/BI55</f>
        <v>0.39334989553568533</v>
      </c>
      <c r="AB55" s="395">
        <f>(K55*1000)/BJ55</f>
        <v>0.3804364306933109</v>
      </c>
      <c r="AC55" s="395">
        <f>(L55*1000)/BK55</f>
        <v>0.36386765774482205</v>
      </c>
      <c r="AD55" s="395">
        <f>(M55*1000)/BL55</f>
        <v>0.34417033035093486</v>
      </c>
      <c r="AE55" s="395">
        <f>(N55*1000)/BM55</f>
        <v>0.32775965277453334</v>
      </c>
      <c r="AF55" s="395">
        <f>(O55*1000)/BN55</f>
        <v>0.35051934478737767</v>
      </c>
      <c r="AG55" s="395">
        <f>(P55*1000)/BO55</f>
        <v>0.34827309915450227</v>
      </c>
      <c r="AH55" s="395">
        <f>(Q55*1000)/BP55</f>
        <v>0.32851377050930741</v>
      </c>
      <c r="AI55" s="395">
        <f>(R55*1000)/BQ55</f>
        <v>0.2891570848753976</v>
      </c>
      <c r="AJ55" s="395">
        <f>(S55*1000)/BR55</f>
        <v>0.28946610667014716</v>
      </c>
      <c r="AK55" s="395">
        <f t="shared" si="4"/>
        <v>0.31476589644891573</v>
      </c>
      <c r="AL55" s="395">
        <f>(D55*1000)/(BT55*1000)</f>
        <v>0.42738760329157743</v>
      </c>
      <c r="AM55" s="395">
        <f>(E55*1000)/(BU55*1000)</f>
        <v>0.41123346764494983</v>
      </c>
      <c r="AN55" s="395">
        <f>(F55*1000)/(BV55*1000)</f>
        <v>0.42459097480169539</v>
      </c>
      <c r="AO55" s="395">
        <f>(G55*1000)/(BW55*1000)</f>
        <v>0.37555873186353411</v>
      </c>
      <c r="AP55" s="395">
        <f>(H55*1000)/(BX55*1000)</f>
        <v>0.38052311897663621</v>
      </c>
      <c r="AQ55" s="395">
        <f>(I55*1000)/(BY55*1000)</f>
        <v>0.32894873885478704</v>
      </c>
      <c r="AR55" s="395">
        <f>(J55*1000)/(BZ55*1000)</f>
        <v>0.3041917499256051</v>
      </c>
      <c r="AS55" s="395">
        <f>(K55*1000)/(CA55*1000)</f>
        <v>0.2917985005514297</v>
      </c>
      <c r="AT55" s="395">
        <f>(L55*1000)/(CB55*1000)</f>
        <v>0.27623508088701032</v>
      </c>
      <c r="AU55" s="395">
        <f>(M55*1000)/(CC55*1000)</f>
        <v>0.25943738701305091</v>
      </c>
      <c r="AV55" s="395">
        <f>(N55*1000)/(CD55*1000)</f>
        <v>0.24637650776342407</v>
      </c>
      <c r="AW55" s="395">
        <f>(O55*1000)/(CE55*1000)</f>
        <v>0.26201270509856639</v>
      </c>
      <c r="AX55" s="395">
        <f>(P55*1000)/(CF55*1000)</f>
        <v>0.25063721946333606</v>
      </c>
      <c r="AY55" s="395">
        <f>(Q55*1000)/(CG55*1000)</f>
        <v>0.24028690951258821</v>
      </c>
      <c r="AZ55" s="395">
        <f>(R55*1000)/(CH55*1000)</f>
        <v>0.21065756507069147</v>
      </c>
      <c r="BA55" s="395">
        <f>(S55*1000)/(CI55*1000)</f>
        <v>0.21080286268247286</v>
      </c>
      <c r="BB55" s="395">
        <f t="shared" si="5"/>
        <v>0.23401323603644994</v>
      </c>
      <c r="BC55" s="396">
        <v>1033308.9770143841</v>
      </c>
      <c r="BD55" s="395">
        <v>1043574.1774113844</v>
      </c>
      <c r="BE55" s="395">
        <v>1049973.7073898539</v>
      </c>
      <c r="BF55" s="395">
        <v>1044941.9648099642</v>
      </c>
      <c r="BG55" s="395">
        <v>1050926.337790529</v>
      </c>
      <c r="BH55" s="395">
        <v>1053093.5280492825</v>
      </c>
      <c r="BI55" s="395">
        <v>1056203.3750863227</v>
      </c>
      <c r="BJ55" s="395">
        <v>1071186.8213171579</v>
      </c>
      <c r="BK55" s="395">
        <v>1090614.4274042069</v>
      </c>
      <c r="BL55" s="395">
        <v>1102157.4378583755</v>
      </c>
      <c r="BM55" s="395">
        <v>1109488.5016133224</v>
      </c>
      <c r="BN55" s="395">
        <v>1110913.6707877477</v>
      </c>
      <c r="BO55" s="395">
        <v>1067197.551504784</v>
      </c>
      <c r="BP55" s="395">
        <v>1097373.9389458026</v>
      </c>
      <c r="BQ55" s="395">
        <v>1107937.6633554019</v>
      </c>
      <c r="BR55" s="395">
        <v>1119771</v>
      </c>
      <c r="BS55" s="395">
        <v>1150603</v>
      </c>
      <c r="BT55" s="395">
        <v>1351.8999999999999</v>
      </c>
      <c r="BU55" s="395">
        <v>1324.9</v>
      </c>
      <c r="BV55" s="395">
        <v>1318.5749999999998</v>
      </c>
      <c r="BW55" s="395">
        <v>1324.25</v>
      </c>
      <c r="BX55" s="395">
        <v>1333.9250000000002</v>
      </c>
      <c r="BY55" s="395">
        <v>1348.4749999999999</v>
      </c>
      <c r="BZ55" s="395">
        <v>1365.7750000000001</v>
      </c>
      <c r="CA55" s="395">
        <v>1396.575</v>
      </c>
      <c r="CB55" s="395">
        <v>1436.6</v>
      </c>
      <c r="CC55" s="395">
        <v>1462.125</v>
      </c>
      <c r="CD55" s="395">
        <v>1475.9749999999999</v>
      </c>
      <c r="CE55" s="395">
        <v>1486.175</v>
      </c>
      <c r="CF55" s="395">
        <v>1482.9250000000002</v>
      </c>
      <c r="CG55" s="395">
        <v>1500.3000000000002</v>
      </c>
      <c r="CH55" s="395">
        <v>1520.8000000000002</v>
      </c>
      <c r="CI55" s="395">
        <v>1537.625</v>
      </c>
      <c r="CJ55" s="398">
        <v>1547.65</v>
      </c>
    </row>
    <row r="56" spans="2:88" x14ac:dyDescent="0.3">
      <c r="B56" s="168" t="s">
        <v>302</v>
      </c>
      <c r="C56" s="305" t="s">
        <v>301</v>
      </c>
      <c r="D56" s="161">
        <v>11401.535674835312</v>
      </c>
      <c r="E56" s="69">
        <v>11328.740756183252</v>
      </c>
      <c r="F56" s="69">
        <v>11082.949794273383</v>
      </c>
      <c r="G56" s="69">
        <v>10350.486663302332</v>
      </c>
      <c r="H56" s="69">
        <v>9977.1422618109245</v>
      </c>
      <c r="I56" s="69">
        <v>9941.7817102762347</v>
      </c>
      <c r="J56" s="69">
        <v>9882.5073940439361</v>
      </c>
      <c r="K56" s="69">
        <v>10027.823734102558</v>
      </c>
      <c r="L56" s="69">
        <v>9799.2318358808716</v>
      </c>
      <c r="M56" s="69">
        <v>9697.0833433967127</v>
      </c>
      <c r="N56" s="69">
        <v>9200.5676648072404</v>
      </c>
      <c r="O56" s="69">
        <v>9048.2997201985418</v>
      </c>
      <c r="P56" s="69">
        <v>8417.930693018965</v>
      </c>
      <c r="Q56" s="69">
        <v>8430.7876854170081</v>
      </c>
      <c r="R56" s="69">
        <v>7455.3884793039124</v>
      </c>
      <c r="S56" s="69">
        <v>7304.2258300601043</v>
      </c>
      <c r="T56" s="162">
        <v>8192.9626009857511</v>
      </c>
      <c r="U56" s="395" t="s">
        <v>243</v>
      </c>
      <c r="V56" s="395" t="s">
        <v>243</v>
      </c>
      <c r="W56" s="395" t="s">
        <v>243</v>
      </c>
      <c r="X56" s="395" t="s">
        <v>243</v>
      </c>
      <c r="Y56" s="395" t="s">
        <v>243</v>
      </c>
      <c r="Z56" s="395" t="s">
        <v>243</v>
      </c>
      <c r="AA56" s="395" t="s">
        <v>243</v>
      </c>
      <c r="AB56" s="395" t="s">
        <v>243</v>
      </c>
      <c r="AC56" s="395" t="s">
        <v>243</v>
      </c>
      <c r="AD56" s="395" t="s">
        <v>243</v>
      </c>
      <c r="AE56" s="395" t="s">
        <v>243</v>
      </c>
      <c r="AF56" s="395" t="s">
        <v>243</v>
      </c>
      <c r="AG56" s="395" t="s">
        <v>243</v>
      </c>
      <c r="AH56" s="395" t="s">
        <v>243</v>
      </c>
      <c r="AI56" s="395" t="s">
        <v>243</v>
      </c>
      <c r="AJ56" s="395" t="s">
        <v>243</v>
      </c>
      <c r="AK56" s="399" t="s">
        <v>243</v>
      </c>
      <c r="AL56" s="395" t="s">
        <v>243</v>
      </c>
      <c r="AM56" s="395" t="s">
        <v>243</v>
      </c>
      <c r="AN56" s="395" t="s">
        <v>243</v>
      </c>
      <c r="AO56" s="395" t="s">
        <v>243</v>
      </c>
      <c r="AP56" s="395" t="s">
        <v>243</v>
      </c>
      <c r="AQ56" s="395" t="s">
        <v>243</v>
      </c>
      <c r="AR56" s="395" t="s">
        <v>243</v>
      </c>
      <c r="AS56" s="395" t="s">
        <v>243</v>
      </c>
      <c r="AT56" s="395" t="s">
        <v>243</v>
      </c>
      <c r="AU56" s="395" t="s">
        <v>243</v>
      </c>
      <c r="AV56" s="395" t="s">
        <v>243</v>
      </c>
      <c r="AW56" s="395" t="s">
        <v>243</v>
      </c>
      <c r="AX56" s="395" t="s">
        <v>243</v>
      </c>
      <c r="AY56" s="395" t="s">
        <v>243</v>
      </c>
      <c r="AZ56" s="395" t="s">
        <v>243</v>
      </c>
      <c r="BA56" s="395" t="s">
        <v>243</v>
      </c>
      <c r="BB56" s="395" t="s">
        <v>243</v>
      </c>
      <c r="BC56" s="396">
        <v>60587.029262834563</v>
      </c>
      <c r="BD56" s="395">
        <v>59354.633667353977</v>
      </c>
      <c r="BE56" s="395">
        <v>59189.913518417081</v>
      </c>
      <c r="BF56" s="395">
        <v>59939.436672393582</v>
      </c>
      <c r="BG56" s="395">
        <v>60459.364218401373</v>
      </c>
      <c r="BH56" s="395">
        <v>60393.724689748247</v>
      </c>
      <c r="BI56" s="395">
        <v>61822.446564942693</v>
      </c>
      <c r="BJ56" s="395">
        <v>62299.367317717777</v>
      </c>
      <c r="BK56" s="395">
        <v>62511.236213372875</v>
      </c>
      <c r="BL56" s="395">
        <v>64220.07140892536</v>
      </c>
      <c r="BM56" s="395">
        <v>64245.044956193749</v>
      </c>
      <c r="BN56" s="395">
        <v>64679.993814527777</v>
      </c>
      <c r="BO56" s="395">
        <v>61443.469095848188</v>
      </c>
      <c r="BP56" s="395">
        <v>63106.097240118761</v>
      </c>
      <c r="BQ56" s="395">
        <v>65857.6649175645</v>
      </c>
      <c r="BR56" s="395">
        <v>66873</v>
      </c>
      <c r="BS56" s="395">
        <v>67632</v>
      </c>
      <c r="BT56" s="395">
        <v>99.3</v>
      </c>
      <c r="BU56" s="395">
        <v>100.22500000000001</v>
      </c>
      <c r="BV56" s="395">
        <v>99.9</v>
      </c>
      <c r="BW56" s="395">
        <v>98.600000000000009</v>
      </c>
      <c r="BX56" s="395">
        <v>102.07499999999999</v>
      </c>
      <c r="BY56" s="395">
        <v>106.6</v>
      </c>
      <c r="BZ56" s="395">
        <v>109.85000000000001</v>
      </c>
      <c r="CA56" s="395">
        <v>112.64999999999999</v>
      </c>
      <c r="CB56" s="395">
        <v>113.95</v>
      </c>
      <c r="CC56" s="395">
        <v>118.10000000000001</v>
      </c>
      <c r="CD56" s="395">
        <v>119.2</v>
      </c>
      <c r="CE56" s="395">
        <v>120.15</v>
      </c>
      <c r="CF56" s="395">
        <v>118.02500000000001</v>
      </c>
      <c r="CG56" s="395">
        <v>117.25000000000001</v>
      </c>
      <c r="CH56" s="395">
        <v>121.32499999999999</v>
      </c>
      <c r="CI56" s="395">
        <v>121.375</v>
      </c>
      <c r="CJ56" s="398">
        <v>122.175</v>
      </c>
    </row>
    <row r="57" spans="2:88" x14ac:dyDescent="0.3">
      <c r="B57" s="169" t="s">
        <v>130</v>
      </c>
      <c r="C57" s="203" t="s">
        <v>30</v>
      </c>
      <c r="D57" s="302">
        <v>67500.346317583098</v>
      </c>
      <c r="E57" s="157">
        <v>62056.222629727461</v>
      </c>
      <c r="F57" s="157">
        <v>68201.045501670655</v>
      </c>
      <c r="G57" s="157">
        <v>62904.049823733956</v>
      </c>
      <c r="H57" s="157">
        <v>59352.997833465823</v>
      </c>
      <c r="I57" s="157">
        <v>57780.672805883056</v>
      </c>
      <c r="J57" s="157">
        <v>56219.744790973447</v>
      </c>
      <c r="K57" s="157">
        <v>56870.920681978692</v>
      </c>
      <c r="L57" s="157">
        <v>57817.277612421625</v>
      </c>
      <c r="M57" s="157">
        <v>56470.755497218925</v>
      </c>
      <c r="N57" s="157">
        <v>55463.318821765519</v>
      </c>
      <c r="O57" s="157">
        <v>54189.417792802655</v>
      </c>
      <c r="P57" s="157">
        <v>48660.316149609731</v>
      </c>
      <c r="Q57" s="157">
        <v>50681.958704908116</v>
      </c>
      <c r="R57" s="157">
        <v>49492.396852988481</v>
      </c>
      <c r="S57" s="157">
        <v>48754.010636379295</v>
      </c>
      <c r="T57" s="158">
        <v>51801.387633181941</v>
      </c>
      <c r="U57" s="157">
        <f>(D57*1000)/BC57</f>
        <v>13.995841145236088</v>
      </c>
      <c r="V57" s="157">
        <f>(E57*1000)/BD57</f>
        <v>13.438933185579979</v>
      </c>
      <c r="W57" s="157">
        <f>(F57*1000)/BE57</f>
        <v>13.966485760786162</v>
      </c>
      <c r="X57" s="157">
        <f>(G57*1000)/BF57</f>
        <v>12.486677894769283</v>
      </c>
      <c r="Y57" s="157">
        <f>(H57*1000)/BG57</f>
        <v>11.830814902339577</v>
      </c>
      <c r="Z57" s="157">
        <f>(I57*1000)/BH57</f>
        <v>11.38784274354397</v>
      </c>
      <c r="AA57" s="157">
        <f>(J57*1000)/BI57</f>
        <v>10.831536056534912</v>
      </c>
      <c r="AB57" s="157">
        <f>(K57*1000)/BJ57</f>
        <v>10.494185791500806</v>
      </c>
      <c r="AC57" s="157">
        <f>(L57*1000)/BK57</f>
        <v>10.423879490605199</v>
      </c>
      <c r="AD57" s="157">
        <f>(M57*1000)/BL57</f>
        <v>9.9986234587229728</v>
      </c>
      <c r="AE57" s="157">
        <f>(N57*1000)/BM57</f>
        <v>9.6368616259650661</v>
      </c>
      <c r="AF57" s="157">
        <f>(O57*1000)/BN57</f>
        <v>9.1814242479974659</v>
      </c>
      <c r="AG57" s="157">
        <f>(P57*1000)/BO57</f>
        <v>8.4133337418844931</v>
      </c>
      <c r="AH57" s="157">
        <f>(Q57*1000)/BP57</f>
        <v>8.2717397670404011</v>
      </c>
      <c r="AI57" s="157">
        <f>(R57*1000)/BQ57</f>
        <v>7.9614133620098402</v>
      </c>
      <c r="AJ57" s="157">
        <f>(S57*1000)/BR57</f>
        <v>7.8559045336166857</v>
      </c>
      <c r="AK57" s="157">
        <f t="shared" ref="AK57" si="6">(T57*1000)/BS57</f>
        <v>8.258308446123225</v>
      </c>
      <c r="AL57" s="157">
        <f>(D57*1000)/(BT57*1000)</f>
        <v>14.6384265003135</v>
      </c>
      <c r="AM57" s="157">
        <f>(E57*1000)/(BU57*1000)</f>
        <v>13.736470519294421</v>
      </c>
      <c r="AN57" s="157">
        <f>(F57*1000)/(BV57*1000)</f>
        <v>14.99632694606697</v>
      </c>
      <c r="AO57" s="157">
        <f>(G57*1000)/(BW57*1000)</f>
        <v>13.521500773563609</v>
      </c>
      <c r="AP57" s="157">
        <f>(H57*1000)/(BX57*1000)</f>
        <v>12.66028483316162</v>
      </c>
      <c r="AQ57" s="157">
        <f>(I57*1000)/(BY57*1000)</f>
        <v>12.200117778093261</v>
      </c>
      <c r="AR57" s="157">
        <f>(J57*1000)/(BZ57*1000)</f>
        <v>11.699285135675165</v>
      </c>
      <c r="AS57" s="157">
        <f>(K57*1000)/(CA57*1000)</f>
        <v>11.659551663356389</v>
      </c>
      <c r="AT57" s="157">
        <f>(L57*1000)/(CB57*1000)</f>
        <v>11.62203055648903</v>
      </c>
      <c r="AU57" s="157">
        <f>(M57*1000)/(CC57*1000)</f>
        <v>11.07204585950217</v>
      </c>
      <c r="AV57" s="157">
        <f>(N57*1000)/(CD57*1000)</f>
        <v>10.694301050231964</v>
      </c>
      <c r="AW57" s="157">
        <f>(O57*1000)/(CE57*1000)</f>
        <v>10.381910068358239</v>
      </c>
      <c r="AX57" s="157">
        <f>(P57*1000)/(CF57*1000)</f>
        <v>9.443287498226189</v>
      </c>
      <c r="AY57" s="157">
        <f>(Q57*1000)/(CG57*1000)</f>
        <v>9.7130485211857422</v>
      </c>
      <c r="AZ57" s="157">
        <f>(R57*1000)/(CH57*1000)</f>
        <v>9.1647495237280303</v>
      </c>
      <c r="BA57" s="157">
        <f>(S57*1000)/(CI57*1000)</f>
        <v>8.926526655872582</v>
      </c>
      <c r="BB57" s="158">
        <f t="shared" ref="BB57" si="7">(T57*1000)/(CJ57*1000)</f>
        <v>9.5137008559680698</v>
      </c>
      <c r="BC57" s="157">
        <v>4822886</v>
      </c>
      <c r="BD57" s="157">
        <v>4617645</v>
      </c>
      <c r="BE57" s="157">
        <v>4883193</v>
      </c>
      <c r="BF57" s="157">
        <v>5037693</v>
      </c>
      <c r="BG57" s="157">
        <v>5016814</v>
      </c>
      <c r="BH57" s="157">
        <v>5073891</v>
      </c>
      <c r="BI57" s="157">
        <v>5190376</v>
      </c>
      <c r="BJ57" s="157">
        <v>5419279</v>
      </c>
      <c r="BK57" s="157">
        <v>5546618</v>
      </c>
      <c r="BL57" s="157">
        <v>5647853</v>
      </c>
      <c r="BM57" s="157">
        <v>5755330</v>
      </c>
      <c r="BN57" s="157">
        <v>5902071</v>
      </c>
      <c r="BO57" s="157">
        <v>5783714</v>
      </c>
      <c r="BP57" s="157">
        <v>6127122</v>
      </c>
      <c r="BQ57" s="157">
        <v>6216534</v>
      </c>
      <c r="BR57" s="157">
        <v>6206034</v>
      </c>
      <c r="BS57" s="157">
        <v>6272639</v>
      </c>
      <c r="BT57" s="157">
        <v>4611.1750000000002</v>
      </c>
      <c r="BU57" s="157">
        <v>4517.625</v>
      </c>
      <c r="BV57" s="157">
        <v>4547.8499999999995</v>
      </c>
      <c r="BW57" s="157">
        <v>4652.1500000000005</v>
      </c>
      <c r="BX57" s="157">
        <v>4688.125</v>
      </c>
      <c r="BY57" s="157">
        <v>4736.0750000000007</v>
      </c>
      <c r="BZ57" s="157">
        <v>4805.4000000000005</v>
      </c>
      <c r="CA57" s="157">
        <v>4877.6249999999991</v>
      </c>
      <c r="CB57" s="157">
        <v>4974.8</v>
      </c>
      <c r="CC57" s="157">
        <v>5100.3</v>
      </c>
      <c r="CD57" s="157">
        <v>5186.25</v>
      </c>
      <c r="CE57" s="157">
        <v>5219.5999999999995</v>
      </c>
      <c r="CF57" s="157">
        <v>5152.8999999999996</v>
      </c>
      <c r="CG57" s="157">
        <v>5217.9250000000002</v>
      </c>
      <c r="CH57" s="157">
        <v>5400.3</v>
      </c>
      <c r="CI57" s="157">
        <v>5461.7000000000007</v>
      </c>
      <c r="CJ57" s="158">
        <v>5444.9250000000002</v>
      </c>
    </row>
    <row r="58" spans="2:88" x14ac:dyDescent="0.3">
      <c r="D58" s="184"/>
      <c r="E58" s="184"/>
      <c r="F58" s="184"/>
      <c r="G58" s="184"/>
      <c r="H58" s="184"/>
      <c r="I58" s="184"/>
      <c r="J58" s="184"/>
      <c r="K58" s="184"/>
      <c r="L58" s="184"/>
      <c r="M58" s="184"/>
      <c r="N58" s="184"/>
      <c r="O58" s="184"/>
      <c r="P58" s="184"/>
      <c r="Q58" s="184"/>
      <c r="R58" s="184"/>
      <c r="S58" s="184"/>
      <c r="T58" s="184"/>
      <c r="U58" s="114"/>
      <c r="BL58" s="184"/>
      <c r="BM58" s="184"/>
      <c r="BN58" s="184"/>
    </row>
    <row r="59" spans="2:88" x14ac:dyDescent="0.3">
      <c r="T59" s="184"/>
      <c r="U59" s="11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row>
    <row r="60" spans="2:88" ht="14.5" x14ac:dyDescent="0.35">
      <c r="B60" s="120" t="s">
        <v>247</v>
      </c>
      <c r="C60" s="177" t="s">
        <v>244</v>
      </c>
      <c r="T60" s="184"/>
      <c r="U60" s="114"/>
      <c r="BI60" s="182"/>
      <c r="BJ60" s="182"/>
      <c r="BK60" s="182"/>
      <c r="BL60" s="182"/>
      <c r="BM60" s="182"/>
      <c r="BN60" s="182"/>
      <c r="BO60" s="182"/>
      <c r="BP60" s="182"/>
      <c r="BQ60" s="182"/>
      <c r="BR60" s="182"/>
      <c r="BS60" s="182"/>
    </row>
    <row r="61" spans="2:88" ht="14.5" x14ac:dyDescent="0.35">
      <c r="B61" s="180" t="s">
        <v>248</v>
      </c>
      <c r="C61" s="179" t="s">
        <v>246</v>
      </c>
      <c r="G61" s="182"/>
      <c r="H61" s="182"/>
      <c r="I61" s="182"/>
      <c r="J61" s="182"/>
      <c r="K61" s="182"/>
      <c r="L61" s="182"/>
      <c r="M61" s="182"/>
      <c r="N61" s="182"/>
      <c r="O61" s="182"/>
      <c r="P61" s="182"/>
      <c r="Q61" s="182"/>
      <c r="R61" s="182"/>
      <c r="S61" s="182"/>
      <c r="T61" s="184"/>
      <c r="U61" s="114"/>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BI61" s="182"/>
      <c r="BJ61" s="182"/>
      <c r="BK61" s="182"/>
      <c r="BL61" s="182"/>
      <c r="BM61" s="182"/>
      <c r="BN61" s="182"/>
      <c r="BO61" s="182"/>
      <c r="BP61" s="182"/>
      <c r="BQ61" s="182"/>
      <c r="BR61" s="182"/>
      <c r="BS61" s="182"/>
    </row>
    <row r="62" spans="2:88" ht="14.5" x14ac:dyDescent="0.35">
      <c r="B62" s="74" t="s">
        <v>396</v>
      </c>
      <c r="C62" s="74" t="s">
        <v>395</v>
      </c>
      <c r="G62" s="182"/>
      <c r="H62" s="182"/>
      <c r="I62" s="182"/>
      <c r="J62" s="182"/>
      <c r="K62" s="182"/>
      <c r="L62" s="182"/>
      <c r="M62" s="182"/>
      <c r="N62" s="182"/>
      <c r="O62" s="182"/>
      <c r="P62" s="182"/>
      <c r="Q62" s="182"/>
      <c r="R62" s="182"/>
      <c r="S62" s="182"/>
      <c r="T62" s="184"/>
      <c r="U62" s="114"/>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W62" s="182"/>
      <c r="BI62" s="182"/>
      <c r="BJ62" s="182"/>
      <c r="BK62" s="182"/>
      <c r="BL62" s="182"/>
      <c r="BM62" s="182"/>
      <c r="BN62" s="182"/>
      <c r="BO62" s="182"/>
      <c r="BP62" s="182"/>
      <c r="BQ62" s="182"/>
      <c r="BR62" s="182"/>
      <c r="BS62" s="182"/>
    </row>
    <row r="63" spans="2:88" ht="14.5" x14ac:dyDescent="0.35">
      <c r="B63" s="74"/>
      <c r="G63" s="182"/>
      <c r="H63" s="182"/>
      <c r="I63" s="6"/>
      <c r="J63" s="6"/>
      <c r="K63" s="6"/>
      <c r="L63" s="6"/>
      <c r="M63" s="6"/>
      <c r="N63" s="6"/>
      <c r="O63" s="6"/>
      <c r="P63" s="6"/>
      <c r="Q63" s="6"/>
      <c r="R63" s="6"/>
      <c r="S63" s="6"/>
      <c r="T63" s="184"/>
      <c r="U63" s="114"/>
      <c r="V63" s="6"/>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W63" s="182"/>
      <c r="BI63" s="182"/>
      <c r="BJ63" s="182"/>
      <c r="BK63" s="182"/>
      <c r="BL63" s="182"/>
      <c r="BM63" s="182"/>
      <c r="BN63" s="182"/>
      <c r="BO63" s="182"/>
      <c r="BP63" s="182"/>
      <c r="BQ63" s="182"/>
      <c r="BR63" s="182"/>
      <c r="BS63" s="182"/>
    </row>
    <row r="64" spans="2:88" ht="14.5" x14ac:dyDescent="0.35">
      <c r="B64" s="77"/>
      <c r="G64" s="182"/>
      <c r="H64" s="182"/>
      <c r="I64" s="6"/>
      <c r="J64" s="6"/>
      <c r="K64" s="6"/>
      <c r="L64" s="6"/>
      <c r="M64" s="6"/>
      <c r="N64" s="6"/>
      <c r="O64" s="6"/>
      <c r="P64" s="6"/>
      <c r="Q64" s="6"/>
      <c r="R64" s="6"/>
      <c r="S64" s="6"/>
      <c r="T64" s="184"/>
      <c r="U64" s="114"/>
      <c r="V64" s="6"/>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W64" s="182"/>
      <c r="BI64" s="182"/>
      <c r="BJ64" s="182"/>
      <c r="BK64" s="182"/>
      <c r="BL64" s="182"/>
      <c r="BM64" s="182"/>
      <c r="BN64" s="182"/>
      <c r="BO64" s="182"/>
      <c r="BP64" s="182"/>
      <c r="BQ64" s="182"/>
      <c r="BR64" s="182"/>
      <c r="BS64" s="182"/>
    </row>
    <row r="65" spans="2:71" ht="14.5" x14ac:dyDescent="0.35">
      <c r="B65" s="78"/>
      <c r="G65" s="182"/>
      <c r="H65" s="182"/>
      <c r="I65" s="6"/>
      <c r="J65" s="6"/>
      <c r="K65" s="6"/>
      <c r="L65" s="6"/>
      <c r="M65" s="6"/>
      <c r="N65" s="6"/>
      <c r="O65" s="6"/>
      <c r="P65" s="6"/>
      <c r="Q65" s="6"/>
      <c r="R65" s="6"/>
      <c r="S65" s="6"/>
      <c r="T65" s="184"/>
      <c r="U65" s="114"/>
      <c r="V65" s="6"/>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W65" s="182"/>
      <c r="BI65" s="182"/>
      <c r="BJ65" s="182"/>
      <c r="BK65" s="182"/>
      <c r="BL65" s="182"/>
      <c r="BM65" s="182"/>
      <c r="BN65" s="182"/>
      <c r="BO65" s="182"/>
      <c r="BP65" s="182"/>
      <c r="BQ65" s="182"/>
      <c r="BR65" s="182"/>
      <c r="BS65" s="182"/>
    </row>
    <row r="66" spans="2:71" ht="14.5" x14ac:dyDescent="0.35">
      <c r="B66" s="79"/>
      <c r="G66" s="182"/>
      <c r="H66" s="182"/>
      <c r="I66" s="6"/>
      <c r="J66" s="6"/>
      <c r="K66" s="6"/>
      <c r="L66" s="6"/>
      <c r="M66" s="6"/>
      <c r="N66" s="6"/>
      <c r="O66" s="6"/>
      <c r="P66" s="6"/>
      <c r="Q66" s="6"/>
      <c r="R66" s="6"/>
      <c r="S66" s="6"/>
      <c r="T66" s="184"/>
      <c r="U66" s="114"/>
      <c r="V66" s="6"/>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W66" s="182"/>
      <c r="BI66" s="182"/>
      <c r="BJ66" s="182"/>
      <c r="BK66" s="182"/>
      <c r="BL66" s="182"/>
      <c r="BM66" s="182"/>
      <c r="BN66" s="182"/>
      <c r="BO66" s="182"/>
      <c r="BP66" s="182"/>
      <c r="BQ66" s="182"/>
      <c r="BR66" s="182"/>
      <c r="BS66" s="182"/>
    </row>
    <row r="67" spans="2:71" ht="14.5" x14ac:dyDescent="0.35">
      <c r="B67" s="79"/>
      <c r="C67" s="79"/>
      <c r="G67" s="182"/>
      <c r="H67" s="182"/>
      <c r="I67" s="6"/>
      <c r="J67" s="6"/>
      <c r="K67" s="6"/>
      <c r="L67" s="6"/>
      <c r="M67" s="6"/>
      <c r="N67" s="6"/>
      <c r="O67" s="6"/>
      <c r="P67" s="6"/>
      <c r="Q67" s="6"/>
      <c r="R67" s="6"/>
      <c r="S67" s="6"/>
      <c r="T67" s="184"/>
      <c r="U67" s="114"/>
      <c r="V67" s="6"/>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W67" s="182"/>
      <c r="BI67" s="182"/>
      <c r="BJ67" s="182"/>
      <c r="BK67" s="182"/>
      <c r="BL67" s="182"/>
      <c r="BM67" s="182"/>
      <c r="BN67" s="182"/>
      <c r="BO67" s="182"/>
      <c r="BP67" s="182"/>
      <c r="BQ67" s="182"/>
      <c r="BR67" s="182"/>
      <c r="BS67" s="182"/>
    </row>
    <row r="68" spans="2:71" ht="14.5" x14ac:dyDescent="0.35">
      <c r="B68" s="66"/>
      <c r="C68" s="66"/>
      <c r="G68" s="182"/>
      <c r="H68" s="182"/>
      <c r="I68" s="6"/>
      <c r="J68" s="6"/>
      <c r="K68" s="6"/>
      <c r="L68" s="6"/>
      <c r="M68" s="6"/>
      <c r="N68" s="6"/>
      <c r="O68" s="6"/>
      <c r="P68" s="6"/>
      <c r="Q68" s="6"/>
      <c r="R68" s="6"/>
      <c r="S68" s="6"/>
      <c r="T68" s="184"/>
      <c r="U68" s="6"/>
      <c r="V68" s="6"/>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W68" s="182"/>
      <c r="BI68" s="182"/>
      <c r="BJ68" s="182"/>
      <c r="BK68" s="182"/>
      <c r="BL68" s="182"/>
      <c r="BM68" s="182"/>
      <c r="BN68" s="182"/>
      <c r="BO68" s="182"/>
      <c r="BP68" s="182"/>
      <c r="BQ68" s="182"/>
      <c r="BR68" s="182"/>
      <c r="BS68" s="182"/>
    </row>
    <row r="69" spans="2:71" ht="14.5" x14ac:dyDescent="0.35">
      <c r="B69" s="77" t="s">
        <v>118</v>
      </c>
      <c r="C69" s="77" t="s">
        <v>120</v>
      </c>
      <c r="G69" s="182"/>
      <c r="H69" s="182"/>
      <c r="I69" s="6"/>
      <c r="J69" s="6"/>
      <c r="K69" s="6"/>
      <c r="L69" s="6"/>
      <c r="M69" s="6"/>
      <c r="N69" s="6"/>
      <c r="O69" s="6"/>
      <c r="P69" s="6"/>
      <c r="Q69" s="6"/>
      <c r="R69" s="6"/>
      <c r="S69" s="6"/>
      <c r="T69" s="6"/>
      <c r="U69" s="6"/>
      <c r="V69" s="6"/>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W69" s="182"/>
      <c r="BI69" s="182"/>
      <c r="BJ69" s="182"/>
      <c r="BK69" s="182"/>
      <c r="BL69" s="182"/>
      <c r="BM69" s="182"/>
      <c r="BN69" s="182"/>
      <c r="BO69" s="182"/>
      <c r="BP69" s="182"/>
      <c r="BQ69" s="182"/>
      <c r="BR69" s="182"/>
      <c r="BS69" s="182"/>
    </row>
    <row r="70" spans="2:71" ht="14.5" x14ac:dyDescent="0.35">
      <c r="B70" s="78">
        <f>'1 Utsläpp'!$B$71</f>
        <v>45827</v>
      </c>
      <c r="C70" s="78">
        <f>'1 Utsläpp'!$C$71</f>
        <v>45827</v>
      </c>
      <c r="G70" s="182"/>
      <c r="H70" s="182"/>
      <c r="I70" s="6"/>
      <c r="J70" s="6"/>
      <c r="K70" s="6"/>
      <c r="L70" s="6"/>
      <c r="M70" s="6"/>
      <c r="N70" s="6"/>
      <c r="O70" s="6"/>
      <c r="P70" s="6"/>
      <c r="Q70" s="6"/>
      <c r="R70" s="6"/>
      <c r="S70" s="6"/>
      <c r="T70" s="6"/>
      <c r="U70" s="6"/>
      <c r="V70" s="6"/>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W70" s="182"/>
      <c r="BI70" s="182"/>
      <c r="BJ70" s="182"/>
      <c r="BK70" s="182"/>
      <c r="BL70" s="182"/>
      <c r="BM70" s="182"/>
      <c r="BN70" s="182"/>
      <c r="BO70" s="182"/>
      <c r="BP70" s="182"/>
      <c r="BQ70" s="182"/>
      <c r="BR70" s="182"/>
      <c r="BS70" s="182"/>
    </row>
    <row r="71" spans="2:71" ht="14.5" x14ac:dyDescent="0.35">
      <c r="B71" s="79"/>
      <c r="C71" s="79"/>
      <c r="G71" s="182"/>
      <c r="H71" s="182"/>
      <c r="I71" s="6"/>
      <c r="J71" s="6"/>
      <c r="K71" s="6"/>
      <c r="L71" s="6"/>
      <c r="M71" s="6"/>
      <c r="N71" s="6"/>
      <c r="O71" s="6"/>
      <c r="P71" s="6"/>
      <c r="Q71" s="6"/>
      <c r="R71" s="6"/>
      <c r="S71" s="6"/>
      <c r="T71" s="6"/>
      <c r="U71" s="6"/>
      <c r="V71" s="6"/>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W71" s="182"/>
      <c r="BI71" s="182"/>
      <c r="BJ71" s="182"/>
      <c r="BK71" s="182"/>
      <c r="BL71" s="182"/>
      <c r="BM71" s="182"/>
      <c r="BN71" s="182"/>
      <c r="BO71" s="182"/>
      <c r="BP71" s="182"/>
      <c r="BQ71" s="182"/>
      <c r="BR71" s="182"/>
      <c r="BS71" s="182"/>
    </row>
    <row r="72" spans="2:71" ht="14.5" x14ac:dyDescent="0.35">
      <c r="B72" s="77" t="s">
        <v>119</v>
      </c>
      <c r="C72" s="77" t="s">
        <v>121</v>
      </c>
      <c r="G72" s="182"/>
      <c r="H72" s="182"/>
      <c r="I72" s="6"/>
      <c r="J72" s="6"/>
      <c r="K72" s="6"/>
      <c r="L72" s="6"/>
      <c r="M72" s="6"/>
      <c r="N72" s="6"/>
      <c r="O72" s="6"/>
      <c r="P72" s="6"/>
      <c r="Q72" s="6"/>
      <c r="R72" s="6"/>
      <c r="S72" s="6"/>
      <c r="T72" s="6"/>
      <c r="U72" s="6"/>
      <c r="V72" s="6"/>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W72" s="182"/>
      <c r="BI72" s="182"/>
      <c r="BJ72" s="182"/>
      <c r="BK72" s="182"/>
      <c r="BL72" s="182"/>
      <c r="BM72" s="182"/>
      <c r="BN72" s="182"/>
      <c r="BO72" s="182"/>
      <c r="BP72" s="182"/>
      <c r="BQ72" s="182"/>
      <c r="BR72" s="182"/>
      <c r="BS72" s="182"/>
    </row>
    <row r="73" spans="2:71" ht="14.5" x14ac:dyDescent="0.35">
      <c r="B73" s="79" t="str">
        <f>'1 Utsläpp'!$B$74</f>
        <v>Environmental Accounts, Statistics Sweden</v>
      </c>
      <c r="C73" s="79" t="str">
        <f>'1 Utsläpp'!$C$74</f>
        <v>Miljöräkenskaperna, Statistiska centralbyrån (SCB)</v>
      </c>
      <c r="I73" s="6"/>
      <c r="J73" s="6"/>
      <c r="K73" s="6"/>
      <c r="L73" s="6"/>
      <c r="M73" s="6"/>
      <c r="N73" s="6"/>
      <c r="O73" s="6"/>
      <c r="P73" s="6"/>
      <c r="Q73" s="6"/>
      <c r="R73" s="6"/>
      <c r="S73" s="6"/>
      <c r="T73" s="6"/>
      <c r="U73" s="6"/>
      <c r="V73" s="6"/>
      <c r="BI73" s="182"/>
      <c r="BJ73" s="182"/>
      <c r="BK73" s="182"/>
      <c r="BL73" s="182"/>
      <c r="BM73" s="182"/>
      <c r="BN73" s="182"/>
      <c r="BO73" s="182"/>
      <c r="BP73" s="182"/>
      <c r="BQ73" s="182"/>
      <c r="BR73" s="182"/>
      <c r="BS73" s="182"/>
    </row>
    <row r="74" spans="2:71" ht="14.5" x14ac:dyDescent="0.35">
      <c r="B74" s="56"/>
      <c r="C74" s="79"/>
      <c r="I74" s="6"/>
      <c r="J74" s="6"/>
      <c r="K74" s="6"/>
      <c r="L74" s="6"/>
      <c r="M74" s="6"/>
      <c r="N74" s="6"/>
      <c r="O74" s="6"/>
      <c r="P74" s="6"/>
      <c r="Q74" s="6"/>
      <c r="R74" s="6"/>
      <c r="S74" s="6"/>
      <c r="T74" s="6"/>
      <c r="U74" s="6"/>
      <c r="V74" s="6"/>
      <c r="BI74" s="182"/>
      <c r="BJ74" s="182"/>
      <c r="BK74" s="182"/>
      <c r="BL74" s="182"/>
      <c r="BM74" s="182"/>
      <c r="BN74" s="182"/>
      <c r="BO74" s="182"/>
      <c r="BP74" s="182"/>
      <c r="BQ74" s="182"/>
      <c r="BR74" s="182"/>
      <c r="BS74" s="182"/>
    </row>
    <row r="75" spans="2:71" ht="14.5" x14ac:dyDescent="0.35">
      <c r="B75" s="77" t="s">
        <v>34</v>
      </c>
      <c r="C75" s="77" t="s">
        <v>33</v>
      </c>
      <c r="I75" s="6"/>
      <c r="J75" s="6"/>
      <c r="K75" s="6"/>
      <c r="L75" s="6"/>
      <c r="M75" s="6"/>
      <c r="N75" s="6"/>
      <c r="O75" s="6"/>
      <c r="P75" s="6"/>
      <c r="Q75" s="6"/>
      <c r="R75" s="6"/>
      <c r="S75" s="6"/>
      <c r="T75" s="6"/>
      <c r="U75" s="6"/>
      <c r="V75" s="6"/>
      <c r="BI75" s="182"/>
      <c r="BJ75" s="182"/>
      <c r="BK75" s="182"/>
      <c r="BL75" s="182"/>
      <c r="BM75" s="182"/>
      <c r="BN75" s="182"/>
      <c r="BO75" s="182"/>
      <c r="BP75" s="182"/>
      <c r="BQ75" s="182"/>
      <c r="BR75" s="182"/>
      <c r="BS75" s="182"/>
    </row>
    <row r="76" spans="2:71" ht="14.5" x14ac:dyDescent="0.35">
      <c r="B76" s="80" t="str">
        <f>'1 Utsläpp'!$B$77</f>
        <v>Jonas Bergström, Statistics Sweden</v>
      </c>
      <c r="C76" s="80" t="str">
        <f>'1 Utsläpp'!$C$77</f>
        <v>Jonas Bergström, Statistiska centralbyrån (SCB)</v>
      </c>
      <c r="I76" s="6"/>
      <c r="J76" s="6"/>
      <c r="K76" s="6"/>
      <c r="L76" s="6"/>
      <c r="M76" s="6"/>
      <c r="N76" s="6"/>
      <c r="O76" s="6"/>
      <c r="P76" s="6"/>
      <c r="Q76" s="6"/>
      <c r="R76" s="6"/>
      <c r="S76" s="6"/>
      <c r="T76" s="6"/>
      <c r="U76" s="6"/>
      <c r="V76" s="6"/>
    </row>
    <row r="77" spans="2:71" x14ac:dyDescent="0.3">
      <c r="B77" s="80" t="str">
        <f>'1 Utsläpp'!$B$78</f>
        <v>Telephone: +46 10 479 46 22</v>
      </c>
      <c r="C77" s="80" t="str">
        <f>'1 Utsläpp'!$C$78</f>
        <v>Telefon: 010 479 46 22</v>
      </c>
    </row>
    <row r="78" spans="2:71" x14ac:dyDescent="0.3">
      <c r="B78" s="80" t="str">
        <f>'1 Utsläpp'!$B$79</f>
        <v>e-post: jonas.bergstrom@scb.se / miljorakenskaper@scb.se</v>
      </c>
      <c r="C78" s="80" t="str">
        <f>'1 Utsläpp'!$C$79</f>
        <v>e-post: jonas.bergstrom@scb.se / miljorakenskaper@scb.se</v>
      </c>
    </row>
  </sheetData>
  <mergeCells count="15">
    <mergeCell ref="BT2:CJ2"/>
    <mergeCell ref="D2:T2"/>
    <mergeCell ref="AL46:BB46"/>
    <mergeCell ref="U2:AJ2"/>
    <mergeCell ref="AL2:BA2"/>
    <mergeCell ref="BC2:BR2"/>
    <mergeCell ref="U46:AJ46"/>
    <mergeCell ref="U4:AJ4"/>
    <mergeCell ref="AL4:BA4"/>
    <mergeCell ref="D46:T46"/>
    <mergeCell ref="D4:T4"/>
    <mergeCell ref="BT4:CJ4"/>
    <mergeCell ref="BC46:BR46"/>
    <mergeCell ref="BC4:BR4"/>
    <mergeCell ref="BT46:CJ46"/>
  </mergeCells>
  <hyperlinks>
    <hyperlink ref="B1" location="'Innehåll - Contents'!A1" display="Tillbaka till innehåll - Back to content"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92D050"/>
  </sheetPr>
  <dimension ref="A1:BT111"/>
  <sheetViews>
    <sheetView zoomScaleNormal="100" workbookViewId="0">
      <pane xSplit="3" ySplit="4" topLeftCell="D5" activePane="bottomRight" state="frozen"/>
      <selection pane="topRight"/>
      <selection pane="bottomLeft"/>
      <selection pane="bottomRight"/>
    </sheetView>
  </sheetViews>
  <sheetFormatPr defaultColWidth="9.1796875" defaultRowHeight="14.5" x14ac:dyDescent="0.35"/>
  <cols>
    <col min="1" max="1" width="4.453125" style="57" customWidth="1"/>
    <col min="2" max="2" width="30.453125" style="57" customWidth="1"/>
    <col min="3" max="3" width="60" style="57" customWidth="1"/>
    <col min="4" max="43" width="9.08984375" style="109" customWidth="1"/>
    <col min="44" max="52" width="9.08984375" style="57" customWidth="1"/>
    <col min="53" max="62" width="9.08984375" style="181" customWidth="1"/>
    <col min="63" max="71" width="9.08984375" style="57" customWidth="1"/>
    <col min="72" max="16384" width="9.1796875" style="57"/>
  </cols>
  <sheetData>
    <row r="1" spans="1:71" s="2" customFormat="1" x14ac:dyDescent="0.35">
      <c r="A1" s="57"/>
      <c r="B1" s="188"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BA1" s="181"/>
      <c r="BB1" s="181"/>
      <c r="BC1" s="181"/>
      <c r="BD1" s="181"/>
      <c r="BE1" s="181"/>
      <c r="BF1" s="181"/>
      <c r="BG1" s="181"/>
      <c r="BH1" s="181"/>
      <c r="BI1" s="181"/>
      <c r="BJ1" s="181"/>
    </row>
    <row r="2" spans="1:71" s="2" customFormat="1" x14ac:dyDescent="0.35">
      <c r="A2" s="57"/>
      <c r="B2" s="59" t="s">
        <v>175</v>
      </c>
      <c r="C2" s="59" t="s">
        <v>82</v>
      </c>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A2" s="181"/>
      <c r="BB2" s="181"/>
      <c r="BC2" s="181"/>
      <c r="BD2" s="181"/>
      <c r="BE2" s="181"/>
      <c r="BF2" s="181"/>
      <c r="BG2" s="181"/>
      <c r="BH2" s="181"/>
      <c r="BI2" s="181"/>
      <c r="BJ2" s="181"/>
    </row>
    <row r="3" spans="1:71" s="59" customFormat="1" x14ac:dyDescent="0.35">
      <c r="A3" s="56"/>
      <c r="B3" s="59" t="s">
        <v>417</v>
      </c>
      <c r="C3" s="59" t="s">
        <v>406</v>
      </c>
      <c r="D3" s="103" t="s">
        <v>51</v>
      </c>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BA3" s="181"/>
      <c r="BB3" s="181"/>
      <c r="BC3" s="181"/>
      <c r="BD3" s="181"/>
      <c r="BE3" s="181"/>
      <c r="BF3" s="181"/>
      <c r="BG3" s="181"/>
      <c r="BH3" s="181"/>
      <c r="BI3" s="181"/>
      <c r="BJ3" s="181"/>
    </row>
    <row r="4" spans="1:71" s="59" customFormat="1" ht="13" x14ac:dyDescent="0.3">
      <c r="A4" s="83"/>
      <c r="B4" s="119" t="s">
        <v>134</v>
      </c>
      <c r="C4" s="82" t="s">
        <v>21</v>
      </c>
      <c r="D4" s="104" t="s">
        <v>52</v>
      </c>
      <c r="E4" s="104" t="s">
        <v>53</v>
      </c>
      <c r="F4" s="104" t="s">
        <v>54</v>
      </c>
      <c r="G4" s="104" t="s">
        <v>55</v>
      </c>
      <c r="H4" s="104" t="s">
        <v>56</v>
      </c>
      <c r="I4" s="104" t="s">
        <v>57</v>
      </c>
      <c r="J4" s="104" t="s">
        <v>58</v>
      </c>
      <c r="K4" s="104" t="s">
        <v>59</v>
      </c>
      <c r="L4" s="104" t="s">
        <v>60</v>
      </c>
      <c r="M4" s="104" t="s">
        <v>61</v>
      </c>
      <c r="N4" s="104" t="s">
        <v>62</v>
      </c>
      <c r="O4" s="104" t="s">
        <v>63</v>
      </c>
      <c r="P4" s="104" t="s">
        <v>64</v>
      </c>
      <c r="Q4" s="104" t="s">
        <v>65</v>
      </c>
      <c r="R4" s="104" t="s">
        <v>66</v>
      </c>
      <c r="S4" s="104" t="s">
        <v>67</v>
      </c>
      <c r="T4" s="104" t="s">
        <v>68</v>
      </c>
      <c r="U4" s="104" t="s">
        <v>69</v>
      </c>
      <c r="V4" s="104" t="s">
        <v>70</v>
      </c>
      <c r="W4" s="104" t="s">
        <v>71</v>
      </c>
      <c r="X4" s="104" t="s">
        <v>72</v>
      </c>
      <c r="Y4" s="104" t="s">
        <v>73</v>
      </c>
      <c r="Z4" s="104" t="s">
        <v>74</v>
      </c>
      <c r="AA4" s="104" t="s">
        <v>75</v>
      </c>
      <c r="AB4" s="104" t="s">
        <v>76</v>
      </c>
      <c r="AC4" s="104" t="s">
        <v>77</v>
      </c>
      <c r="AD4" s="104" t="s">
        <v>78</v>
      </c>
      <c r="AE4" s="104" t="s">
        <v>79</v>
      </c>
      <c r="AF4" s="104" t="s">
        <v>80</v>
      </c>
      <c r="AG4" s="104" t="s">
        <v>81</v>
      </c>
      <c r="AH4" s="104" t="s">
        <v>179</v>
      </c>
      <c r="AI4" s="104" t="s">
        <v>180</v>
      </c>
      <c r="AJ4" s="104" t="s">
        <v>194</v>
      </c>
      <c r="AK4" s="104" t="s">
        <v>196</v>
      </c>
      <c r="AL4" s="104" t="s">
        <v>198</v>
      </c>
      <c r="AM4" s="104" t="s">
        <v>200</v>
      </c>
      <c r="AN4" s="104" t="s">
        <v>201</v>
      </c>
      <c r="AO4" s="104" t="s">
        <v>205</v>
      </c>
      <c r="AP4" s="104" t="s">
        <v>208</v>
      </c>
      <c r="AQ4" s="104" t="s">
        <v>210</v>
      </c>
      <c r="AR4" s="297" t="s">
        <v>250</v>
      </c>
      <c r="AS4" s="297" t="s">
        <v>262</v>
      </c>
      <c r="AT4" s="297" t="s">
        <v>263</v>
      </c>
      <c r="AU4" s="297" t="s">
        <v>268</v>
      </c>
      <c r="AV4" s="297" t="s">
        <v>269</v>
      </c>
      <c r="AW4" s="297" t="s">
        <v>270</v>
      </c>
      <c r="AX4" s="297" t="s">
        <v>271</v>
      </c>
      <c r="AY4" s="297" t="s">
        <v>273</v>
      </c>
      <c r="AZ4" s="297" t="s">
        <v>276</v>
      </c>
      <c r="BA4" s="297" t="s">
        <v>278</v>
      </c>
      <c r="BB4" s="297" t="s">
        <v>279</v>
      </c>
      <c r="BC4" s="297" t="s">
        <v>281</v>
      </c>
      <c r="BD4" s="297" t="s">
        <v>282</v>
      </c>
      <c r="BE4" s="297" t="s">
        <v>283</v>
      </c>
      <c r="BF4" s="297" t="s">
        <v>286</v>
      </c>
      <c r="BG4" s="206" t="s">
        <v>288</v>
      </c>
      <c r="BH4" s="297" t="s">
        <v>289</v>
      </c>
      <c r="BI4" s="297" t="s">
        <v>290</v>
      </c>
      <c r="BJ4" s="297" t="s">
        <v>292</v>
      </c>
      <c r="BK4" s="297" t="s">
        <v>307</v>
      </c>
      <c r="BL4" s="297" t="s">
        <v>310</v>
      </c>
      <c r="BM4" s="297" t="s">
        <v>398</v>
      </c>
      <c r="BN4" s="297" t="s">
        <v>399</v>
      </c>
      <c r="BO4" s="297" t="s">
        <v>402</v>
      </c>
      <c r="BP4" s="297" t="s">
        <v>403</v>
      </c>
      <c r="BQ4" s="297" t="s">
        <v>415</v>
      </c>
      <c r="BR4" s="297" t="s">
        <v>418</v>
      </c>
      <c r="BS4" s="297" t="s">
        <v>422</v>
      </c>
    </row>
    <row r="5" spans="1:71" s="74" customFormat="1" ht="13" x14ac:dyDescent="0.3">
      <c r="A5" s="245">
        <v>1</v>
      </c>
      <c r="B5" s="74" t="s">
        <v>135</v>
      </c>
      <c r="C5" s="245" t="s">
        <v>35</v>
      </c>
      <c r="D5" s="298">
        <f>('1 Utsläpp'!D6/'6 FV'!D6)*1000</f>
        <v>157.72346604841462</v>
      </c>
      <c r="E5" s="298">
        <f>('1 Utsläpp'!E6/'6 FV'!E6)*1000</f>
        <v>156.07835191244581</v>
      </c>
      <c r="F5" s="298">
        <f>('1 Utsläpp'!F6/'6 FV'!F6)*1000</f>
        <v>166.880243037513</v>
      </c>
      <c r="G5" s="298">
        <f>('1 Utsläpp'!G6/'6 FV'!G6)*1000</f>
        <v>155.44117211730628</v>
      </c>
      <c r="H5" s="298">
        <f>('1 Utsläpp'!H6/'6 FV'!H6)*1000</f>
        <v>152.793008957208</v>
      </c>
      <c r="I5" s="298">
        <f>('1 Utsläpp'!I6/'6 FV'!I6)*1000</f>
        <v>142.32811924483977</v>
      </c>
      <c r="J5" s="298">
        <f>('1 Utsläpp'!J6/'6 FV'!J6)*1000</f>
        <v>150.72158623330327</v>
      </c>
      <c r="K5" s="298">
        <f>('1 Utsläpp'!K6/'6 FV'!K6)*1000</f>
        <v>140.89628519211738</v>
      </c>
      <c r="L5" s="298">
        <f>('1 Utsläpp'!L6/'6 FV'!L6)*1000</f>
        <v>152.19720841241406</v>
      </c>
      <c r="M5" s="298">
        <f>('1 Utsläpp'!M6/'6 FV'!M6)*1000</f>
        <v>145.25673323850305</v>
      </c>
      <c r="N5" s="298">
        <f>('1 Utsläpp'!N6/'6 FV'!N6)*1000</f>
        <v>151.95781862071684</v>
      </c>
      <c r="O5" s="298">
        <f>('1 Utsläpp'!O6/'6 FV'!O6)*1000</f>
        <v>149.10722471005258</v>
      </c>
      <c r="P5" s="298">
        <f>('1 Utsläpp'!P6/'6 FV'!P6)*1000</f>
        <v>148.39079008794866</v>
      </c>
      <c r="Q5" s="298">
        <f>('1 Utsläpp'!Q6/'6 FV'!Q6)*1000</f>
        <v>138.91691073752287</v>
      </c>
      <c r="R5" s="298">
        <f>('1 Utsläpp'!R6/'6 FV'!R6)*1000</f>
        <v>145.8151649160985</v>
      </c>
      <c r="S5" s="298">
        <f>('1 Utsläpp'!S6/'6 FV'!S6)*1000</f>
        <v>137.22878604971493</v>
      </c>
      <c r="T5" s="298">
        <f>('1 Utsläpp'!T6/'6 FV'!T6)*1000</f>
        <v>139.76061274977451</v>
      </c>
      <c r="U5" s="298">
        <f>('1 Utsläpp'!U6/'6 FV'!U6)*1000</f>
        <v>134.83405945489636</v>
      </c>
      <c r="V5" s="298">
        <f>('1 Utsläpp'!V6/'6 FV'!V6)*1000</f>
        <v>142.07283847507523</v>
      </c>
      <c r="W5" s="298">
        <f>('1 Utsläpp'!W6/'6 FV'!W6)*1000</f>
        <v>137.60582301652079</v>
      </c>
      <c r="X5" s="298">
        <f>('1 Utsläpp'!X6/'6 FV'!X6)*1000</f>
        <v>136.44065581620345</v>
      </c>
      <c r="Y5" s="298">
        <f>('1 Utsläpp'!Y6/'6 FV'!Y6)*1000</f>
        <v>122.89575042207929</v>
      </c>
      <c r="Z5" s="298">
        <f>('1 Utsläpp'!Z6/'6 FV'!Z6)*1000</f>
        <v>134.14815408908399</v>
      </c>
      <c r="AA5" s="298">
        <f>('1 Utsläpp'!AA6/'6 FV'!AA6)*1000</f>
        <v>125.89294773975368</v>
      </c>
      <c r="AB5" s="298">
        <f>('1 Utsläpp'!AB6/'6 FV'!AB6)*1000</f>
        <v>119.72676183041852</v>
      </c>
      <c r="AC5" s="298">
        <f>('1 Utsläpp'!AC6/'6 FV'!AC6)*1000</f>
        <v>111.85650304808155</v>
      </c>
      <c r="AD5" s="298">
        <f>('1 Utsläpp'!AD6/'6 FV'!AD6)*1000</f>
        <v>127.10682242728971</v>
      </c>
      <c r="AE5" s="298">
        <f>('1 Utsläpp'!AE6/'6 FV'!AE6)*1000</f>
        <v>112.4189601024211</v>
      </c>
      <c r="AF5" s="298">
        <f>('1 Utsläpp'!AF6/'6 FV'!AF6)*1000</f>
        <v>117.79804654482865</v>
      </c>
      <c r="AG5" s="298">
        <f>('1 Utsläpp'!AG6/'6 FV'!AG6)*1000</f>
        <v>108.03742471809444</v>
      </c>
      <c r="AH5" s="298">
        <f>('1 Utsläpp'!AH6/'6 FV'!AH6)*1000</f>
        <v>118.33093238296345</v>
      </c>
      <c r="AI5" s="298">
        <f>('1 Utsläpp'!AI6/'6 FV'!AI6)*1000</f>
        <v>110.37463245779961</v>
      </c>
      <c r="AJ5" s="298">
        <f>('1 Utsläpp'!AJ6/'6 FV'!AJ6)*1000</f>
        <v>114.36030299125422</v>
      </c>
      <c r="AK5" s="298">
        <f>('1 Utsläpp'!AK6/'6 FV'!AK6)*1000</f>
        <v>110.47280961309279</v>
      </c>
      <c r="AL5" s="298">
        <f>('1 Utsläpp'!AL6/'6 FV'!AL6)*1000</f>
        <v>117.48977985014845</v>
      </c>
      <c r="AM5" s="298">
        <f>('1 Utsläpp'!AM6/'6 FV'!AM6)*1000</f>
        <v>106.14740363439634</v>
      </c>
      <c r="AN5" s="298">
        <f>('1 Utsläpp'!AN6/'6 FV'!AN6)*1000</f>
        <v>110.33133160884697</v>
      </c>
      <c r="AO5" s="298">
        <f>('1 Utsläpp'!AO6/'6 FV'!AO6)*1000</f>
        <v>102.92496370115386</v>
      </c>
      <c r="AP5" s="298">
        <f>('1 Utsläpp'!AP6/'6 FV'!AP6)*1000</f>
        <v>114.49029781287075</v>
      </c>
      <c r="AQ5" s="298">
        <f>('1 Utsläpp'!AQ6/'6 FV'!AQ6)*1000</f>
        <v>106.96626831037869</v>
      </c>
      <c r="AR5" s="298">
        <f>('1 Utsläpp'!AR6/'6 FV'!AR6)*1000</f>
        <v>114.54054311461147</v>
      </c>
      <c r="AS5" s="298">
        <f>('1 Utsläpp'!AS6/'6 FV'!AS6)*1000</f>
        <v>111.20993479194503</v>
      </c>
      <c r="AT5" s="298">
        <f>('1 Utsläpp'!AT6/'6 FV'!AT6)*1000</f>
        <v>120.06991196767355</v>
      </c>
      <c r="AU5" s="298">
        <f>('1 Utsläpp'!AU6/'6 FV'!AU6)*1000</f>
        <v>111.23155060797691</v>
      </c>
      <c r="AV5" s="298">
        <f>('1 Utsläpp'!AV6/'6 FV'!AV6)*1000</f>
        <v>105.89285358985966</v>
      </c>
      <c r="AW5" s="298">
        <f>('1 Utsläpp'!AW6/'6 FV'!AW6)*1000</f>
        <v>104.20215300276091</v>
      </c>
      <c r="AX5" s="298">
        <f>('1 Utsläpp'!AX6/'6 FV'!AX6)*1000</f>
        <v>113.47450249023548</v>
      </c>
      <c r="AY5" s="298">
        <f>('1 Utsläpp'!AY6/'6 FV'!AY6)*1000</f>
        <v>102.25690941830032</v>
      </c>
      <c r="AZ5" s="298">
        <f>('1 Utsläpp'!AZ6/'6 FV'!AZ6)*1000</f>
        <v>106.89636103936073</v>
      </c>
      <c r="BA5" s="298">
        <f>('1 Utsläpp'!BA6/'6 FV'!BA6)*1000</f>
        <v>110.59550961952112</v>
      </c>
      <c r="BB5" s="298">
        <f>('1 Utsläpp'!BB6/'6 FV'!BB6)*1000</f>
        <v>121.77353264052229</v>
      </c>
      <c r="BC5" s="298">
        <f>('1 Utsläpp'!BC6/'6 FV'!BC6)*1000</f>
        <v>110.6615650376559</v>
      </c>
      <c r="BD5" s="298">
        <f>('1 Utsläpp'!BD6/'6 FV'!BD6)*1000</f>
        <v>112.17030467689793</v>
      </c>
      <c r="BE5" s="298">
        <f>('1 Utsläpp'!BE6/'6 FV'!BE6)*1000</f>
        <v>113.00987966055932</v>
      </c>
      <c r="BF5" s="298">
        <f>('1 Utsläpp'!BF6/'6 FV'!BF6)*1000</f>
        <v>122.14520411639944</v>
      </c>
      <c r="BG5" s="298">
        <f>('1 Utsläpp'!BG6/'6 FV'!BG6)*1000</f>
        <v>111.86039090198742</v>
      </c>
      <c r="BH5" s="298">
        <f>('1 Utsläpp'!BH6/'6 FV'!BH6)*1000</f>
        <v>113.62233126304409</v>
      </c>
      <c r="BI5" s="298">
        <f>('1 Utsläpp'!BI6/'6 FV'!BI6)*1000</f>
        <v>112.03699281531252</v>
      </c>
      <c r="BJ5" s="298">
        <f>('1 Utsläpp'!BJ6/'6 FV'!BJ6)*1000</f>
        <v>121.00214854174608</v>
      </c>
      <c r="BK5" s="298">
        <f>('1 Utsläpp'!BK6/'6 FV'!BK6)*1000</f>
        <v>115.6936473055747</v>
      </c>
      <c r="BL5" s="298">
        <f>('1 Utsläpp'!BL6/'6 FV'!BL6)*1000</f>
        <v>117.78134602407303</v>
      </c>
      <c r="BM5" s="298">
        <f>('1 Utsläpp'!BM6/'6 FV'!BM6)*1000</f>
        <v>119.7134857704862</v>
      </c>
      <c r="BN5" s="298">
        <f>('1 Utsläpp'!BN6/'6 FV'!BN6)*1000</f>
        <v>137.7942542066321</v>
      </c>
      <c r="BO5" s="298">
        <f>('1 Utsläpp'!BO6/'6 FV'!BO6)*1000</f>
        <v>138.78767942373852</v>
      </c>
      <c r="BP5" s="298">
        <f>('1 Utsläpp'!BP6/'6 FV'!BP6)*1000</f>
        <v>128.65245672449737</v>
      </c>
      <c r="BQ5" s="298">
        <f>('1 Utsläpp'!BQ6/'6 FV'!BQ6)*1000</f>
        <v>130.37295931207586</v>
      </c>
      <c r="BR5" s="298">
        <f>('1 Utsläpp'!BR6/'6 FV'!BR6)*1000</f>
        <v>147.80863751895754</v>
      </c>
      <c r="BS5" s="298">
        <f>('1 Utsläpp'!BS6/'6 FV'!BS6)*1000</f>
        <v>148.86399804384072</v>
      </c>
    </row>
    <row r="6" spans="1:71" s="74" customFormat="1" ht="13" x14ac:dyDescent="0.3">
      <c r="A6" s="263">
        <v>2</v>
      </c>
      <c r="B6" s="74" t="s">
        <v>136</v>
      </c>
      <c r="C6" s="263" t="s">
        <v>1</v>
      </c>
      <c r="D6" s="298">
        <f>('1 Utsläpp'!D7/'6 FV'!D7)*1000</f>
        <v>18.353269236494484</v>
      </c>
      <c r="E6" s="298">
        <f>('1 Utsläpp'!E7/'6 FV'!E7)*1000</f>
        <v>16.436462968446911</v>
      </c>
      <c r="F6" s="298">
        <f>('1 Utsläpp'!F7/'6 FV'!F7)*1000</f>
        <v>16.238264271319487</v>
      </c>
      <c r="G6" s="298">
        <f>('1 Utsläpp'!G7/'6 FV'!G7)*1000</f>
        <v>18.25364190944455</v>
      </c>
      <c r="H6" s="298">
        <f>('1 Utsläpp'!H7/'6 FV'!H7)*1000</f>
        <v>17.469490396211338</v>
      </c>
      <c r="I6" s="298">
        <f>('1 Utsläpp'!I7/'6 FV'!I7)*1000</f>
        <v>13.973080373297666</v>
      </c>
      <c r="J6" s="298">
        <f>('1 Utsläpp'!J7/'6 FV'!J7)*1000</f>
        <v>14.80129973879527</v>
      </c>
      <c r="K6" s="298">
        <f>('1 Utsläpp'!K7/'6 FV'!K7)*1000</f>
        <v>18.858093093429293</v>
      </c>
      <c r="L6" s="298">
        <f>('1 Utsläpp'!L7/'6 FV'!L7)*1000</f>
        <v>23.709495353932766</v>
      </c>
      <c r="M6" s="298">
        <f>('1 Utsläpp'!M7/'6 FV'!M7)*1000</f>
        <v>16.784369131675831</v>
      </c>
      <c r="N6" s="298">
        <f>('1 Utsläpp'!N7/'6 FV'!N7)*1000</f>
        <v>16.056808334098378</v>
      </c>
      <c r="O6" s="298">
        <f>('1 Utsläpp'!O7/'6 FV'!O7)*1000</f>
        <v>19.586723679277178</v>
      </c>
      <c r="P6" s="298">
        <f>('1 Utsläpp'!P7/'6 FV'!P7)*1000</f>
        <v>22.592126360100711</v>
      </c>
      <c r="Q6" s="298">
        <f>('1 Utsläpp'!Q7/'6 FV'!Q7)*1000</f>
        <v>17.926353620331003</v>
      </c>
      <c r="R6" s="298">
        <f>('1 Utsläpp'!R7/'6 FV'!R7)*1000</f>
        <v>18.614333119096646</v>
      </c>
      <c r="S6" s="298">
        <f>('1 Utsläpp'!S7/'6 FV'!S7)*1000</f>
        <v>19.508967675520633</v>
      </c>
      <c r="T6" s="298">
        <f>('1 Utsläpp'!T7/'6 FV'!T7)*1000</f>
        <v>22.789106216866699</v>
      </c>
      <c r="U6" s="298">
        <f>('1 Utsläpp'!U7/'6 FV'!U7)*1000</f>
        <v>19.35477266715295</v>
      </c>
      <c r="V6" s="298">
        <f>('1 Utsläpp'!V7/'6 FV'!V7)*1000</f>
        <v>19.658920244537384</v>
      </c>
      <c r="W6" s="298">
        <f>('1 Utsläpp'!W7/'6 FV'!W7)*1000</f>
        <v>22.715947271404811</v>
      </c>
      <c r="X6" s="298">
        <f>('1 Utsläpp'!X7/'6 FV'!X7)*1000</f>
        <v>25.66234280556527</v>
      </c>
      <c r="Y6" s="298">
        <f>('1 Utsläpp'!Y7/'6 FV'!Y7)*1000</f>
        <v>21.915210369720587</v>
      </c>
      <c r="Z6" s="298">
        <f>('1 Utsläpp'!Z7/'6 FV'!Z7)*1000</f>
        <v>20.805977921767145</v>
      </c>
      <c r="AA6" s="298">
        <f>('1 Utsläpp'!AA7/'6 FV'!AA7)*1000</f>
        <v>23.041270548777884</v>
      </c>
      <c r="AB6" s="298">
        <f>('1 Utsläpp'!AB7/'6 FV'!AB7)*1000</f>
        <v>28.325787026079883</v>
      </c>
      <c r="AC6" s="298">
        <f>('1 Utsläpp'!AC7/'6 FV'!AC7)*1000</f>
        <v>23.382107755364238</v>
      </c>
      <c r="AD6" s="298">
        <f>('1 Utsläpp'!AD7/'6 FV'!AD7)*1000</f>
        <v>25.887553798203271</v>
      </c>
      <c r="AE6" s="298">
        <f>('1 Utsläpp'!AE7/'6 FV'!AE7)*1000</f>
        <v>27.188324476772728</v>
      </c>
      <c r="AF6" s="298">
        <f>('1 Utsläpp'!AF7/'6 FV'!AF7)*1000</f>
        <v>26.075312218891295</v>
      </c>
      <c r="AG6" s="298">
        <f>('1 Utsläpp'!AG7/'6 FV'!AG7)*1000</f>
        <v>23.75838910419419</v>
      </c>
      <c r="AH6" s="298">
        <f>('1 Utsläpp'!AH7/'6 FV'!AH7)*1000</f>
        <v>23.168424852445593</v>
      </c>
      <c r="AI6" s="298">
        <f>('1 Utsläpp'!AI7/'6 FV'!AI7)*1000</f>
        <v>25.062631511685527</v>
      </c>
      <c r="AJ6" s="298">
        <f>('1 Utsläpp'!AJ7/'6 FV'!AJ7)*1000</f>
        <v>25.563296885604274</v>
      </c>
      <c r="AK6" s="298">
        <f>('1 Utsläpp'!AK7/'6 FV'!AK7)*1000</f>
        <v>22.564178141531936</v>
      </c>
      <c r="AL6" s="298">
        <f>('1 Utsläpp'!AL7/'6 FV'!AL7)*1000</f>
        <v>23.300411160762383</v>
      </c>
      <c r="AM6" s="298">
        <f>('1 Utsläpp'!AM7/'6 FV'!AM7)*1000</f>
        <v>23.266168614386302</v>
      </c>
      <c r="AN6" s="298">
        <f>('1 Utsläpp'!AN7/'6 FV'!AN7)*1000</f>
        <v>25.095966552225338</v>
      </c>
      <c r="AO6" s="298">
        <f>('1 Utsläpp'!AO7/'6 FV'!AO7)*1000</f>
        <v>21.021181429158776</v>
      </c>
      <c r="AP6" s="298">
        <f>('1 Utsläpp'!AP7/'6 FV'!AP7)*1000</f>
        <v>20.96638783440828</v>
      </c>
      <c r="AQ6" s="298">
        <f>('1 Utsläpp'!AQ7/'6 FV'!AQ7)*1000</f>
        <v>19.170050475499998</v>
      </c>
      <c r="AR6" s="298">
        <f>('1 Utsläpp'!AR7/'6 FV'!AR7)*1000</f>
        <v>21.760727656931024</v>
      </c>
      <c r="AS6" s="298">
        <f>('1 Utsläpp'!AS7/'6 FV'!AS7)*1000</f>
        <v>18.921155448949108</v>
      </c>
      <c r="AT6" s="298">
        <f>('1 Utsläpp'!AT7/'6 FV'!AT7)*1000</f>
        <v>19.300455483073161</v>
      </c>
      <c r="AU6" s="298">
        <f>('1 Utsläpp'!AU7/'6 FV'!AU7)*1000</f>
        <v>19.167788124446293</v>
      </c>
      <c r="AV6" s="298">
        <f>('1 Utsläpp'!AV7/'6 FV'!AV7)*1000</f>
        <v>20.627905334588473</v>
      </c>
      <c r="AW6" s="298">
        <f>('1 Utsläpp'!AW7/'6 FV'!AW7)*1000</f>
        <v>19.15411117660021</v>
      </c>
      <c r="AX6" s="298">
        <f>('1 Utsläpp'!AX7/'6 FV'!AX7)*1000</f>
        <v>20.006974731529215</v>
      </c>
      <c r="AY6" s="298">
        <f>('1 Utsläpp'!AY7/'6 FV'!AY7)*1000</f>
        <v>20.888993982373481</v>
      </c>
      <c r="AZ6" s="298">
        <f>('1 Utsläpp'!AZ7/'6 FV'!AZ7)*1000</f>
        <v>22.691304520210586</v>
      </c>
      <c r="BA6" s="298">
        <f>('1 Utsläpp'!BA7/'6 FV'!BA7)*1000</f>
        <v>22.248921073283327</v>
      </c>
      <c r="BB6" s="298">
        <f>('1 Utsläpp'!BB7/'6 FV'!BB7)*1000</f>
        <v>17.596292669612371</v>
      </c>
      <c r="BC6" s="298">
        <f>('1 Utsläpp'!BC7/'6 FV'!BC7)*1000</f>
        <v>18.205813215536939</v>
      </c>
      <c r="BD6" s="298">
        <f>('1 Utsläpp'!BD7/'6 FV'!BD7)*1000</f>
        <v>18.400020327419579</v>
      </c>
      <c r="BE6" s="298">
        <f>('1 Utsläpp'!BE7/'6 FV'!BE7)*1000</f>
        <v>19.030518069871228</v>
      </c>
      <c r="BF6" s="298">
        <f>('1 Utsläpp'!BF7/'6 FV'!BF7)*1000</f>
        <v>18.881885737677244</v>
      </c>
      <c r="BG6" s="298">
        <f>('1 Utsläpp'!BG7/'6 FV'!BG7)*1000</f>
        <v>17.597053138792678</v>
      </c>
      <c r="BH6" s="298">
        <f>('1 Utsläpp'!BH7/'6 FV'!BH7)*1000</f>
        <v>20.140670566630735</v>
      </c>
      <c r="BI6" s="298">
        <f>('1 Utsläpp'!BI7/'6 FV'!BI7)*1000</f>
        <v>19.872331530547012</v>
      </c>
      <c r="BJ6" s="298">
        <f>('1 Utsläpp'!BJ7/'6 FV'!BJ7)*1000</f>
        <v>19.90520623596252</v>
      </c>
      <c r="BK6" s="298">
        <f>('1 Utsläpp'!BK7/'6 FV'!BK7)*1000</f>
        <v>23.783398344918211</v>
      </c>
      <c r="BL6" s="298">
        <f>('1 Utsläpp'!BL7/'6 FV'!BL7)*1000</f>
        <v>22.728550758128954</v>
      </c>
      <c r="BM6" s="298">
        <f>('1 Utsläpp'!BM7/'6 FV'!BM7)*1000</f>
        <v>22.980755724358612</v>
      </c>
      <c r="BN6" s="298">
        <f>('1 Utsläpp'!BN7/'6 FV'!BN7)*1000</f>
        <v>18.611487043809724</v>
      </c>
      <c r="BO6" s="298">
        <f>('1 Utsläpp'!BO7/'6 FV'!BO7)*1000</f>
        <v>24.880727682151232</v>
      </c>
      <c r="BP6" s="298">
        <f>('1 Utsläpp'!BP7/'6 FV'!BP7)*1000</f>
        <v>40.907565326943597</v>
      </c>
      <c r="BQ6" s="298">
        <f>('1 Utsläpp'!BQ7/'6 FV'!BQ7)*1000</f>
        <v>19.796213773404055</v>
      </c>
      <c r="BR6" s="298">
        <f>('1 Utsläpp'!BR7/'6 FV'!BR7)*1000</f>
        <v>24.339719703272522</v>
      </c>
      <c r="BS6" s="298">
        <f>('1 Utsläpp'!BS7/'6 FV'!BS7)*1000</f>
        <v>20.827781132831941</v>
      </c>
    </row>
    <row r="7" spans="1:71" s="74" customFormat="1" ht="13" x14ac:dyDescent="0.3">
      <c r="A7" s="263">
        <v>3</v>
      </c>
      <c r="B7" s="74" t="s">
        <v>137</v>
      </c>
      <c r="C7" s="263" t="s">
        <v>2</v>
      </c>
      <c r="D7" s="298">
        <f>('1 Utsläpp'!D8/'6 FV'!D8)*1000</f>
        <v>13.631807155070335</v>
      </c>
      <c r="E7" s="298">
        <f>('1 Utsläpp'!E8/'6 FV'!E8)*1000</f>
        <v>11.631395804835826</v>
      </c>
      <c r="F7" s="298">
        <f>('1 Utsläpp'!F8/'6 FV'!F8)*1000</f>
        <v>12.795102964649638</v>
      </c>
      <c r="G7" s="298">
        <f>('1 Utsläpp'!G8/'6 FV'!G8)*1000</f>
        <v>21.452519054449176</v>
      </c>
      <c r="H7" s="298">
        <f>('1 Utsläpp'!H8/'6 FV'!H8)*1000</f>
        <v>16.587441052920667</v>
      </c>
      <c r="I7" s="298">
        <f>('1 Utsläpp'!I8/'6 FV'!I8)*1000</f>
        <v>12.436311351057164</v>
      </c>
      <c r="J7" s="298">
        <f>('1 Utsläpp'!J8/'6 FV'!J8)*1000</f>
        <v>13.380774387043953</v>
      </c>
      <c r="K7" s="298">
        <f>('1 Utsläpp'!K8/'6 FV'!K8)*1000</f>
        <v>18.503287127724818</v>
      </c>
      <c r="L7" s="298">
        <f>('1 Utsläpp'!L8/'6 FV'!L8)*1000</f>
        <v>14.072481592262889</v>
      </c>
      <c r="M7" s="298">
        <f>('1 Utsläpp'!M8/'6 FV'!M8)*1000</f>
        <v>10.272444218012968</v>
      </c>
      <c r="N7" s="298">
        <f>('1 Utsläpp'!N8/'6 FV'!N8)*1000</f>
        <v>10.453712953659934</v>
      </c>
      <c r="O7" s="298">
        <f>('1 Utsläpp'!O8/'6 FV'!O8)*1000</f>
        <v>15.416180031154122</v>
      </c>
      <c r="P7" s="298">
        <f>('1 Utsläpp'!P8/'6 FV'!P8)*1000</f>
        <v>12.956213685014246</v>
      </c>
      <c r="Q7" s="298">
        <f>('1 Utsläpp'!Q8/'6 FV'!Q8)*1000</f>
        <v>11.025938692605493</v>
      </c>
      <c r="R7" s="298">
        <f>('1 Utsläpp'!R8/'6 FV'!R8)*1000</f>
        <v>11.552393738570309</v>
      </c>
      <c r="S7" s="298">
        <f>('1 Utsläpp'!S8/'6 FV'!S8)*1000</f>
        <v>16.363152482291653</v>
      </c>
      <c r="T7" s="298">
        <f>('1 Utsläpp'!T8/'6 FV'!T8)*1000</f>
        <v>13.826701143575907</v>
      </c>
      <c r="U7" s="298">
        <f>('1 Utsläpp'!U8/'6 FV'!U8)*1000</f>
        <v>11.764820406119929</v>
      </c>
      <c r="V7" s="298">
        <f>('1 Utsläpp'!V8/'6 FV'!V8)*1000</f>
        <v>12.390039730808084</v>
      </c>
      <c r="W7" s="298">
        <f>('1 Utsläpp'!W8/'6 FV'!W8)*1000</f>
        <v>18.570280658485434</v>
      </c>
      <c r="X7" s="298">
        <f>('1 Utsläpp'!X8/'6 FV'!X8)*1000</f>
        <v>14.155991686715641</v>
      </c>
      <c r="Y7" s="298">
        <f>('1 Utsläpp'!Y8/'6 FV'!Y8)*1000</f>
        <v>11.065981852427042</v>
      </c>
      <c r="Z7" s="298">
        <f>('1 Utsläpp'!Z8/'6 FV'!Z8)*1000</f>
        <v>12.226743098786297</v>
      </c>
      <c r="AA7" s="298">
        <f>('1 Utsläpp'!AA8/'6 FV'!AA8)*1000</f>
        <v>16.881003499030392</v>
      </c>
      <c r="AB7" s="298">
        <f>('1 Utsläpp'!AB8/'6 FV'!AB8)*1000</f>
        <v>14.067903699010161</v>
      </c>
      <c r="AC7" s="298">
        <f>('1 Utsläpp'!AC8/'6 FV'!AC8)*1000</f>
        <v>10.823197159523557</v>
      </c>
      <c r="AD7" s="298">
        <f>('1 Utsläpp'!AD8/'6 FV'!AD8)*1000</f>
        <v>11.627207595251598</v>
      </c>
      <c r="AE7" s="298">
        <f>('1 Utsläpp'!AE8/'6 FV'!AE8)*1000</f>
        <v>16.431890062789019</v>
      </c>
      <c r="AF7" s="298">
        <f>('1 Utsläpp'!AF8/'6 FV'!AF8)*1000</f>
        <v>14.263392807223536</v>
      </c>
      <c r="AG7" s="298">
        <f>('1 Utsläpp'!AG8/'6 FV'!AG8)*1000</f>
        <v>10.157034274896702</v>
      </c>
      <c r="AH7" s="298">
        <f>('1 Utsläpp'!AH8/'6 FV'!AH8)*1000</f>
        <v>9.9353465187768357</v>
      </c>
      <c r="AI7" s="298">
        <f>('1 Utsläpp'!AI8/'6 FV'!AI8)*1000</f>
        <v>13.428991082265515</v>
      </c>
      <c r="AJ7" s="298">
        <f>('1 Utsläpp'!AJ8/'6 FV'!AJ8)*1000</f>
        <v>13.072218790776921</v>
      </c>
      <c r="AK7" s="298">
        <f>('1 Utsläpp'!AK8/'6 FV'!AK8)*1000</f>
        <v>9.5200424345589898</v>
      </c>
      <c r="AL7" s="298">
        <f>('1 Utsläpp'!AL8/'6 FV'!AL8)*1000</f>
        <v>10.738604465667294</v>
      </c>
      <c r="AM7" s="298">
        <f>('1 Utsläpp'!AM8/'6 FV'!AM8)*1000</f>
        <v>14.324905742131287</v>
      </c>
      <c r="AN7" s="298">
        <f>('1 Utsläpp'!AN8/'6 FV'!AN8)*1000</f>
        <v>11.754914373046732</v>
      </c>
      <c r="AO7" s="298">
        <f>('1 Utsläpp'!AO8/'6 FV'!AO8)*1000</f>
        <v>9.3383612395228521</v>
      </c>
      <c r="AP7" s="298">
        <f>('1 Utsläpp'!AP8/'6 FV'!AP8)*1000</f>
        <v>10.294523488288615</v>
      </c>
      <c r="AQ7" s="298">
        <f>('1 Utsläpp'!AQ8/'6 FV'!AQ8)*1000</f>
        <v>14.434488910867742</v>
      </c>
      <c r="AR7" s="298">
        <f>('1 Utsläpp'!AR8/'6 FV'!AR8)*1000</f>
        <v>11.073777333074084</v>
      </c>
      <c r="AS7" s="298">
        <f>('1 Utsläpp'!AS8/'6 FV'!AS8)*1000</f>
        <v>8.3981337680005499</v>
      </c>
      <c r="AT7" s="298">
        <f>('1 Utsläpp'!AT8/'6 FV'!AT8)*1000</f>
        <v>8.5266502622124367</v>
      </c>
      <c r="AU7" s="298">
        <f>('1 Utsläpp'!AU8/'6 FV'!AU8)*1000</f>
        <v>14.173678326641337</v>
      </c>
      <c r="AV7" s="298">
        <f>('1 Utsläpp'!AV8/'6 FV'!AV8)*1000</f>
        <v>11.254824776181007</v>
      </c>
      <c r="AW7" s="298">
        <f>('1 Utsläpp'!AW8/'6 FV'!AW8)*1000</f>
        <v>9.7321145014116546</v>
      </c>
      <c r="AX7" s="298">
        <f>('1 Utsläpp'!AX8/'6 FV'!AX8)*1000</f>
        <v>9.6754758932870395</v>
      </c>
      <c r="AY7" s="298">
        <f>('1 Utsläpp'!AY8/'6 FV'!AY8)*1000</f>
        <v>13.669659996457272</v>
      </c>
      <c r="AZ7" s="298">
        <f>('1 Utsläpp'!AZ8/'6 FV'!AZ8)*1000</f>
        <v>11.634706753097348</v>
      </c>
      <c r="BA7" s="298">
        <f>('1 Utsläpp'!BA8/'6 FV'!BA8)*1000</f>
        <v>9.3371410279525353</v>
      </c>
      <c r="BB7" s="298">
        <f>('1 Utsläpp'!BB8/'6 FV'!BB8)*1000</f>
        <v>8.2790963600625194</v>
      </c>
      <c r="BC7" s="298">
        <f>('1 Utsläpp'!BC8/'6 FV'!BC8)*1000</f>
        <v>12.927133838952019</v>
      </c>
      <c r="BD7" s="298">
        <f>('1 Utsläpp'!BD8/'6 FV'!BD8)*1000</f>
        <v>9.6884550708757526</v>
      </c>
      <c r="BE7" s="298">
        <f>('1 Utsläpp'!BE8/'6 FV'!BE8)*1000</f>
        <v>7.4624327490976654</v>
      </c>
      <c r="BF7" s="298">
        <f>('1 Utsläpp'!BF8/'6 FV'!BF8)*1000</f>
        <v>7.1105569669805364</v>
      </c>
      <c r="BG7" s="298">
        <f>('1 Utsläpp'!BG8/'6 FV'!BG8)*1000</f>
        <v>10.539966020683059</v>
      </c>
      <c r="BH7" s="298">
        <f>('1 Utsläpp'!BH8/'6 FV'!BH8)*1000</f>
        <v>9.3332154661946376</v>
      </c>
      <c r="BI7" s="298">
        <f>('1 Utsläpp'!BI8/'6 FV'!BI8)*1000</f>
        <v>6.4842235195872187</v>
      </c>
      <c r="BJ7" s="298">
        <f>('1 Utsläpp'!BJ8/'6 FV'!BJ8)*1000</f>
        <v>7.0998078349545475</v>
      </c>
      <c r="BK7" s="298">
        <f>('1 Utsläpp'!BK8/'6 FV'!BK8)*1000</f>
        <v>10.192917132746324</v>
      </c>
      <c r="BL7" s="298">
        <f>('1 Utsläpp'!BL8/'6 FV'!BL8)*1000</f>
        <v>10.624895843899832</v>
      </c>
      <c r="BM7" s="298">
        <f>('1 Utsläpp'!BM8/'6 FV'!BM8)*1000</f>
        <v>9.9348731435291651</v>
      </c>
      <c r="BN7" s="298">
        <f>('1 Utsläpp'!BN8/'6 FV'!BN8)*1000</f>
        <v>9.1783038156698424</v>
      </c>
      <c r="BO7" s="298">
        <f>('1 Utsläpp'!BO8/'6 FV'!BO8)*1000</f>
        <v>12.389405588708323</v>
      </c>
      <c r="BP7" s="298">
        <f>('1 Utsläpp'!BP8/'6 FV'!BP8)*1000</f>
        <v>11.777583721531094</v>
      </c>
      <c r="BQ7" s="298">
        <f>('1 Utsläpp'!BQ8/'6 FV'!BQ8)*1000</f>
        <v>9.6505891032707076</v>
      </c>
      <c r="BR7" s="298">
        <f>('1 Utsläpp'!BR8/'6 FV'!BR8)*1000</f>
        <v>7.1690937432452095</v>
      </c>
      <c r="BS7" s="298">
        <f>('1 Utsläpp'!BS8/'6 FV'!BS8)*1000</f>
        <v>11.856985912532743</v>
      </c>
    </row>
    <row r="8" spans="1:71" s="74" customFormat="1" ht="13" x14ac:dyDescent="0.3">
      <c r="A8" s="263">
        <v>4</v>
      </c>
      <c r="B8" s="74" t="s">
        <v>138</v>
      </c>
      <c r="C8" s="263" t="s">
        <v>3</v>
      </c>
      <c r="D8" s="298">
        <f>('1 Utsläpp'!D9/'6 FV'!D9)*1000</f>
        <v>8.4948440674811199</v>
      </c>
      <c r="E8" s="298">
        <f>('1 Utsläpp'!E9/'6 FV'!E9)*1000</f>
        <v>7.9946287136553256</v>
      </c>
      <c r="F8" s="298">
        <f>('1 Utsläpp'!F9/'6 FV'!F9)*1000</f>
        <v>7.4812637913312701</v>
      </c>
      <c r="G8" s="298">
        <f>('1 Utsläpp'!G9/'6 FV'!G9)*1000</f>
        <v>9.7083587950013701</v>
      </c>
      <c r="H8" s="298">
        <f>('1 Utsläpp'!H9/'6 FV'!H9)*1000</f>
        <v>10.712171773134513</v>
      </c>
      <c r="I8" s="298">
        <f>('1 Utsläpp'!I9/'6 FV'!I9)*1000</f>
        <v>9.500685710382113</v>
      </c>
      <c r="J8" s="298">
        <f>('1 Utsläpp'!J9/'6 FV'!J9)*1000</f>
        <v>7.1985006203724389</v>
      </c>
      <c r="K8" s="298">
        <f>('1 Utsläpp'!K9/'6 FV'!K9)*1000</f>
        <v>10.15164418535374</v>
      </c>
      <c r="L8" s="298">
        <f>('1 Utsläpp'!L9/'6 FV'!L9)*1000</f>
        <v>11.041074646173881</v>
      </c>
      <c r="M8" s="298">
        <f>('1 Utsläpp'!M9/'6 FV'!M9)*1000</f>
        <v>8.5982692741555162</v>
      </c>
      <c r="N8" s="298">
        <f>('1 Utsläpp'!N9/'6 FV'!N9)*1000</f>
        <v>6.7750948032234701</v>
      </c>
      <c r="O8" s="298">
        <f>('1 Utsläpp'!O9/'6 FV'!O9)*1000</f>
        <v>9.4617691224211686</v>
      </c>
      <c r="P8" s="298">
        <f>('1 Utsläpp'!P9/'6 FV'!P9)*1000</f>
        <v>9.4280087910553991</v>
      </c>
      <c r="Q8" s="298">
        <f>('1 Utsläpp'!Q9/'6 FV'!Q9)*1000</f>
        <v>7.8178442414413505</v>
      </c>
      <c r="R8" s="298">
        <f>('1 Utsläpp'!R9/'6 FV'!R9)*1000</f>
        <v>7.0382631514179526</v>
      </c>
      <c r="S8" s="298">
        <f>('1 Utsläpp'!S9/'6 FV'!S9)*1000</f>
        <v>8.4024398537453671</v>
      </c>
      <c r="T8" s="298">
        <f>('1 Utsläpp'!T9/'6 FV'!T9)*1000</f>
        <v>8.733974076329817</v>
      </c>
      <c r="U8" s="298">
        <f>('1 Utsläpp'!U9/'6 FV'!U9)*1000</f>
        <v>8.0853761621260833</v>
      </c>
      <c r="V8" s="298">
        <f>('1 Utsläpp'!V9/'6 FV'!V9)*1000</f>
        <v>7.0111149221079883</v>
      </c>
      <c r="W8" s="298">
        <f>('1 Utsläpp'!W9/'6 FV'!W9)*1000</f>
        <v>8.6913347968248598</v>
      </c>
      <c r="X8" s="298">
        <f>('1 Utsläpp'!X9/'6 FV'!X9)*1000</f>
        <v>9.4805524759064266</v>
      </c>
      <c r="Y8" s="298">
        <f>('1 Utsläpp'!Y9/'6 FV'!Y9)*1000</f>
        <v>6.9239588541223114</v>
      </c>
      <c r="Z8" s="298">
        <f>('1 Utsläpp'!Z9/'6 FV'!Z9)*1000</f>
        <v>6.2649875296396171</v>
      </c>
      <c r="AA8" s="298">
        <f>('1 Utsläpp'!AA9/'6 FV'!AA9)*1000</f>
        <v>7.6588716293784564</v>
      </c>
      <c r="AB8" s="298">
        <f>('1 Utsläpp'!AB9/'6 FV'!AB9)*1000</f>
        <v>8.5394926994731932</v>
      </c>
      <c r="AC8" s="298">
        <f>('1 Utsläpp'!AC9/'6 FV'!AC9)*1000</f>
        <v>5.8103388380850101</v>
      </c>
      <c r="AD8" s="298">
        <f>('1 Utsläpp'!AD9/'6 FV'!AD9)*1000</f>
        <v>6.1296141208969166</v>
      </c>
      <c r="AE8" s="298">
        <f>('1 Utsläpp'!AE9/'6 FV'!AE9)*1000</f>
        <v>6.6171946034220035</v>
      </c>
      <c r="AF8" s="298">
        <f>('1 Utsläpp'!AF9/'6 FV'!AF9)*1000</f>
        <v>6.3840964728814082</v>
      </c>
      <c r="AG8" s="298">
        <f>('1 Utsläpp'!AG9/'6 FV'!AG9)*1000</f>
        <v>4.9381249587951457</v>
      </c>
      <c r="AH8" s="298">
        <f>('1 Utsläpp'!AH9/'6 FV'!AH9)*1000</f>
        <v>5.2231451392069292</v>
      </c>
      <c r="AI8" s="298">
        <f>('1 Utsläpp'!AI9/'6 FV'!AI9)*1000</f>
        <v>5.4268130157604784</v>
      </c>
      <c r="AJ8" s="298">
        <f>('1 Utsläpp'!AJ9/'6 FV'!AJ9)*1000</f>
        <v>6.7968773937829443</v>
      </c>
      <c r="AK8" s="298">
        <f>('1 Utsläpp'!AK9/'6 FV'!AK9)*1000</f>
        <v>4.4746432211934302</v>
      </c>
      <c r="AL8" s="298">
        <f>('1 Utsläpp'!AL9/'6 FV'!AL9)*1000</f>
        <v>4.8112403942101762</v>
      </c>
      <c r="AM8" s="298">
        <f>('1 Utsläpp'!AM9/'6 FV'!AM9)*1000</f>
        <v>5.382517893274068</v>
      </c>
      <c r="AN8" s="298">
        <f>('1 Utsläpp'!AN9/'6 FV'!AN9)*1000</f>
        <v>5.1933990207083651</v>
      </c>
      <c r="AO8" s="298">
        <f>('1 Utsläpp'!AO9/'6 FV'!AO9)*1000</f>
        <v>4.0567187573591692</v>
      </c>
      <c r="AP8" s="298">
        <f>('1 Utsläpp'!AP9/'6 FV'!AP9)*1000</f>
        <v>4.4601442298145164</v>
      </c>
      <c r="AQ8" s="298">
        <f>('1 Utsläpp'!AQ9/'6 FV'!AQ9)*1000</f>
        <v>4.7602765886535261</v>
      </c>
      <c r="AR8" s="298">
        <f>('1 Utsläpp'!AR9/'6 FV'!AR9)*1000</f>
        <v>4.6648516511707196</v>
      </c>
      <c r="AS8" s="298">
        <f>('1 Utsläpp'!AS9/'6 FV'!AS9)*1000</f>
        <v>3.6401481004939931</v>
      </c>
      <c r="AT8" s="298">
        <f>('1 Utsläpp'!AT9/'6 FV'!AT9)*1000</f>
        <v>3.8462623690626496</v>
      </c>
      <c r="AU8" s="298">
        <f>('1 Utsläpp'!AU9/'6 FV'!AU9)*1000</f>
        <v>4.183466157347504</v>
      </c>
      <c r="AV8" s="298">
        <f>('1 Utsläpp'!AV9/'6 FV'!AV9)*1000</f>
        <v>4.5297153998078405</v>
      </c>
      <c r="AW8" s="298">
        <f>('1 Utsläpp'!AW9/'6 FV'!AW9)*1000</f>
        <v>3.3879892794169377</v>
      </c>
      <c r="AX8" s="298">
        <f>('1 Utsläpp'!AX9/'6 FV'!AX9)*1000</f>
        <v>3.6111892360113074</v>
      </c>
      <c r="AY8" s="298">
        <f>('1 Utsläpp'!AY9/'6 FV'!AY9)*1000</f>
        <v>3.5887708895462129</v>
      </c>
      <c r="AZ8" s="298">
        <f>('1 Utsläpp'!AZ9/'6 FV'!AZ9)*1000</f>
        <v>3.9978662084669017</v>
      </c>
      <c r="BA8" s="298">
        <f>('1 Utsläpp'!BA9/'6 FV'!BA9)*1000</f>
        <v>3.32462613714628</v>
      </c>
      <c r="BB8" s="298">
        <f>('1 Utsläpp'!BB9/'6 FV'!BB9)*1000</f>
        <v>3.384063113087227</v>
      </c>
      <c r="BC8" s="298">
        <f>('1 Utsläpp'!BC9/'6 FV'!BC9)*1000</f>
        <v>3.7002408850331485</v>
      </c>
      <c r="BD8" s="298">
        <f>('1 Utsläpp'!BD9/'6 FV'!BD9)*1000</f>
        <v>4.1691620241939242</v>
      </c>
      <c r="BE8" s="298">
        <f>('1 Utsläpp'!BE9/'6 FV'!BE9)*1000</f>
        <v>3.1593501975722389</v>
      </c>
      <c r="BF8" s="298">
        <f>('1 Utsläpp'!BF9/'6 FV'!BF9)*1000</f>
        <v>3.2449492572696683</v>
      </c>
      <c r="BG8" s="298">
        <f>('1 Utsläpp'!BG9/'6 FV'!BG9)*1000</f>
        <v>3.1541541315224069</v>
      </c>
      <c r="BH8" s="298">
        <f>('1 Utsläpp'!BH9/'6 FV'!BH9)*1000</f>
        <v>3.5225004632681864</v>
      </c>
      <c r="BI8" s="298">
        <f>('1 Utsläpp'!BI9/'6 FV'!BI9)*1000</f>
        <v>2.5165269570335762</v>
      </c>
      <c r="BJ8" s="298">
        <f>('1 Utsläpp'!BJ9/'6 FV'!BJ9)*1000</f>
        <v>2.6414536022278998</v>
      </c>
      <c r="BK8" s="298">
        <f>('1 Utsläpp'!BK9/'6 FV'!BK9)*1000</f>
        <v>3.1912804939005013</v>
      </c>
      <c r="BL8" s="298" t="e">
        <f>('1 Utsläpp'!BL9/'6 FV'!BL9)*1000</f>
        <v>#VALUE!</v>
      </c>
      <c r="BM8" s="298" t="e">
        <f>('1 Utsläpp'!BM9/'6 FV'!BM9)*1000</f>
        <v>#VALUE!</v>
      </c>
      <c r="BN8" s="298" t="e">
        <f>('1 Utsläpp'!BN9/'6 FV'!BN9)*1000</f>
        <v>#VALUE!</v>
      </c>
      <c r="BO8" s="298" t="e">
        <f>('1 Utsläpp'!BO9/'6 FV'!BO9)*1000</f>
        <v>#VALUE!</v>
      </c>
      <c r="BP8" s="298" t="e">
        <f>('1 Utsläpp'!BP9/'6 FV'!BP9)*1000</f>
        <v>#VALUE!</v>
      </c>
      <c r="BQ8" s="298" t="e">
        <f>('1 Utsläpp'!BQ9/'6 FV'!BQ9)*1000</f>
        <v>#VALUE!</v>
      </c>
      <c r="BR8" s="298" t="e">
        <f>('1 Utsläpp'!BR9/'6 FV'!BR9)*1000</f>
        <v>#VALUE!</v>
      </c>
      <c r="BS8" s="298" t="e">
        <f>('1 Utsläpp'!BS9/'6 FV'!BS9)*1000</f>
        <v>#VALUE!</v>
      </c>
    </row>
    <row r="9" spans="1:71" s="56" customFormat="1" ht="13" x14ac:dyDescent="0.3">
      <c r="A9" s="85">
        <v>5</v>
      </c>
      <c r="B9" s="56" t="s">
        <v>139</v>
      </c>
      <c r="C9" s="85" t="s">
        <v>36</v>
      </c>
      <c r="D9" s="298">
        <f>('1 Utsläpp'!D10/'6 FV'!D10)*1000</f>
        <v>22.553171141951406</v>
      </c>
      <c r="E9" s="298">
        <f>('1 Utsläpp'!E10/'6 FV'!E10)*1000</f>
        <v>17.659969722677662</v>
      </c>
      <c r="F9" s="298">
        <f>('1 Utsläpp'!F10/'6 FV'!F10)*1000</f>
        <v>21.909973291251347</v>
      </c>
      <c r="G9" s="298">
        <f>('1 Utsläpp'!G10/'6 FV'!G10)*1000</f>
        <v>27.804598277843859</v>
      </c>
      <c r="H9" s="298">
        <f>('1 Utsläpp'!H10/'6 FV'!H10)*1000</f>
        <v>27.236815586112915</v>
      </c>
      <c r="I9" s="298">
        <f>('1 Utsläpp'!I10/'6 FV'!I10)*1000</f>
        <v>17.168732706793044</v>
      </c>
      <c r="J9" s="298">
        <f>('1 Utsläpp'!J10/'6 FV'!J10)*1000</f>
        <v>17.477806488951952</v>
      </c>
      <c r="K9" s="298">
        <f>('1 Utsläpp'!K10/'6 FV'!K10)*1000</f>
        <v>21.059111540520533</v>
      </c>
      <c r="L9" s="298">
        <f>('1 Utsläpp'!L10/'6 FV'!L10)*1000</f>
        <v>26.080312359264735</v>
      </c>
      <c r="M9" s="298">
        <f>('1 Utsläpp'!M10/'6 FV'!M10)*1000</f>
        <v>15.80452144636971</v>
      </c>
      <c r="N9" s="298">
        <f>('1 Utsläpp'!N10/'6 FV'!N10)*1000</f>
        <v>14.8316644604758</v>
      </c>
      <c r="O9" s="298">
        <f>('1 Utsläpp'!O10/'6 FV'!O10)*1000</f>
        <v>22.100016687408935</v>
      </c>
      <c r="P9" s="298">
        <f>('1 Utsläpp'!P10/'6 FV'!P10)*1000</f>
        <v>24.461868102989321</v>
      </c>
      <c r="Q9" s="298">
        <f>('1 Utsläpp'!Q10/'6 FV'!Q10)*1000</f>
        <v>16.141006697413239</v>
      </c>
      <c r="R9" s="298">
        <f>('1 Utsläpp'!R10/'6 FV'!R10)*1000</f>
        <v>15.552554149508781</v>
      </c>
      <c r="S9" s="298">
        <f>('1 Utsläpp'!S10/'6 FV'!S10)*1000</f>
        <v>19.326546459082913</v>
      </c>
      <c r="T9" s="298">
        <f>('1 Utsläpp'!T10/'6 FV'!T10)*1000</f>
        <v>20.305102859986803</v>
      </c>
      <c r="U9" s="298">
        <f>('1 Utsläpp'!U10/'6 FV'!U10)*1000</f>
        <v>16.921820141775697</v>
      </c>
      <c r="V9" s="298">
        <f>('1 Utsläpp'!V10/'6 FV'!V10)*1000</f>
        <v>15.163500110613153</v>
      </c>
      <c r="W9" s="298">
        <f>('1 Utsläpp'!W10/'6 FV'!W10)*1000</f>
        <v>19.52918941826708</v>
      </c>
      <c r="X9" s="298">
        <f>('1 Utsläpp'!X10/'6 FV'!X10)*1000</f>
        <v>19.299523070976637</v>
      </c>
      <c r="Y9" s="298">
        <f>('1 Utsläpp'!Y10/'6 FV'!Y10)*1000</f>
        <v>15.075000140452984</v>
      </c>
      <c r="Z9" s="298">
        <f>('1 Utsläpp'!Z10/'6 FV'!Z10)*1000</f>
        <v>14.589173206911051</v>
      </c>
      <c r="AA9" s="298">
        <f>('1 Utsläpp'!AA10/'6 FV'!AA10)*1000</f>
        <v>14.915414806877408</v>
      </c>
      <c r="AB9" s="298">
        <f>('1 Utsläpp'!AB10/'6 FV'!AB10)*1000</f>
        <v>14.247314486545342</v>
      </c>
      <c r="AC9" s="298">
        <f>('1 Utsläpp'!AC10/'6 FV'!AC10)*1000</f>
        <v>13.524096075173702</v>
      </c>
      <c r="AD9" s="298">
        <f>('1 Utsläpp'!AD10/'6 FV'!AD10)*1000</f>
        <v>13.242645650422602</v>
      </c>
      <c r="AE9" s="298">
        <f>('1 Utsläpp'!AE10/'6 FV'!AE10)*1000</f>
        <v>15.400743696785968</v>
      </c>
      <c r="AF9" s="298">
        <f>('1 Utsläpp'!AF10/'6 FV'!AF10)*1000</f>
        <v>14.194116963560264</v>
      </c>
      <c r="AG9" s="298">
        <f>('1 Utsläpp'!AG10/'6 FV'!AG10)*1000</f>
        <v>11.711736397523284</v>
      </c>
      <c r="AH9" s="298">
        <f>('1 Utsläpp'!AH10/'6 FV'!AH10)*1000</f>
        <v>12.190371173850632</v>
      </c>
      <c r="AI9" s="298">
        <f>('1 Utsläpp'!AI10/'6 FV'!AI10)*1000</f>
        <v>13.686185013614942</v>
      </c>
      <c r="AJ9" s="298">
        <f>('1 Utsläpp'!AJ10/'6 FV'!AJ10)*1000</f>
        <v>17.357973254844278</v>
      </c>
      <c r="AK9" s="298">
        <f>('1 Utsläpp'!AK10/'6 FV'!AK10)*1000</f>
        <v>13.502586461934593</v>
      </c>
      <c r="AL9" s="298">
        <f>('1 Utsläpp'!AL10/'6 FV'!AL10)*1000</f>
        <v>14.259201255507627</v>
      </c>
      <c r="AM9" s="298">
        <f>('1 Utsläpp'!AM10/'6 FV'!AM10)*1000</f>
        <v>16.970021083410291</v>
      </c>
      <c r="AN9" s="298">
        <f>('1 Utsläpp'!AN10/'6 FV'!AN10)*1000</f>
        <v>15.422907811882238</v>
      </c>
      <c r="AO9" s="298">
        <f>('1 Utsläpp'!AO10/'6 FV'!AO10)*1000</f>
        <v>13.538584361295765</v>
      </c>
      <c r="AP9" s="298">
        <f>('1 Utsläpp'!AP10/'6 FV'!AP10)*1000</f>
        <v>13.035874297885819</v>
      </c>
      <c r="AQ9" s="298">
        <f>('1 Utsläpp'!AQ10/'6 FV'!AQ10)*1000</f>
        <v>16.167267178506798</v>
      </c>
      <c r="AR9" s="298">
        <f>('1 Utsläpp'!AR10/'6 FV'!AR10)*1000</f>
        <v>17.625460320699904</v>
      </c>
      <c r="AS9" s="298">
        <f>('1 Utsläpp'!AS10/'6 FV'!AS10)*1000</f>
        <v>13.947424094543964</v>
      </c>
      <c r="AT9" s="298">
        <f>('1 Utsläpp'!AT10/'6 FV'!AT10)*1000</f>
        <v>14.782218791219451</v>
      </c>
      <c r="AU9" s="298">
        <f>('1 Utsläpp'!AU10/'6 FV'!AU10)*1000</f>
        <v>15.139879802645309</v>
      </c>
      <c r="AV9" s="298">
        <f>('1 Utsläpp'!AV10/'6 FV'!AV10)*1000</f>
        <v>15.407049803797682</v>
      </c>
      <c r="AW9" s="298">
        <f>('1 Utsläpp'!AW10/'6 FV'!AW10)*1000</f>
        <v>13.693559462881483</v>
      </c>
      <c r="AX9" s="298">
        <f>('1 Utsläpp'!AX10/'6 FV'!AX10)*1000</f>
        <v>15.643702623755955</v>
      </c>
      <c r="AY9" s="298">
        <f>('1 Utsläpp'!AY10/'6 FV'!AY10)*1000</f>
        <v>16.468324930380742</v>
      </c>
      <c r="AZ9" s="298">
        <f>('1 Utsläpp'!AZ10/'6 FV'!AZ10)*1000</f>
        <v>15.049886885834926</v>
      </c>
      <c r="BA9" s="298">
        <f>('1 Utsläpp'!BA10/'6 FV'!BA10)*1000</f>
        <v>14.014468646437988</v>
      </c>
      <c r="BB9" s="298">
        <f>('1 Utsläpp'!BB10/'6 FV'!BB10)*1000</f>
        <v>15.145440967353011</v>
      </c>
      <c r="BC9" s="298">
        <f>('1 Utsläpp'!BC10/'6 FV'!BC10)*1000</f>
        <v>15.406657481092912</v>
      </c>
      <c r="BD9" s="298">
        <f>('1 Utsläpp'!BD10/'6 FV'!BD10)*1000</f>
        <v>15.666752062859414</v>
      </c>
      <c r="BE9" s="298">
        <f>('1 Utsläpp'!BE10/'6 FV'!BE10)*1000</f>
        <v>14.906676817794693</v>
      </c>
      <c r="BF9" s="298">
        <f>('1 Utsläpp'!BF10/'6 FV'!BF10)*1000</f>
        <v>13.889353395365641</v>
      </c>
      <c r="BG9" s="298">
        <f>('1 Utsläpp'!BG10/'6 FV'!BG10)*1000</f>
        <v>14.52304534064834</v>
      </c>
      <c r="BH9" s="298">
        <f>('1 Utsläpp'!BH10/'6 FV'!BH10)*1000</f>
        <v>14.520361010401125</v>
      </c>
      <c r="BI9" s="298">
        <f>('1 Utsläpp'!BI10/'6 FV'!BI10)*1000</f>
        <v>10.729729689242214</v>
      </c>
      <c r="BJ9" s="298">
        <f>('1 Utsläpp'!BJ10/'6 FV'!BJ10)*1000</f>
        <v>10.983943603444567</v>
      </c>
      <c r="BK9" s="298">
        <f>('1 Utsläpp'!BK10/'6 FV'!BK10)*1000</f>
        <v>14.552485923002596</v>
      </c>
      <c r="BL9" s="298">
        <f>('1 Utsläpp'!BL10/'6 FV'!BL10)*1000</f>
        <v>18.226738711943739</v>
      </c>
      <c r="BM9" s="298">
        <f>('1 Utsläpp'!BM10/'6 FV'!BM10)*1000</f>
        <v>17.064478800723233</v>
      </c>
      <c r="BN9" s="298">
        <f>('1 Utsläpp'!BN10/'6 FV'!BN10)*1000</f>
        <v>21.16109238072265</v>
      </c>
      <c r="BO9" s="298">
        <f>('1 Utsläpp'!BO10/'6 FV'!BO10)*1000</f>
        <v>15.960481908401315</v>
      </c>
      <c r="BP9" s="298">
        <f>('1 Utsläpp'!BP10/'6 FV'!BP10)*1000</f>
        <v>18.852962406209734</v>
      </c>
      <c r="BQ9" s="298">
        <f>('1 Utsläpp'!BQ10/'6 FV'!BQ10)*1000</f>
        <v>14.91399593310919</v>
      </c>
      <c r="BR9" s="298">
        <f>('1 Utsläpp'!BR10/'6 FV'!BR10)*1000</f>
        <v>15.349925342980974</v>
      </c>
      <c r="BS9" s="298">
        <f>('1 Utsläpp'!BS10/'6 FV'!BS10)*1000</f>
        <v>13.832665258161688</v>
      </c>
    </row>
    <row r="10" spans="1:71" s="56" customFormat="1" ht="13" x14ac:dyDescent="0.3">
      <c r="A10" s="85">
        <v>6</v>
      </c>
      <c r="B10" s="56" t="s">
        <v>140</v>
      </c>
      <c r="C10" s="85" t="s">
        <v>37</v>
      </c>
      <c r="D10" s="298">
        <f>('1 Utsläpp'!D11/'6 FV'!D11)*1000</f>
        <v>42.780570461256303</v>
      </c>
      <c r="E10" s="298">
        <f>('1 Utsläpp'!E11/'6 FV'!E11)*1000</f>
        <v>40.432759583845694</v>
      </c>
      <c r="F10" s="298">
        <f>('1 Utsläpp'!F11/'6 FV'!F11)*1000</f>
        <v>42.272216289460694</v>
      </c>
      <c r="G10" s="298">
        <f>('1 Utsläpp'!G11/'6 FV'!G11)*1000</f>
        <v>55.999580210348356</v>
      </c>
      <c r="H10" s="298">
        <f>('1 Utsläpp'!H11/'6 FV'!H11)*1000</f>
        <v>43.802140046036207</v>
      </c>
      <c r="I10" s="298">
        <f>('1 Utsläpp'!I11/'6 FV'!I11)*1000</f>
        <v>39.721757617851956</v>
      </c>
      <c r="J10" s="298">
        <f>('1 Utsläpp'!J11/'6 FV'!J11)*1000</f>
        <v>37.397774977964026</v>
      </c>
      <c r="K10" s="298">
        <f>('1 Utsläpp'!K11/'6 FV'!K11)*1000</f>
        <v>44.030340844957522</v>
      </c>
      <c r="L10" s="298">
        <f>('1 Utsläpp'!L11/'6 FV'!L11)*1000</f>
        <v>43.406521660189881</v>
      </c>
      <c r="M10" s="298">
        <f>('1 Utsläpp'!M11/'6 FV'!M11)*1000</f>
        <v>37.423429031310256</v>
      </c>
      <c r="N10" s="298">
        <f>('1 Utsläpp'!N11/'6 FV'!N11)*1000</f>
        <v>41.779426337625196</v>
      </c>
      <c r="O10" s="298">
        <f>('1 Utsläpp'!O11/'6 FV'!O11)*1000</f>
        <v>41.629840981250894</v>
      </c>
      <c r="P10" s="298">
        <f>('1 Utsläpp'!P11/'6 FV'!P11)*1000</f>
        <v>31.552883362772906</v>
      </c>
      <c r="Q10" s="298">
        <f>('1 Utsläpp'!Q11/'6 FV'!Q11)*1000</f>
        <v>32.477702992207014</v>
      </c>
      <c r="R10" s="298">
        <f>('1 Utsläpp'!R11/'6 FV'!R11)*1000</f>
        <v>37.602510689230741</v>
      </c>
      <c r="S10" s="298">
        <f>('1 Utsläpp'!S11/'6 FV'!S11)*1000</f>
        <v>38.467174488122282</v>
      </c>
      <c r="T10" s="298">
        <f>('1 Utsläpp'!T11/'6 FV'!T11)*1000</f>
        <v>44.552035444383378</v>
      </c>
      <c r="U10" s="298">
        <f>('1 Utsläpp'!U11/'6 FV'!U11)*1000</f>
        <v>34.616160205816705</v>
      </c>
      <c r="V10" s="298">
        <f>('1 Utsläpp'!V11/'6 FV'!V11)*1000</f>
        <v>31.579637560972174</v>
      </c>
      <c r="W10" s="298">
        <f>('1 Utsläpp'!W11/'6 FV'!W11)*1000</f>
        <v>42.579623110789726</v>
      </c>
      <c r="X10" s="298">
        <f>('1 Utsläpp'!X11/'6 FV'!X11)*1000</f>
        <v>29.92198171425575</v>
      </c>
      <c r="Y10" s="298">
        <f>('1 Utsläpp'!Y11/'6 FV'!Y11)*1000</f>
        <v>34.708061081785182</v>
      </c>
      <c r="Z10" s="298">
        <f>('1 Utsläpp'!Z11/'6 FV'!Z11)*1000</f>
        <v>39.213416359838135</v>
      </c>
      <c r="AA10" s="298">
        <f>('1 Utsläpp'!AA11/'6 FV'!AA11)*1000</f>
        <v>44.044443103314038</v>
      </c>
      <c r="AB10" s="298">
        <f>('1 Utsläpp'!AB11/'6 FV'!AB11)*1000</f>
        <v>40.397375888054604</v>
      </c>
      <c r="AC10" s="298">
        <f>('1 Utsläpp'!AC11/'6 FV'!AC11)*1000</f>
        <v>40.317167107887194</v>
      </c>
      <c r="AD10" s="298">
        <f>('1 Utsläpp'!AD11/'6 FV'!AD11)*1000</f>
        <v>47.526058102103605</v>
      </c>
      <c r="AE10" s="298">
        <f>('1 Utsläpp'!AE11/'6 FV'!AE11)*1000</f>
        <v>45.472507544244628</v>
      </c>
      <c r="AF10" s="298">
        <f>('1 Utsläpp'!AF11/'6 FV'!AF11)*1000</f>
        <v>44.071258284605861</v>
      </c>
      <c r="AG10" s="298">
        <f>('1 Utsläpp'!AG11/'6 FV'!AG11)*1000</f>
        <v>42.895535663457679</v>
      </c>
      <c r="AH10" s="298">
        <f>('1 Utsläpp'!AH11/'6 FV'!AH11)*1000</f>
        <v>47.503045104316506</v>
      </c>
      <c r="AI10" s="298">
        <f>('1 Utsläpp'!AI11/'6 FV'!AI11)*1000</f>
        <v>44.105660509798582</v>
      </c>
      <c r="AJ10" s="298">
        <f>('1 Utsläpp'!AJ11/'6 FV'!AJ11)*1000</f>
        <v>46.303565006405925</v>
      </c>
      <c r="AK10" s="298">
        <f>('1 Utsläpp'!AK11/'6 FV'!AK11)*1000</f>
        <v>39.402375647285538</v>
      </c>
      <c r="AL10" s="298">
        <f>('1 Utsläpp'!AL11/'6 FV'!AL11)*1000</f>
        <v>43.560325566059163</v>
      </c>
      <c r="AM10" s="298">
        <f>('1 Utsläpp'!AM11/'6 FV'!AM11)*1000</f>
        <v>49.170669956167188</v>
      </c>
      <c r="AN10" s="298">
        <f>('1 Utsläpp'!AN11/'6 FV'!AN11)*1000</f>
        <v>45.835119848312992</v>
      </c>
      <c r="AO10" s="298">
        <f>('1 Utsläpp'!AO11/'6 FV'!AO11)*1000</f>
        <v>44.951192725732362</v>
      </c>
      <c r="AP10" s="298">
        <f>('1 Utsläpp'!AP11/'6 FV'!AP11)*1000</f>
        <v>53.90013606894334</v>
      </c>
      <c r="AQ10" s="298">
        <f>('1 Utsläpp'!AQ11/'6 FV'!AQ11)*1000</f>
        <v>49.952418568757125</v>
      </c>
      <c r="AR10" s="298">
        <f>('1 Utsläpp'!AR11/'6 FV'!AR11)*1000</f>
        <v>46.374684695763925</v>
      </c>
      <c r="AS10" s="298">
        <f>('1 Utsläpp'!AS11/'6 FV'!AS11)*1000</f>
        <v>44.5886309049</v>
      </c>
      <c r="AT10" s="298">
        <f>('1 Utsläpp'!AT11/'6 FV'!AT11)*1000</f>
        <v>53.993061069378129</v>
      </c>
      <c r="AU10" s="298">
        <f>('1 Utsläpp'!AU11/'6 FV'!AU11)*1000</f>
        <v>45.062467410724096</v>
      </c>
      <c r="AV10" s="298">
        <f>('1 Utsläpp'!AV11/'6 FV'!AV11)*1000</f>
        <v>33.500546010331895</v>
      </c>
      <c r="AW10" s="298">
        <f>('1 Utsläpp'!AW11/'6 FV'!AW11)*1000</f>
        <v>38.736904214870222</v>
      </c>
      <c r="AX10" s="298">
        <f>('1 Utsläpp'!AX11/'6 FV'!AX11)*1000</f>
        <v>39.30146924456141</v>
      </c>
      <c r="AY10" s="298">
        <f>('1 Utsläpp'!AY11/'6 FV'!AY11)*1000</f>
        <v>37.983240351388503</v>
      </c>
      <c r="AZ10" s="298">
        <f>('1 Utsläpp'!AZ11/'6 FV'!AZ11)*1000</f>
        <v>50.778602692627999</v>
      </c>
      <c r="BA10" s="298">
        <f>('1 Utsläpp'!BA11/'6 FV'!BA11)*1000</f>
        <v>25.476828566627706</v>
      </c>
      <c r="BB10" s="298">
        <f>('1 Utsläpp'!BB11/'6 FV'!BB11)*1000</f>
        <v>32.227348070272498</v>
      </c>
      <c r="BC10" s="298">
        <f>('1 Utsläpp'!BC11/'6 FV'!BC11)*1000</f>
        <v>24.339955550744218</v>
      </c>
      <c r="BD10" s="298">
        <f>('1 Utsläpp'!BD11/'6 FV'!BD11)*1000</f>
        <v>33.350321945889483</v>
      </c>
      <c r="BE10" s="298">
        <f>('1 Utsläpp'!BE11/'6 FV'!BE11)*1000</f>
        <v>40.110602162022808</v>
      </c>
      <c r="BF10" s="298">
        <f>('1 Utsläpp'!BF11/'6 FV'!BF11)*1000</f>
        <v>39.081010465827376</v>
      </c>
      <c r="BG10" s="298">
        <f>('1 Utsläpp'!BG11/'6 FV'!BG11)*1000</f>
        <v>35.71352178760818</v>
      </c>
      <c r="BH10" s="298">
        <f>('1 Utsläpp'!BH11/'6 FV'!BH11)*1000</f>
        <v>32.972556959374998</v>
      </c>
      <c r="BI10" s="298">
        <f>('1 Utsläpp'!BI11/'6 FV'!BI11)*1000</f>
        <v>11.833839238805309</v>
      </c>
      <c r="BJ10" s="298">
        <f>('1 Utsläpp'!BJ11/'6 FV'!BJ11)*1000</f>
        <v>26.081023866660558</v>
      </c>
      <c r="BK10" s="298">
        <f>('1 Utsläpp'!BK11/'6 FV'!BK11)*1000</f>
        <v>25.821433605875729</v>
      </c>
      <c r="BL10" s="298">
        <f>('1 Utsläpp'!BL11/'6 FV'!BL11)*1000</f>
        <v>27.486165784767636</v>
      </c>
      <c r="BM10" s="298">
        <f>('1 Utsläpp'!BM11/'6 FV'!BM11)*1000</f>
        <v>25.743830866166398</v>
      </c>
      <c r="BN10" s="298">
        <f>('1 Utsläpp'!BN11/'6 FV'!BN11)*1000</f>
        <v>18.934723111068752</v>
      </c>
      <c r="BO10" s="298">
        <f>('1 Utsläpp'!BO11/'6 FV'!BO11)*1000</f>
        <v>19.848099697163597</v>
      </c>
      <c r="BP10" s="298">
        <f>('1 Utsläpp'!BP11/'6 FV'!BP11)*1000</f>
        <v>22.290910998959351</v>
      </c>
      <c r="BQ10" s="298">
        <f>('1 Utsläpp'!BQ11/'6 FV'!BQ11)*1000</f>
        <v>21.164015952196142</v>
      </c>
      <c r="BR10" s="298">
        <f>('1 Utsläpp'!BR11/'6 FV'!BR11)*1000</f>
        <v>20.431076401838208</v>
      </c>
      <c r="BS10" s="298">
        <f>('1 Utsläpp'!BS11/'6 FV'!BS11)*1000</f>
        <v>19.317288176823467</v>
      </c>
    </row>
    <row r="11" spans="1:71" s="56" customFormat="1" ht="13" x14ac:dyDescent="0.3">
      <c r="A11" s="85">
        <v>7</v>
      </c>
      <c r="B11" s="56" t="s">
        <v>141</v>
      </c>
      <c r="C11" s="85" t="s">
        <v>38</v>
      </c>
      <c r="D11" s="298">
        <f>('1 Utsläpp'!D12/'6 FV'!D12)*1000</f>
        <v>70.65239247627197</v>
      </c>
      <c r="E11" s="298">
        <f>('1 Utsläpp'!E12/'6 FV'!E12)*1000</f>
        <v>65.998034429336172</v>
      </c>
      <c r="F11" s="298">
        <f>('1 Utsläpp'!F12/'6 FV'!F12)*1000</f>
        <v>76.549763162786221</v>
      </c>
      <c r="G11" s="298">
        <f>('1 Utsläpp'!G12/'6 FV'!G12)*1000</f>
        <v>85.93641519642604</v>
      </c>
      <c r="H11" s="298">
        <f>('1 Utsläpp'!H12/'6 FV'!H12)*1000</f>
        <v>90.542522707086604</v>
      </c>
      <c r="I11" s="298">
        <f>('1 Utsläpp'!I12/'6 FV'!I12)*1000</f>
        <v>82.72723744063164</v>
      </c>
      <c r="J11" s="298">
        <f>('1 Utsläpp'!J12/'6 FV'!J12)*1000</f>
        <v>85.155887356050542</v>
      </c>
      <c r="K11" s="298">
        <f>('1 Utsläpp'!K12/'6 FV'!K12)*1000</f>
        <v>83.99287190355534</v>
      </c>
      <c r="L11" s="298">
        <f>('1 Utsläpp'!L12/'6 FV'!L12)*1000</f>
        <v>90.226447160835832</v>
      </c>
      <c r="M11" s="298">
        <f>('1 Utsläpp'!M12/'6 FV'!M12)*1000</f>
        <v>74.618843844911837</v>
      </c>
      <c r="N11" s="298">
        <f>('1 Utsläpp'!N12/'6 FV'!N12)*1000</f>
        <v>76.594160895159561</v>
      </c>
      <c r="O11" s="298">
        <f>('1 Utsläpp'!O12/'6 FV'!O12)*1000</f>
        <v>75.673817273487572</v>
      </c>
      <c r="P11" s="298">
        <f>('1 Utsläpp'!P12/'6 FV'!P12)*1000</f>
        <v>77.760667678290389</v>
      </c>
      <c r="Q11" s="298">
        <f>('1 Utsläpp'!Q12/'6 FV'!Q12)*1000</f>
        <v>62.368016222531132</v>
      </c>
      <c r="R11" s="298">
        <f>('1 Utsläpp'!R12/'6 FV'!R12)*1000</f>
        <v>70.955332108423576</v>
      </c>
      <c r="S11" s="298">
        <f>('1 Utsläpp'!S12/'6 FV'!S12)*1000</f>
        <v>76.715255540675514</v>
      </c>
      <c r="T11" s="298">
        <f>('1 Utsläpp'!T12/'6 FV'!T12)*1000</f>
        <v>80.495750065234489</v>
      </c>
      <c r="U11" s="298">
        <f>('1 Utsläpp'!U12/'6 FV'!U12)*1000</f>
        <v>66.631052746591237</v>
      </c>
      <c r="V11" s="298">
        <f>('1 Utsläpp'!V12/'6 FV'!V12)*1000</f>
        <v>78.327986945675732</v>
      </c>
      <c r="W11" s="298">
        <f>('1 Utsläpp'!W12/'6 FV'!W12)*1000</f>
        <v>84.297258305133298</v>
      </c>
      <c r="X11" s="298">
        <f>('1 Utsläpp'!X12/'6 FV'!X12)*1000</f>
        <v>84.690070121710264</v>
      </c>
      <c r="Y11" s="298">
        <f>('1 Utsläpp'!Y12/'6 FV'!Y12)*1000</f>
        <v>72.022215011700908</v>
      </c>
      <c r="Z11" s="298">
        <f>('1 Utsläpp'!Z12/'6 FV'!Z12)*1000</f>
        <v>79.014822701206526</v>
      </c>
      <c r="AA11" s="298">
        <f>('1 Utsläpp'!AA12/'6 FV'!AA12)*1000</f>
        <v>84.758940457680225</v>
      </c>
      <c r="AB11" s="298">
        <f>('1 Utsläpp'!AB12/'6 FV'!AB12)*1000</f>
        <v>83.721603813002375</v>
      </c>
      <c r="AC11" s="298">
        <f>('1 Utsläpp'!AC12/'6 FV'!AC12)*1000</f>
        <v>70.695941360218939</v>
      </c>
      <c r="AD11" s="298">
        <f>('1 Utsläpp'!AD12/'6 FV'!AD12)*1000</f>
        <v>74.686925052875623</v>
      </c>
      <c r="AE11" s="298">
        <f>('1 Utsläpp'!AE12/'6 FV'!AE12)*1000</f>
        <v>81.18437654365384</v>
      </c>
      <c r="AF11" s="298">
        <f>('1 Utsläpp'!AF12/'6 FV'!AF12)*1000</f>
        <v>86.029515732989296</v>
      </c>
      <c r="AG11" s="298">
        <f>('1 Utsläpp'!AG12/'6 FV'!AG12)*1000</f>
        <v>74.470948880215374</v>
      </c>
      <c r="AH11" s="298">
        <f>('1 Utsläpp'!AH12/'6 FV'!AH12)*1000</f>
        <v>83.308328673855769</v>
      </c>
      <c r="AI11" s="298">
        <f>('1 Utsläpp'!AI12/'6 FV'!AI12)*1000</f>
        <v>83.006910609271088</v>
      </c>
      <c r="AJ11" s="298">
        <f>('1 Utsläpp'!AJ12/'6 FV'!AJ12)*1000</f>
        <v>91.463517528215576</v>
      </c>
      <c r="AK11" s="298">
        <f>('1 Utsläpp'!AK12/'6 FV'!AK12)*1000</f>
        <v>77.692938754363212</v>
      </c>
      <c r="AL11" s="298">
        <f>('1 Utsläpp'!AL12/'6 FV'!AL12)*1000</f>
        <v>87.440108772431742</v>
      </c>
      <c r="AM11" s="298">
        <f>('1 Utsläpp'!AM12/'6 FV'!AM12)*1000</f>
        <v>87.029249875927349</v>
      </c>
      <c r="AN11" s="298">
        <f>('1 Utsläpp'!AN12/'6 FV'!AN12)*1000</f>
        <v>78.906389171448012</v>
      </c>
      <c r="AO11" s="298">
        <f>('1 Utsläpp'!AO12/'6 FV'!AO12)*1000</f>
        <v>71.877019966856025</v>
      </c>
      <c r="AP11" s="298">
        <f>('1 Utsläpp'!AP12/'6 FV'!AP12)*1000</f>
        <v>77.558358025059022</v>
      </c>
      <c r="AQ11" s="298">
        <f>('1 Utsläpp'!AQ12/'6 FV'!AQ12)*1000</f>
        <v>74.687694826501087</v>
      </c>
      <c r="AR11" s="298">
        <f>('1 Utsläpp'!AR12/'6 FV'!AR12)*1000</f>
        <v>80.343667555222211</v>
      </c>
      <c r="AS11" s="298">
        <f>('1 Utsläpp'!AS12/'6 FV'!AS12)*1000</f>
        <v>73.692188354565275</v>
      </c>
      <c r="AT11" s="298">
        <f>('1 Utsläpp'!AT12/'6 FV'!AT12)*1000</f>
        <v>81.106923610665973</v>
      </c>
      <c r="AU11" s="298">
        <f>('1 Utsläpp'!AU12/'6 FV'!AU12)*1000</f>
        <v>75.40768128361627</v>
      </c>
      <c r="AV11" s="298">
        <f>('1 Utsläpp'!AV12/'6 FV'!AV12)*1000</f>
        <v>71.201792848940244</v>
      </c>
      <c r="AW11" s="298">
        <f>('1 Utsläpp'!AW12/'6 FV'!AW12)*1000</f>
        <v>60.572056406970781</v>
      </c>
      <c r="AX11" s="298">
        <f>('1 Utsläpp'!AX12/'6 FV'!AX12)*1000</f>
        <v>65.588142426612407</v>
      </c>
      <c r="AY11" s="298">
        <f>('1 Utsläpp'!AY12/'6 FV'!AY12)*1000</f>
        <v>64.462812021065105</v>
      </c>
      <c r="AZ11" s="298">
        <f>('1 Utsläpp'!AZ12/'6 FV'!AZ12)*1000</f>
        <v>64.717462107178605</v>
      </c>
      <c r="BA11" s="298">
        <f>('1 Utsläpp'!BA12/'6 FV'!BA12)*1000</f>
        <v>64.79307156474934</v>
      </c>
      <c r="BB11" s="298">
        <f>('1 Utsläpp'!BB12/'6 FV'!BB12)*1000</f>
        <v>67.044922878634139</v>
      </c>
      <c r="BC11" s="298">
        <f>('1 Utsläpp'!BC12/'6 FV'!BC12)*1000</f>
        <v>60.590906076209123</v>
      </c>
      <c r="BD11" s="298">
        <f>('1 Utsläpp'!BD12/'6 FV'!BD12)*1000</f>
        <v>63.986585121162122</v>
      </c>
      <c r="BE11" s="298">
        <f>('1 Utsläpp'!BE12/'6 FV'!BE12)*1000</f>
        <v>60.17875939635109</v>
      </c>
      <c r="BF11" s="298">
        <f>('1 Utsläpp'!BF12/'6 FV'!BF12)*1000</f>
        <v>59.60571269387259</v>
      </c>
      <c r="BG11" s="298">
        <f>('1 Utsläpp'!BG12/'6 FV'!BG12)*1000</f>
        <v>58.067315778662319</v>
      </c>
      <c r="BH11" s="298">
        <f>('1 Utsläpp'!BH12/'6 FV'!BH12)*1000</f>
        <v>61.992163259344672</v>
      </c>
      <c r="BI11" s="298">
        <f>('1 Utsläpp'!BI12/'6 FV'!BI12)*1000</f>
        <v>59.677204118333272</v>
      </c>
      <c r="BJ11" s="298">
        <f>('1 Utsläpp'!BJ12/'6 FV'!BJ12)*1000</f>
        <v>63.184305603062732</v>
      </c>
      <c r="BK11" s="298">
        <f>('1 Utsläpp'!BK12/'6 FV'!BK12)*1000</f>
        <v>62.554957048527243</v>
      </c>
      <c r="BL11" s="298" t="e">
        <f>('1 Utsläpp'!BL12/'6 FV'!BL12)*1000</f>
        <v>#VALUE!</v>
      </c>
      <c r="BM11" s="298" t="e">
        <f>('1 Utsläpp'!BM12/'6 FV'!BM12)*1000</f>
        <v>#VALUE!</v>
      </c>
      <c r="BN11" s="298" t="e">
        <f>('1 Utsläpp'!BN12/'6 FV'!BN12)*1000</f>
        <v>#VALUE!</v>
      </c>
      <c r="BO11" s="298" t="e">
        <f>('1 Utsläpp'!BO12/'6 FV'!BO12)*1000</f>
        <v>#VALUE!</v>
      </c>
      <c r="BP11" s="298" t="e">
        <f>('1 Utsläpp'!BP12/'6 FV'!BP12)*1000</f>
        <v>#VALUE!</v>
      </c>
      <c r="BQ11" s="298" t="e">
        <f>('1 Utsläpp'!BQ12/'6 FV'!BQ12)*1000</f>
        <v>#VALUE!</v>
      </c>
      <c r="BR11" s="298" t="e">
        <f>('1 Utsläpp'!BR12/'6 FV'!BR12)*1000</f>
        <v>#VALUE!</v>
      </c>
      <c r="BS11" s="298" t="e">
        <f>('1 Utsläpp'!BS12/'6 FV'!BS12)*1000</f>
        <v>#VALUE!</v>
      </c>
    </row>
    <row r="12" spans="1:71" s="56" customFormat="1" ht="13" x14ac:dyDescent="0.3">
      <c r="A12" s="85">
        <v>8</v>
      </c>
      <c r="B12" s="56" t="s">
        <v>142</v>
      </c>
      <c r="C12" s="85" t="s">
        <v>39</v>
      </c>
      <c r="D12" s="298">
        <f>('1 Utsläpp'!D13/'6 FV'!D13)*1000</f>
        <v>39.784976417213898</v>
      </c>
      <c r="E12" s="298">
        <f>('1 Utsläpp'!E13/'6 FV'!E13)*1000</f>
        <v>38.921422141386984</v>
      </c>
      <c r="F12" s="298">
        <f>('1 Utsläpp'!F13/'6 FV'!F13)*1000</f>
        <v>48.469211627119442</v>
      </c>
      <c r="G12" s="298">
        <f>('1 Utsläpp'!G13/'6 FV'!G13)*1000</f>
        <v>52.184943624751696</v>
      </c>
      <c r="H12" s="298">
        <f>('1 Utsläpp'!H13/'6 FV'!H13)*1000</f>
        <v>45.539551376424164</v>
      </c>
      <c r="I12" s="298">
        <f>('1 Utsläpp'!I13/'6 FV'!I13)*1000</f>
        <v>43.291736337549253</v>
      </c>
      <c r="J12" s="298">
        <f>('1 Utsläpp'!J13/'6 FV'!J13)*1000</f>
        <v>45.602235950353545</v>
      </c>
      <c r="K12" s="298">
        <f>('1 Utsläpp'!K13/'6 FV'!K13)*1000</f>
        <v>50.381173358749237</v>
      </c>
      <c r="L12" s="298">
        <f>('1 Utsläpp'!L13/'6 FV'!L13)*1000</f>
        <v>58.792679074399572</v>
      </c>
      <c r="M12" s="298">
        <f>('1 Utsläpp'!M13/'6 FV'!M13)*1000</f>
        <v>48.156219458175094</v>
      </c>
      <c r="N12" s="298">
        <f>('1 Utsläpp'!N13/'6 FV'!N13)*1000</f>
        <v>47.392558959706399</v>
      </c>
      <c r="O12" s="298">
        <f>('1 Utsläpp'!O13/'6 FV'!O13)*1000</f>
        <v>41.178682001363441</v>
      </c>
      <c r="P12" s="298">
        <f>('1 Utsläpp'!P13/'6 FV'!P13)*1000</f>
        <v>44.294573821418517</v>
      </c>
      <c r="Q12" s="298">
        <f>('1 Utsläpp'!Q13/'6 FV'!Q13)*1000</f>
        <v>44.099826847456399</v>
      </c>
      <c r="R12" s="298">
        <f>('1 Utsläpp'!R13/'6 FV'!R13)*1000</f>
        <v>46.468263171425946</v>
      </c>
      <c r="S12" s="298">
        <f>('1 Utsläpp'!S13/'6 FV'!S13)*1000</f>
        <v>41.872006618980514</v>
      </c>
      <c r="T12" s="298">
        <f>('1 Utsläpp'!T13/'6 FV'!T13)*1000</f>
        <v>39.150078903501004</v>
      </c>
      <c r="U12" s="298">
        <f>('1 Utsläpp'!U13/'6 FV'!U13)*1000</f>
        <v>37.473404847878562</v>
      </c>
      <c r="V12" s="298">
        <f>('1 Utsläpp'!V13/'6 FV'!V13)*1000</f>
        <v>39.496874157177317</v>
      </c>
      <c r="W12" s="298">
        <f>('1 Utsläpp'!W13/'6 FV'!W13)*1000</f>
        <v>39.358409346091804</v>
      </c>
      <c r="X12" s="298">
        <f>('1 Utsläpp'!X13/'6 FV'!X13)*1000</f>
        <v>39.997076063491264</v>
      </c>
      <c r="Y12" s="298">
        <f>('1 Utsläpp'!Y13/'6 FV'!Y13)*1000</f>
        <v>36.814627455902624</v>
      </c>
      <c r="Z12" s="298">
        <f>('1 Utsläpp'!Z13/'6 FV'!Z13)*1000</f>
        <v>39.856488061852481</v>
      </c>
      <c r="AA12" s="298">
        <f>('1 Utsläpp'!AA13/'6 FV'!AA13)*1000</f>
        <v>35.688741932186922</v>
      </c>
      <c r="AB12" s="298">
        <f>('1 Utsläpp'!AB13/'6 FV'!AB13)*1000</f>
        <v>37.823358734697521</v>
      </c>
      <c r="AC12" s="298">
        <f>('1 Utsläpp'!AC13/'6 FV'!AC13)*1000</f>
        <v>35.218803431606581</v>
      </c>
      <c r="AD12" s="298">
        <f>('1 Utsläpp'!AD13/'6 FV'!AD13)*1000</f>
        <v>40.688023887208011</v>
      </c>
      <c r="AE12" s="298">
        <f>('1 Utsläpp'!AE13/'6 FV'!AE13)*1000</f>
        <v>39.843790704159979</v>
      </c>
      <c r="AF12" s="298">
        <f>('1 Utsläpp'!AF13/'6 FV'!AF13)*1000</f>
        <v>44.515338467202547</v>
      </c>
      <c r="AG12" s="298">
        <f>('1 Utsläpp'!AG13/'6 FV'!AG13)*1000</f>
        <v>39.192893399715061</v>
      </c>
      <c r="AH12" s="298">
        <f>('1 Utsläpp'!AH13/'6 FV'!AH13)*1000</f>
        <v>42.518922318612134</v>
      </c>
      <c r="AI12" s="298">
        <f>('1 Utsläpp'!AI13/'6 FV'!AI13)*1000</f>
        <v>36.832221529379936</v>
      </c>
      <c r="AJ12" s="298">
        <f>('1 Utsläpp'!AJ13/'6 FV'!AJ13)*1000</f>
        <v>39.969642466327251</v>
      </c>
      <c r="AK12" s="298">
        <f>('1 Utsläpp'!AK13/'6 FV'!AK13)*1000</f>
        <v>36.436692163984091</v>
      </c>
      <c r="AL12" s="298">
        <f>('1 Utsläpp'!AL13/'6 FV'!AL13)*1000</f>
        <v>43.117122912390933</v>
      </c>
      <c r="AM12" s="298">
        <f>('1 Utsläpp'!AM13/'6 FV'!AM13)*1000</f>
        <v>37.22251323825963</v>
      </c>
      <c r="AN12" s="298">
        <f>('1 Utsläpp'!AN13/'6 FV'!AN13)*1000</f>
        <v>37.20742424388024</v>
      </c>
      <c r="AO12" s="298">
        <f>('1 Utsläpp'!AO13/'6 FV'!AO13)*1000</f>
        <v>34.714121446764345</v>
      </c>
      <c r="AP12" s="298">
        <f>('1 Utsläpp'!AP13/'6 FV'!AP13)*1000</f>
        <v>39.951352312752213</v>
      </c>
      <c r="AQ12" s="298">
        <f>('1 Utsläpp'!AQ13/'6 FV'!AQ13)*1000</f>
        <v>34.807216790508136</v>
      </c>
      <c r="AR12" s="298">
        <f>('1 Utsläpp'!AR13/'6 FV'!AR13)*1000</f>
        <v>33.674782546650938</v>
      </c>
      <c r="AS12" s="298">
        <f>('1 Utsläpp'!AS13/'6 FV'!AS13)*1000</f>
        <v>32.246665068847811</v>
      </c>
      <c r="AT12" s="298">
        <f>('1 Utsläpp'!AT13/'6 FV'!AT13)*1000</f>
        <v>36.450332382685389</v>
      </c>
      <c r="AU12" s="298">
        <f>('1 Utsläpp'!AU13/'6 FV'!AU13)*1000</f>
        <v>30.923103117474916</v>
      </c>
      <c r="AV12" s="298">
        <f>('1 Utsläpp'!AV13/'6 FV'!AV13)*1000</f>
        <v>43.138293361301663</v>
      </c>
      <c r="AW12" s="298">
        <f>('1 Utsläpp'!AW13/'6 FV'!AW13)*1000</f>
        <v>40.645253611379523</v>
      </c>
      <c r="AX12" s="298">
        <f>('1 Utsläpp'!AX13/'6 FV'!AX13)*1000</f>
        <v>49.371744074042276</v>
      </c>
      <c r="AY12" s="298">
        <f>('1 Utsläpp'!AY13/'6 FV'!AY13)*1000</f>
        <v>38.031583475224295</v>
      </c>
      <c r="AZ12" s="298">
        <f>('1 Utsläpp'!AZ13/'6 FV'!AZ13)*1000</f>
        <v>34.108236423099385</v>
      </c>
      <c r="BA12" s="298">
        <f>('1 Utsläpp'!BA13/'6 FV'!BA13)*1000</f>
        <v>38.19185433806711</v>
      </c>
      <c r="BB12" s="298">
        <f>('1 Utsläpp'!BB13/'6 FV'!BB13)*1000</f>
        <v>36.794615844762333</v>
      </c>
      <c r="BC12" s="298">
        <f>('1 Utsläpp'!BC13/'6 FV'!BC13)*1000</f>
        <v>34.706926526600121</v>
      </c>
      <c r="BD12" s="298">
        <f>('1 Utsläpp'!BD13/'6 FV'!BD13)*1000</f>
        <v>34.914796187045788</v>
      </c>
      <c r="BE12" s="298">
        <f>('1 Utsläpp'!BE13/'6 FV'!BE13)*1000</f>
        <v>33.355853935067735</v>
      </c>
      <c r="BF12" s="298">
        <f>('1 Utsläpp'!BF13/'6 FV'!BF13)*1000</f>
        <v>37.941187959485219</v>
      </c>
      <c r="BG12" s="298">
        <f>('1 Utsläpp'!BG13/'6 FV'!BG13)*1000</f>
        <v>34.939427869703337</v>
      </c>
      <c r="BH12" s="298">
        <f>('1 Utsläpp'!BH13/'6 FV'!BH13)*1000</f>
        <v>37.49312936014919</v>
      </c>
      <c r="BI12" s="298">
        <f>('1 Utsläpp'!BI13/'6 FV'!BI13)*1000</f>
        <v>35.297251823111104</v>
      </c>
      <c r="BJ12" s="298">
        <f>('1 Utsläpp'!BJ13/'6 FV'!BJ13)*1000</f>
        <v>41.769945099491466</v>
      </c>
      <c r="BK12" s="298">
        <f>('1 Utsläpp'!BK13/'6 FV'!BK13)*1000</f>
        <v>32.138939715135237</v>
      </c>
      <c r="BL12" s="298">
        <f>('1 Utsläpp'!BL13/'6 FV'!BL13)*1000</f>
        <v>43.976206418868124</v>
      </c>
      <c r="BM12" s="298">
        <f>('1 Utsläpp'!BM13/'6 FV'!BM13)*1000</f>
        <v>39.285217915326861</v>
      </c>
      <c r="BN12" s="298">
        <f>('1 Utsläpp'!BN13/'6 FV'!BN13)*1000</f>
        <v>54.442851317039732</v>
      </c>
      <c r="BO12" s="298">
        <f>('1 Utsläpp'!BO13/'6 FV'!BO13)*1000</f>
        <v>43.207187440196023</v>
      </c>
      <c r="BP12" s="298">
        <f>('1 Utsläpp'!BP13/'6 FV'!BP13)*1000</f>
        <v>73.447253570188664</v>
      </c>
      <c r="BQ12" s="298">
        <f>('1 Utsläpp'!BQ13/'6 FV'!BQ13)*1000</f>
        <v>46.873375984141269</v>
      </c>
      <c r="BR12" s="298">
        <f>('1 Utsläpp'!BR13/'6 FV'!BR13)*1000</f>
        <v>60.693104725060053</v>
      </c>
      <c r="BS12" s="298">
        <f>('1 Utsläpp'!BS13/'6 FV'!BS13)*1000</f>
        <v>48.702102114719963</v>
      </c>
    </row>
    <row r="13" spans="1:71" s="56" customFormat="1" ht="13" x14ac:dyDescent="0.3">
      <c r="A13" s="85">
        <v>9</v>
      </c>
      <c r="B13" s="56" t="s">
        <v>143</v>
      </c>
      <c r="C13" s="85" t="s">
        <v>4</v>
      </c>
      <c r="D13" s="298">
        <f>('1 Utsläpp'!D14/'6 FV'!D14)*1000</f>
        <v>0.73084509472665315</v>
      </c>
      <c r="E13" s="298">
        <f>('1 Utsläpp'!E14/'6 FV'!E14)*1000</f>
        <v>0.60926892704091096</v>
      </c>
      <c r="F13" s="298">
        <f>('1 Utsläpp'!F14/'6 FV'!F14)*1000</f>
        <v>0.63038613219450768</v>
      </c>
      <c r="G13" s="298">
        <f>('1 Utsläpp'!G14/'6 FV'!G14)*1000</f>
        <v>0.718454635044113</v>
      </c>
      <c r="H13" s="298">
        <f>('1 Utsläpp'!H14/'6 FV'!H14)*1000</f>
        <v>0.61783060402409729</v>
      </c>
      <c r="I13" s="298">
        <f>('1 Utsläpp'!I14/'6 FV'!I14)*1000</f>
        <v>0.59977819200231564</v>
      </c>
      <c r="J13" s="298">
        <f>('1 Utsläpp'!J14/'6 FV'!J14)*1000</f>
        <v>0.6352156668886757</v>
      </c>
      <c r="K13" s="298">
        <f>('1 Utsläpp'!K14/'6 FV'!K14)*1000</f>
        <v>0.68530772778359006</v>
      </c>
      <c r="L13" s="298">
        <f>('1 Utsläpp'!L14/'6 FV'!L14)*1000</f>
        <v>0.73582092976437363</v>
      </c>
      <c r="M13" s="298">
        <f>('1 Utsläpp'!M14/'6 FV'!M14)*1000</f>
        <v>0.70417502865676818</v>
      </c>
      <c r="N13" s="298">
        <f>('1 Utsläpp'!N14/'6 FV'!N14)*1000</f>
        <v>0.69598766537557122</v>
      </c>
      <c r="O13" s="298">
        <f>('1 Utsläpp'!O14/'6 FV'!O14)*1000</f>
        <v>0.58920143580846995</v>
      </c>
      <c r="P13" s="298">
        <f>('1 Utsläpp'!P14/'6 FV'!P14)*1000</f>
        <v>0.82205766219484822</v>
      </c>
      <c r="Q13" s="298">
        <f>('1 Utsläpp'!Q14/'6 FV'!Q14)*1000</f>
        <v>0.69801456200474821</v>
      </c>
      <c r="R13" s="298">
        <f>('1 Utsläpp'!R14/'6 FV'!R14)*1000</f>
        <v>0.75482981180517961</v>
      </c>
      <c r="S13" s="298">
        <f>('1 Utsläpp'!S14/'6 FV'!S14)*1000</f>
        <v>0.72355951663384588</v>
      </c>
      <c r="T13" s="298">
        <f>('1 Utsläpp'!T14/'6 FV'!T14)*1000</f>
        <v>0.59019837447046664</v>
      </c>
      <c r="U13" s="298">
        <f>('1 Utsläpp'!U14/'6 FV'!U14)*1000</f>
        <v>0.55527937735207877</v>
      </c>
      <c r="V13" s="298">
        <f>('1 Utsläpp'!V14/'6 FV'!V14)*1000</f>
        <v>0.59964562616572492</v>
      </c>
      <c r="W13" s="298">
        <f>('1 Utsläpp'!W14/'6 FV'!W14)*1000</f>
        <v>0.56200228805281427</v>
      </c>
      <c r="X13" s="298">
        <f>('1 Utsläpp'!X14/'6 FV'!X14)*1000</f>
        <v>0.52769489832688909</v>
      </c>
      <c r="Y13" s="298">
        <f>('1 Utsläpp'!Y14/'6 FV'!Y14)*1000</f>
        <v>0.5262255164847145</v>
      </c>
      <c r="Z13" s="298">
        <f>('1 Utsläpp'!Z14/'6 FV'!Z14)*1000</f>
        <v>0.57653454739310483</v>
      </c>
      <c r="AA13" s="298">
        <f>('1 Utsläpp'!AA14/'6 FV'!AA14)*1000</f>
        <v>0.52505772556453534</v>
      </c>
      <c r="AB13" s="298">
        <f>('1 Utsläpp'!AB14/'6 FV'!AB14)*1000</f>
        <v>0.47942785741253263</v>
      </c>
      <c r="AC13" s="298">
        <f>('1 Utsläpp'!AC14/'6 FV'!AC14)*1000</f>
        <v>0.44365444241933572</v>
      </c>
      <c r="AD13" s="298">
        <f>('1 Utsläpp'!AD14/'6 FV'!AD14)*1000</f>
        <v>0.54883004925900913</v>
      </c>
      <c r="AE13" s="298">
        <f>('1 Utsläpp'!AE14/'6 FV'!AE14)*1000</f>
        <v>0.54325079270346621</v>
      </c>
      <c r="AF13" s="298">
        <f>('1 Utsläpp'!AF14/'6 FV'!AF14)*1000</f>
        <v>0.48576397398150678</v>
      </c>
      <c r="AG13" s="298">
        <f>('1 Utsläpp'!AG14/'6 FV'!AG14)*1000</f>
        <v>0.36248986944737377</v>
      </c>
      <c r="AH13" s="298">
        <f>('1 Utsläpp'!AH14/'6 FV'!AH14)*1000</f>
        <v>0.48925048057364218</v>
      </c>
      <c r="AI13" s="298">
        <f>('1 Utsläpp'!AI14/'6 FV'!AI14)*1000</f>
        <v>0.47171609998130881</v>
      </c>
      <c r="AJ13" s="298">
        <f>('1 Utsläpp'!AJ14/'6 FV'!AJ14)*1000</f>
        <v>0.4673326254588725</v>
      </c>
      <c r="AK13" s="298">
        <f>('1 Utsläpp'!AK14/'6 FV'!AK14)*1000</f>
        <v>0.43187314015239286</v>
      </c>
      <c r="AL13" s="298">
        <f>('1 Utsläpp'!AL14/'6 FV'!AL14)*1000</f>
        <v>0.51304149828067158</v>
      </c>
      <c r="AM13" s="298">
        <f>('1 Utsläpp'!AM14/'6 FV'!AM14)*1000</f>
        <v>0.45619876848162749</v>
      </c>
      <c r="AN13" s="298">
        <f>('1 Utsläpp'!AN14/'6 FV'!AN14)*1000</f>
        <v>0.35924652476010932</v>
      </c>
      <c r="AO13" s="298">
        <f>('1 Utsläpp'!AO14/'6 FV'!AO14)*1000</f>
        <v>0.36502106379854132</v>
      </c>
      <c r="AP13" s="298">
        <f>('1 Utsläpp'!AP14/'6 FV'!AP14)*1000</f>
        <v>0.42221609517341557</v>
      </c>
      <c r="AQ13" s="298">
        <f>('1 Utsläpp'!AQ14/'6 FV'!AQ14)*1000</f>
        <v>0.38641416706301973</v>
      </c>
      <c r="AR13" s="298">
        <f>('1 Utsläpp'!AR14/'6 FV'!AR14)*1000</f>
        <v>0.38604197372037846</v>
      </c>
      <c r="AS13" s="298">
        <f>('1 Utsläpp'!AS14/'6 FV'!AS14)*1000</f>
        <v>0.39266139402316563</v>
      </c>
      <c r="AT13" s="298">
        <f>('1 Utsläpp'!AT14/'6 FV'!AT14)*1000</f>
        <v>0.48300228214878116</v>
      </c>
      <c r="AU13" s="298">
        <f>('1 Utsläpp'!AU14/'6 FV'!AU14)*1000</f>
        <v>0.37301284615044028</v>
      </c>
      <c r="AV13" s="298">
        <f>('1 Utsläpp'!AV14/'6 FV'!AV14)*1000</f>
        <v>0.32182509765974832</v>
      </c>
      <c r="AW13" s="298">
        <f>('1 Utsläpp'!AW14/'6 FV'!AW14)*1000</f>
        <v>0.33109260934607543</v>
      </c>
      <c r="AX13" s="298">
        <f>('1 Utsläpp'!AX14/'6 FV'!AX14)*1000</f>
        <v>0.3694191157100139</v>
      </c>
      <c r="AY13" s="298">
        <f>('1 Utsläpp'!AY14/'6 FV'!AY14)*1000</f>
        <v>0.2983595764238996</v>
      </c>
      <c r="AZ13" s="298">
        <f>('1 Utsläpp'!AZ14/'6 FV'!AZ14)*1000</f>
        <v>0.29909706718977136</v>
      </c>
      <c r="BA13" s="298">
        <f>('1 Utsläpp'!BA14/'6 FV'!BA14)*1000</f>
        <v>0.32562938292220978</v>
      </c>
      <c r="BB13" s="298">
        <f>('1 Utsläpp'!BB14/'6 FV'!BB14)*1000</f>
        <v>0.34553812639318465</v>
      </c>
      <c r="BC13" s="298">
        <f>('1 Utsläpp'!BC14/'6 FV'!BC14)*1000</f>
        <v>0.29381474430767263</v>
      </c>
      <c r="BD13" s="298">
        <f>('1 Utsläpp'!BD14/'6 FV'!BD14)*1000</f>
        <v>0.24764632115646418</v>
      </c>
      <c r="BE13" s="298">
        <f>('1 Utsläpp'!BE14/'6 FV'!BE14)*1000</f>
        <v>0.27086581900417045</v>
      </c>
      <c r="BF13" s="298">
        <f>('1 Utsläpp'!BF14/'6 FV'!BF14)*1000</f>
        <v>0.24619635051511629</v>
      </c>
      <c r="BG13" s="298">
        <f>('1 Utsläpp'!BG14/'6 FV'!BG14)*1000</f>
        <v>0.22058064224772925</v>
      </c>
      <c r="BH13" s="298">
        <f>('1 Utsläpp'!BH14/'6 FV'!BH14)*1000</f>
        <v>0.21884809103884342</v>
      </c>
      <c r="BI13" s="298">
        <f>('1 Utsläpp'!BI14/'6 FV'!BI14)*1000</f>
        <v>0.20925246846858481</v>
      </c>
      <c r="BJ13" s="298">
        <f>('1 Utsläpp'!BJ14/'6 FV'!BJ14)*1000</f>
        <v>0.24786777149480416</v>
      </c>
      <c r="BK13" s="298">
        <f>('1 Utsläpp'!BK14/'6 FV'!BK14)*1000</f>
        <v>0.1989349597095475</v>
      </c>
      <c r="BL13" s="298">
        <f>('1 Utsläpp'!BL14/'6 FV'!BL14)*1000</f>
        <v>0.21768005103718571</v>
      </c>
      <c r="BM13" s="298">
        <f>('1 Utsläpp'!BM14/'6 FV'!BM14)*1000</f>
        <v>0.16543378998150512</v>
      </c>
      <c r="BN13" s="298">
        <f>('1 Utsläpp'!BN14/'6 FV'!BN14)*1000</f>
        <v>0.20875966814057642</v>
      </c>
      <c r="BO13" s="298">
        <f>('1 Utsläpp'!BO14/'6 FV'!BO14)*1000</f>
        <v>0.16306985624975329</v>
      </c>
      <c r="BP13" s="298">
        <f>('1 Utsläpp'!BP14/'6 FV'!BP14)*1000</f>
        <v>0.25528495477312074</v>
      </c>
      <c r="BQ13" s="298">
        <f>('1 Utsläpp'!BQ14/'6 FV'!BQ14)*1000</f>
        <v>0.18496415609688774</v>
      </c>
      <c r="BR13" s="298">
        <f>('1 Utsläpp'!BR14/'6 FV'!BR14)*1000</f>
        <v>0.25580307671134522</v>
      </c>
      <c r="BS13" s="298">
        <f>('1 Utsläpp'!BS14/'6 FV'!BS14)*1000</f>
        <v>0.16806170341319904</v>
      </c>
    </row>
    <row r="14" spans="1:71" s="56" customFormat="1" ht="13" x14ac:dyDescent="0.3">
      <c r="A14" s="85">
        <v>10</v>
      </c>
      <c r="B14" s="56" t="s">
        <v>144</v>
      </c>
      <c r="C14" s="85" t="s">
        <v>5</v>
      </c>
      <c r="D14" s="298">
        <f>('1 Utsläpp'!D15/'6 FV'!D15)*1000</f>
        <v>1.8674189452084349</v>
      </c>
      <c r="E14" s="298">
        <f>('1 Utsläpp'!E15/'6 FV'!E15)*1000</f>
        <v>1.4262385350635531</v>
      </c>
      <c r="F14" s="298">
        <f>('1 Utsläpp'!F15/'6 FV'!F15)*1000</f>
        <v>1.7552667488715437</v>
      </c>
      <c r="G14" s="298">
        <f>('1 Utsläpp'!G15/'6 FV'!G15)*1000</f>
        <v>2.4413441090104651</v>
      </c>
      <c r="H14" s="298">
        <f>('1 Utsläpp'!H15/'6 FV'!H15)*1000</f>
        <v>3.4151199414245008</v>
      </c>
      <c r="I14" s="298">
        <f>('1 Utsläpp'!I15/'6 FV'!I15)*1000</f>
        <v>2.6143055502533166</v>
      </c>
      <c r="J14" s="298">
        <f>('1 Utsläpp'!J15/'6 FV'!J15)*1000</f>
        <v>2.9367744840061434</v>
      </c>
      <c r="K14" s="298">
        <f>('1 Utsläpp'!K15/'6 FV'!K15)*1000</f>
        <v>3.8264546981240528</v>
      </c>
      <c r="L14" s="298">
        <f>('1 Utsläpp'!L15/'6 FV'!L15)*1000</f>
        <v>4.8287859891439435</v>
      </c>
      <c r="M14" s="298">
        <f>('1 Utsläpp'!M15/'6 FV'!M15)*1000</f>
        <v>1.8335849442257539</v>
      </c>
      <c r="N14" s="298">
        <f>('1 Utsläpp'!N15/'6 FV'!N15)*1000</f>
        <v>2.0511574511645665</v>
      </c>
      <c r="O14" s="298">
        <f>('1 Utsläpp'!O15/'6 FV'!O15)*1000</f>
        <v>2.9915444542717848</v>
      </c>
      <c r="P14" s="298">
        <f>('1 Utsläpp'!P15/'6 FV'!P15)*1000</f>
        <v>2.555763957947514</v>
      </c>
      <c r="Q14" s="298">
        <f>('1 Utsläpp'!Q15/'6 FV'!Q15)*1000</f>
        <v>1.1177834794886432</v>
      </c>
      <c r="R14" s="298">
        <f>('1 Utsläpp'!R15/'6 FV'!R15)*1000</f>
        <v>1.1974411000405234</v>
      </c>
      <c r="S14" s="298">
        <f>('1 Utsläpp'!S15/'6 FV'!S15)*1000</f>
        <v>1.2857428003376372</v>
      </c>
      <c r="T14" s="298">
        <f>('1 Utsläpp'!T15/'6 FV'!T15)*1000</f>
        <v>1.5907992805398647</v>
      </c>
      <c r="U14" s="298">
        <f>('1 Utsläpp'!U15/'6 FV'!U15)*1000</f>
        <v>1.3106896130860823</v>
      </c>
      <c r="V14" s="298">
        <f>('1 Utsläpp'!V15/'6 FV'!V15)*1000</f>
        <v>1.3001924630919441</v>
      </c>
      <c r="W14" s="298">
        <f>('1 Utsläpp'!W15/'6 FV'!W15)*1000</f>
        <v>1.771732918113585</v>
      </c>
      <c r="X14" s="298">
        <f>('1 Utsläpp'!X15/'6 FV'!X15)*1000</f>
        <v>1.7169337427551514</v>
      </c>
      <c r="Y14" s="298">
        <f>('1 Utsläpp'!Y15/'6 FV'!Y15)*1000</f>
        <v>1.4294342928117527</v>
      </c>
      <c r="Z14" s="298">
        <f>('1 Utsläpp'!Z15/'6 FV'!Z15)*1000</f>
        <v>1.4767854565897964</v>
      </c>
      <c r="AA14" s="298">
        <f>('1 Utsläpp'!AA15/'6 FV'!AA15)*1000</f>
        <v>1.679338333038364</v>
      </c>
      <c r="AB14" s="298">
        <f>('1 Utsläpp'!AB15/'6 FV'!AB15)*1000</f>
        <v>1.8973088984430231</v>
      </c>
      <c r="AC14" s="298">
        <f>('1 Utsläpp'!AC15/'6 FV'!AC15)*1000</f>
        <v>1.4893621395438081</v>
      </c>
      <c r="AD14" s="298">
        <f>('1 Utsläpp'!AD15/'6 FV'!AD15)*1000</f>
        <v>1.5028551066379863</v>
      </c>
      <c r="AE14" s="298">
        <f>('1 Utsläpp'!AE15/'6 FV'!AE15)*1000</f>
        <v>1.7947235583385588</v>
      </c>
      <c r="AF14" s="298">
        <f>('1 Utsläpp'!AF15/'6 FV'!AF15)*1000</f>
        <v>1.4518954690203225</v>
      </c>
      <c r="AG14" s="298">
        <f>('1 Utsläpp'!AG15/'6 FV'!AG15)*1000</f>
        <v>1.3140265413450016</v>
      </c>
      <c r="AH14" s="298">
        <f>('1 Utsläpp'!AH15/'6 FV'!AH15)*1000</f>
        <v>1.1795724906068734</v>
      </c>
      <c r="AI14" s="298">
        <f>('1 Utsläpp'!AI15/'6 FV'!AI15)*1000</f>
        <v>1.2435625550672522</v>
      </c>
      <c r="AJ14" s="298">
        <f>('1 Utsläpp'!AJ15/'6 FV'!AJ15)*1000</f>
        <v>1.7558465351791879</v>
      </c>
      <c r="AK14" s="298">
        <f>('1 Utsläpp'!AK15/'6 FV'!AK15)*1000</f>
        <v>1.342459254689808</v>
      </c>
      <c r="AL14" s="298">
        <f>('1 Utsläpp'!AL15/'6 FV'!AL15)*1000</f>
        <v>1.43959426198578</v>
      </c>
      <c r="AM14" s="298">
        <f>('1 Utsläpp'!AM15/'6 FV'!AM15)*1000</f>
        <v>1.4984979686484277</v>
      </c>
      <c r="AN14" s="298">
        <f>('1 Utsläpp'!AN15/'6 FV'!AN15)*1000</f>
        <v>1.0789404941952954</v>
      </c>
      <c r="AO14" s="298">
        <f>('1 Utsläpp'!AO15/'6 FV'!AO15)*1000</f>
        <v>1.0361561469958749</v>
      </c>
      <c r="AP14" s="298">
        <f>('1 Utsläpp'!AP15/'6 FV'!AP15)*1000</f>
        <v>1.0548271068018313</v>
      </c>
      <c r="AQ14" s="298">
        <f>('1 Utsläpp'!AQ15/'6 FV'!AQ15)*1000</f>
        <v>1.0472338851909839</v>
      </c>
      <c r="AR14" s="298">
        <f>('1 Utsläpp'!AR15/'6 FV'!AR15)*1000</f>
        <v>0.9425652533505664</v>
      </c>
      <c r="AS14" s="298">
        <f>('1 Utsläpp'!AS15/'6 FV'!AS15)*1000</f>
        <v>0.81368356377218953</v>
      </c>
      <c r="AT14" s="298">
        <f>('1 Utsläpp'!AT15/'6 FV'!AT15)*1000</f>
        <v>0.89436607761712295</v>
      </c>
      <c r="AU14" s="298">
        <f>('1 Utsläpp'!AU15/'6 FV'!AU15)*1000</f>
        <v>0.86708810117221036</v>
      </c>
      <c r="AV14" s="298">
        <f>('1 Utsläpp'!AV15/'6 FV'!AV15)*1000</f>
        <v>0.8681884171496379</v>
      </c>
      <c r="AW14" s="298">
        <f>('1 Utsläpp'!AW15/'6 FV'!AW15)*1000</f>
        <v>0.75029053975509385</v>
      </c>
      <c r="AX14" s="298">
        <f>('1 Utsläpp'!AX15/'6 FV'!AX15)*1000</f>
        <v>0.98008790642210808</v>
      </c>
      <c r="AY14" s="298">
        <f>('1 Utsläpp'!AY15/'6 FV'!AY15)*1000</f>
        <v>0.93896378075662512</v>
      </c>
      <c r="AZ14" s="298">
        <f>('1 Utsläpp'!AZ15/'6 FV'!AZ15)*1000</f>
        <v>0.77123532440498155</v>
      </c>
      <c r="BA14" s="298">
        <f>('1 Utsläpp'!BA15/'6 FV'!BA15)*1000</f>
        <v>0.78626052934672441</v>
      </c>
      <c r="BB14" s="298">
        <f>('1 Utsläpp'!BB15/'6 FV'!BB15)*1000</f>
        <v>0.84113881456285089</v>
      </c>
      <c r="BC14" s="298">
        <f>('1 Utsläpp'!BC15/'6 FV'!BC15)*1000</f>
        <v>0.73255752281476838</v>
      </c>
      <c r="BD14" s="298">
        <f>('1 Utsläpp'!BD15/'6 FV'!BD15)*1000</f>
        <v>0.73139871429391246</v>
      </c>
      <c r="BE14" s="298">
        <f>('1 Utsläpp'!BE15/'6 FV'!BE15)*1000</f>
        <v>0.70853235854547181</v>
      </c>
      <c r="BF14" s="298">
        <f>('1 Utsläpp'!BF15/'6 FV'!BF15)*1000</f>
        <v>0.79890722949699378</v>
      </c>
      <c r="BG14" s="298">
        <f>('1 Utsläpp'!BG15/'6 FV'!BG15)*1000</f>
        <v>0.72251094224529089</v>
      </c>
      <c r="BH14" s="298">
        <f>('1 Utsläpp'!BH15/'6 FV'!BH15)*1000</f>
        <v>0.72090295673282068</v>
      </c>
      <c r="BI14" s="298">
        <f>('1 Utsläpp'!BI15/'6 FV'!BI15)*1000</f>
        <v>0.59303147810750867</v>
      </c>
      <c r="BJ14" s="298">
        <f>('1 Utsläpp'!BJ15/'6 FV'!BJ15)*1000</f>
        <v>0.69314888962518184</v>
      </c>
      <c r="BK14" s="298">
        <f>('1 Utsläpp'!BK15/'6 FV'!BK15)*1000</f>
        <v>0.67312618893861642</v>
      </c>
      <c r="BL14" s="298">
        <f>('1 Utsläpp'!BL15/'6 FV'!BL15)*1000</f>
        <v>0.63155573987812375</v>
      </c>
      <c r="BM14" s="298">
        <f>('1 Utsläpp'!BM15/'6 FV'!BM15)*1000</f>
        <v>0.75537676788325347</v>
      </c>
      <c r="BN14" s="298">
        <f>('1 Utsläpp'!BN15/'6 FV'!BN15)*1000</f>
        <v>1.0305573783009372</v>
      </c>
      <c r="BO14" s="298">
        <f>('1 Utsläpp'!BO15/'6 FV'!BO15)*1000</f>
        <v>0.61883229964580355</v>
      </c>
      <c r="BP14" s="298">
        <f>('1 Utsläpp'!BP15/'6 FV'!BP15)*1000</f>
        <v>1.6166353638246129</v>
      </c>
      <c r="BQ14" s="298">
        <f>('1 Utsläpp'!BQ15/'6 FV'!BQ15)*1000</f>
        <v>0.8504645588217461</v>
      </c>
      <c r="BR14" s="298">
        <f>('1 Utsläpp'!BR15/'6 FV'!BR15)*1000</f>
        <v>1.2722378723535257</v>
      </c>
      <c r="BS14" s="298">
        <f>('1 Utsläpp'!BS15/'6 FV'!BS15)*1000</f>
        <v>0.37160429545438495</v>
      </c>
    </row>
    <row r="15" spans="1:71" s="56" customFormat="1" ht="13" x14ac:dyDescent="0.3">
      <c r="A15" s="85">
        <v>11</v>
      </c>
      <c r="B15" s="56" t="s">
        <v>145</v>
      </c>
      <c r="C15" s="85" t="s">
        <v>6</v>
      </c>
      <c r="D15" s="298">
        <f>('1 Utsläpp'!D16/'6 FV'!D16)*1000</f>
        <v>1.4886495901528216</v>
      </c>
      <c r="E15" s="298">
        <f>('1 Utsläpp'!E16/'6 FV'!E16)*1000</f>
        <v>1.2098866121161509</v>
      </c>
      <c r="F15" s="298">
        <f>('1 Utsläpp'!F16/'6 FV'!F16)*1000</f>
        <v>1.4047241174923266</v>
      </c>
      <c r="G15" s="298">
        <f>('1 Utsläpp'!G16/'6 FV'!G16)*1000</f>
        <v>1.8498254620832844</v>
      </c>
      <c r="H15" s="298">
        <f>('1 Utsläpp'!H16/'6 FV'!H16)*1000</f>
        <v>2.1924940019840058</v>
      </c>
      <c r="I15" s="298">
        <f>('1 Utsläpp'!I16/'6 FV'!I16)*1000</f>
        <v>2.1901874947780078</v>
      </c>
      <c r="J15" s="298">
        <f>('1 Utsläpp'!J16/'6 FV'!J16)*1000</f>
        <v>2.1542639454895354</v>
      </c>
      <c r="K15" s="298">
        <f>('1 Utsläpp'!K16/'6 FV'!K16)*1000</f>
        <v>1.9830598014421246</v>
      </c>
      <c r="L15" s="298">
        <f>('1 Utsläpp'!L16/'6 FV'!L16)*1000</f>
        <v>1.9977187989654515</v>
      </c>
      <c r="M15" s="298">
        <f>('1 Utsläpp'!M16/'6 FV'!M16)*1000</f>
        <v>1.2936437694233092</v>
      </c>
      <c r="N15" s="298">
        <f>('1 Utsläpp'!N16/'6 FV'!N16)*1000</f>
        <v>1.3303448278624859</v>
      </c>
      <c r="O15" s="298">
        <f>('1 Utsläpp'!O16/'6 FV'!O16)*1000</f>
        <v>1.3359370057912154</v>
      </c>
      <c r="P15" s="298">
        <f>('1 Utsläpp'!P16/'6 FV'!P16)*1000</f>
        <v>1.1843181766268971</v>
      </c>
      <c r="Q15" s="298">
        <f>('1 Utsläpp'!Q16/'6 FV'!Q16)*1000</f>
        <v>1.0087093083532499</v>
      </c>
      <c r="R15" s="298">
        <f>('1 Utsläpp'!R16/'6 FV'!R16)*1000</f>
        <v>1.0660372408580974</v>
      </c>
      <c r="S15" s="298">
        <f>('1 Utsläpp'!S16/'6 FV'!S16)*1000</f>
        <v>1.0430861238400764</v>
      </c>
      <c r="T15" s="298">
        <f>('1 Utsläpp'!T16/'6 FV'!T16)*1000</f>
        <v>1.145359694315635</v>
      </c>
      <c r="U15" s="298">
        <f>('1 Utsläpp'!U16/'6 FV'!U16)*1000</f>
        <v>0.99637240492410872</v>
      </c>
      <c r="V15" s="298">
        <f>('1 Utsläpp'!V16/'6 FV'!V16)*1000</f>
        <v>1.1543318008471506</v>
      </c>
      <c r="W15" s="298">
        <f>('1 Utsläpp'!W16/'6 FV'!W16)*1000</f>
        <v>1.3076929339780534</v>
      </c>
      <c r="X15" s="298">
        <f>('1 Utsläpp'!X16/'6 FV'!X16)*1000</f>
        <v>1.5003178922913005</v>
      </c>
      <c r="Y15" s="298">
        <f>('1 Utsläpp'!Y16/'6 FV'!Y16)*1000</f>
        <v>1.2531561060456893</v>
      </c>
      <c r="Z15" s="298">
        <f>('1 Utsläpp'!Z16/'6 FV'!Z16)*1000</f>
        <v>1.4276571955285524</v>
      </c>
      <c r="AA15" s="298">
        <f>('1 Utsläpp'!AA16/'6 FV'!AA16)*1000</f>
        <v>1.3562823555298431</v>
      </c>
      <c r="AB15" s="298">
        <f>('1 Utsläpp'!AB16/'6 FV'!AB16)*1000</f>
        <v>1.6515102674281981</v>
      </c>
      <c r="AC15" s="298">
        <f>('1 Utsläpp'!AC16/'6 FV'!AC16)*1000</f>
        <v>1.3535722921452578</v>
      </c>
      <c r="AD15" s="298">
        <f>('1 Utsläpp'!AD16/'6 FV'!AD16)*1000</f>
        <v>1.4258697574493675</v>
      </c>
      <c r="AE15" s="298">
        <f>('1 Utsläpp'!AE16/'6 FV'!AE16)*1000</f>
        <v>1.3231117523964033</v>
      </c>
      <c r="AF15" s="298">
        <f>('1 Utsläpp'!AF16/'6 FV'!AF16)*1000</f>
        <v>1.5893040275646859</v>
      </c>
      <c r="AG15" s="298">
        <f>('1 Utsläpp'!AG16/'6 FV'!AG16)*1000</f>
        <v>1.2426144568061992</v>
      </c>
      <c r="AH15" s="298">
        <f>('1 Utsläpp'!AH16/'6 FV'!AH16)*1000</f>
        <v>1.2821156745671249</v>
      </c>
      <c r="AI15" s="298">
        <f>('1 Utsläpp'!AI16/'6 FV'!AI16)*1000</f>
        <v>1.3042333961216546</v>
      </c>
      <c r="AJ15" s="298">
        <f>('1 Utsläpp'!AJ16/'6 FV'!AJ16)*1000</f>
        <v>1.3913505086942743</v>
      </c>
      <c r="AK15" s="298">
        <f>('1 Utsläpp'!AK16/'6 FV'!AK16)*1000</f>
        <v>1.2824757742849355</v>
      </c>
      <c r="AL15" s="298">
        <f>('1 Utsläpp'!AL16/'6 FV'!AL16)*1000</f>
        <v>1.4849586256766911</v>
      </c>
      <c r="AM15" s="298">
        <f>('1 Utsläpp'!AM16/'6 FV'!AM16)*1000</f>
        <v>1.3942525851321859</v>
      </c>
      <c r="AN15" s="298">
        <f>('1 Utsläpp'!AN16/'6 FV'!AN16)*1000</f>
        <v>1.2455380012198112</v>
      </c>
      <c r="AO15" s="298">
        <f>('1 Utsläpp'!AO16/'6 FV'!AO16)*1000</f>
        <v>1.0859536316207326</v>
      </c>
      <c r="AP15" s="298">
        <f>('1 Utsläpp'!AP16/'6 FV'!AP16)*1000</f>
        <v>1.2630489853896105</v>
      </c>
      <c r="AQ15" s="298">
        <f>('1 Utsläpp'!AQ16/'6 FV'!AQ16)*1000</f>
        <v>1.1164514978858158</v>
      </c>
      <c r="AR15" s="298">
        <f>('1 Utsläpp'!AR16/'6 FV'!AR16)*1000</f>
        <v>1.0608987716897706</v>
      </c>
      <c r="AS15" s="298">
        <f>('1 Utsläpp'!AS16/'6 FV'!AS16)*1000</f>
        <v>1.0699898988608965</v>
      </c>
      <c r="AT15" s="298">
        <f>('1 Utsläpp'!AT16/'6 FV'!AT16)*1000</f>
        <v>1.1009390266227921</v>
      </c>
      <c r="AU15" s="298">
        <f>('1 Utsläpp'!AU16/'6 FV'!AU16)*1000</f>
        <v>1.0891936184770852</v>
      </c>
      <c r="AV15" s="298">
        <f>('1 Utsläpp'!AV16/'6 FV'!AV16)*1000</f>
        <v>1.1280881949953909</v>
      </c>
      <c r="AW15" s="298">
        <f>('1 Utsläpp'!AW16/'6 FV'!AW16)*1000</f>
        <v>0.90940768338817146</v>
      </c>
      <c r="AX15" s="298">
        <f>('1 Utsläpp'!AX16/'6 FV'!AX16)*1000</f>
        <v>1.018825399058209</v>
      </c>
      <c r="AY15" s="298">
        <f>('1 Utsläpp'!AY16/'6 FV'!AY16)*1000</f>
        <v>0.93612444925587368</v>
      </c>
      <c r="AZ15" s="298">
        <f>('1 Utsläpp'!AZ16/'6 FV'!AZ16)*1000</f>
        <v>1.0766879949354689</v>
      </c>
      <c r="BA15" s="298">
        <f>('1 Utsläpp'!BA16/'6 FV'!BA16)*1000</f>
        <v>0.95374668109134131</v>
      </c>
      <c r="BB15" s="298">
        <f>('1 Utsläpp'!BB16/'6 FV'!BB16)*1000</f>
        <v>0.97795073247067177</v>
      </c>
      <c r="BC15" s="298">
        <f>('1 Utsläpp'!BC16/'6 FV'!BC16)*1000</f>
        <v>0.76895848588325599</v>
      </c>
      <c r="BD15" s="298">
        <f>('1 Utsläpp'!BD16/'6 FV'!BD16)*1000</f>
        <v>0.85178848320339673</v>
      </c>
      <c r="BE15" s="298">
        <f>('1 Utsläpp'!BE16/'6 FV'!BE16)*1000</f>
        <v>0.78906203875496406</v>
      </c>
      <c r="BF15" s="298">
        <f>('1 Utsläpp'!BF16/'6 FV'!BF16)*1000</f>
        <v>0.86960977011857477</v>
      </c>
      <c r="BG15" s="298">
        <f>('1 Utsläpp'!BG16/'6 FV'!BG16)*1000</f>
        <v>0.66154556292748756</v>
      </c>
      <c r="BH15" s="298">
        <f>('1 Utsläpp'!BH16/'6 FV'!BH16)*1000</f>
        <v>0.7435627475112746</v>
      </c>
      <c r="BI15" s="298">
        <f>('1 Utsläpp'!BI16/'6 FV'!BI16)*1000</f>
        <v>0.71022623901159132</v>
      </c>
      <c r="BJ15" s="298">
        <f>('1 Utsläpp'!BJ16/'6 FV'!BJ16)*1000</f>
        <v>0.73747188852078349</v>
      </c>
      <c r="BK15" s="298">
        <f>('1 Utsläpp'!BK16/'6 FV'!BK16)*1000</f>
        <v>0.66961482075468259</v>
      </c>
      <c r="BL15" s="298">
        <f>('1 Utsläpp'!BL16/'6 FV'!BL16)*1000</f>
        <v>0.69435324226492645</v>
      </c>
      <c r="BM15" s="298">
        <f>('1 Utsläpp'!BM16/'6 FV'!BM16)*1000</f>
        <v>0.6242233982568296</v>
      </c>
      <c r="BN15" s="298">
        <f>('1 Utsläpp'!BN16/'6 FV'!BN16)*1000</f>
        <v>0.79540636162650002</v>
      </c>
      <c r="BO15" s="298">
        <f>('1 Utsläpp'!BO16/'6 FV'!BO16)*1000</f>
        <v>0.86474828416284444</v>
      </c>
      <c r="BP15" s="298">
        <f>('1 Utsläpp'!BP16/'6 FV'!BP16)*1000</f>
        <v>0.8616862741284449</v>
      </c>
      <c r="BQ15" s="298">
        <f>('1 Utsläpp'!BQ16/'6 FV'!BQ16)*1000</f>
        <v>0.85884939691556872</v>
      </c>
      <c r="BR15" s="298">
        <f>('1 Utsläpp'!BR16/'6 FV'!BR16)*1000</f>
        <v>1.0884247198100176</v>
      </c>
      <c r="BS15" s="298">
        <f>('1 Utsläpp'!BS16/'6 FV'!BS16)*1000</f>
        <v>1.0567070368455669</v>
      </c>
    </row>
    <row r="16" spans="1:71" s="56" customFormat="1" ht="13" x14ac:dyDescent="0.3">
      <c r="A16" s="85">
        <v>12</v>
      </c>
      <c r="B16" s="56" t="s">
        <v>146</v>
      </c>
      <c r="C16" s="85" t="s">
        <v>7</v>
      </c>
      <c r="D16" s="298">
        <f>('1 Utsläpp'!D17/'6 FV'!D17)*1000</f>
        <v>3.3072268754289418</v>
      </c>
      <c r="E16" s="298">
        <f>('1 Utsläpp'!E17/'6 FV'!E17)*1000</f>
        <v>2.8663217536163756</v>
      </c>
      <c r="F16" s="298">
        <f>('1 Utsläpp'!F17/'6 FV'!F17)*1000</f>
        <v>3.0436255520500004</v>
      </c>
      <c r="G16" s="298">
        <f>('1 Utsläpp'!G17/'6 FV'!G17)*1000</f>
        <v>3.6443885873323025</v>
      </c>
      <c r="H16" s="298">
        <f>('1 Utsläpp'!H17/'6 FV'!H17)*1000</f>
        <v>5.2838048795602157</v>
      </c>
      <c r="I16" s="298">
        <f>('1 Utsläpp'!I17/'6 FV'!I17)*1000</f>
        <v>4.5713326698815067</v>
      </c>
      <c r="J16" s="298">
        <f>('1 Utsläpp'!J17/'6 FV'!J17)*1000</f>
        <v>3.6441870905436402</v>
      </c>
      <c r="K16" s="298">
        <f>('1 Utsläpp'!K17/'6 FV'!K17)*1000</f>
        <v>3.88751093858997</v>
      </c>
      <c r="L16" s="298">
        <f>('1 Utsläpp'!L17/'6 FV'!L17)*1000</f>
        <v>3.5623938739384036</v>
      </c>
      <c r="M16" s="298">
        <f>('1 Utsläpp'!M17/'6 FV'!M17)*1000</f>
        <v>2.7261185983660492</v>
      </c>
      <c r="N16" s="298">
        <f>('1 Utsläpp'!N17/'6 FV'!N17)*1000</f>
        <v>2.6312846975247699</v>
      </c>
      <c r="O16" s="298">
        <f>('1 Utsläpp'!O17/'6 FV'!O17)*1000</f>
        <v>2.6582237035757248</v>
      </c>
      <c r="P16" s="298">
        <f>('1 Utsläpp'!P17/'6 FV'!P17)*1000</f>
        <v>2.4326207950284342</v>
      </c>
      <c r="Q16" s="298">
        <f>('1 Utsläpp'!Q17/'6 FV'!Q17)*1000</f>
        <v>1.9281360274380506</v>
      </c>
      <c r="R16" s="298">
        <f>('1 Utsläpp'!R17/'6 FV'!R17)*1000</f>
        <v>2.0385670365285371</v>
      </c>
      <c r="S16" s="298">
        <f>('1 Utsläpp'!S17/'6 FV'!S17)*1000</f>
        <v>2.1726439850330728</v>
      </c>
      <c r="T16" s="298">
        <f>('1 Utsläpp'!T17/'6 FV'!T17)*1000</f>
        <v>2.7302053381565421</v>
      </c>
      <c r="U16" s="298">
        <f>('1 Utsläpp'!U17/'6 FV'!U17)*1000</f>
        <v>2.3485539484500024</v>
      </c>
      <c r="V16" s="298">
        <f>('1 Utsläpp'!V17/'6 FV'!V17)*1000</f>
        <v>2.8330860289279438</v>
      </c>
      <c r="W16" s="298">
        <f>('1 Utsläpp'!W17/'6 FV'!W17)*1000</f>
        <v>3.0730987832497756</v>
      </c>
      <c r="X16" s="298">
        <f>('1 Utsläpp'!X17/'6 FV'!X17)*1000</f>
        <v>3.2585664009295172</v>
      </c>
      <c r="Y16" s="298">
        <f>('1 Utsläpp'!Y17/'6 FV'!Y17)*1000</f>
        <v>2.7423032852986569</v>
      </c>
      <c r="Z16" s="298">
        <f>('1 Utsläpp'!Z17/'6 FV'!Z17)*1000</f>
        <v>2.7245540087747817</v>
      </c>
      <c r="AA16" s="298">
        <f>('1 Utsläpp'!AA17/'6 FV'!AA17)*1000</f>
        <v>2.396924537485746</v>
      </c>
      <c r="AB16" s="298">
        <f>('1 Utsläpp'!AB17/'6 FV'!AB17)*1000</f>
        <v>2.1079377643343333</v>
      </c>
      <c r="AC16" s="298">
        <f>('1 Utsläpp'!AC17/'6 FV'!AC17)*1000</f>
        <v>1.9586052985425584</v>
      </c>
      <c r="AD16" s="298">
        <f>('1 Utsläpp'!AD17/'6 FV'!AD17)*1000</f>
        <v>2.0981282011706068</v>
      </c>
      <c r="AE16" s="298">
        <f>('1 Utsläpp'!AE17/'6 FV'!AE17)*1000</f>
        <v>2.2095023451910123</v>
      </c>
      <c r="AF16" s="298">
        <f>('1 Utsläpp'!AF17/'6 FV'!AF17)*1000</f>
        <v>1.9813823067014258</v>
      </c>
      <c r="AG16" s="298">
        <f>('1 Utsläpp'!AG17/'6 FV'!AG17)*1000</f>
        <v>1.5053803032701956</v>
      </c>
      <c r="AH16" s="298">
        <f>('1 Utsläpp'!AH17/'6 FV'!AH17)*1000</f>
        <v>1.4395384502653059</v>
      </c>
      <c r="AI16" s="298">
        <f>('1 Utsläpp'!AI17/'6 FV'!AI17)*1000</f>
        <v>1.3405967222189921</v>
      </c>
      <c r="AJ16" s="298">
        <f>('1 Utsläpp'!AJ17/'6 FV'!AJ17)*1000</f>
        <v>1.0848351956465712</v>
      </c>
      <c r="AK16" s="298">
        <f>('1 Utsläpp'!AK17/'6 FV'!AK17)*1000</f>
        <v>1.2026962577313511</v>
      </c>
      <c r="AL16" s="298">
        <f>('1 Utsläpp'!AL17/'6 FV'!AL17)*1000</f>
        <v>1.2438738198421007</v>
      </c>
      <c r="AM16" s="298">
        <f>('1 Utsläpp'!AM17/'6 FV'!AM17)*1000</f>
        <v>1.1448741082751834</v>
      </c>
      <c r="AN16" s="298">
        <f>('1 Utsläpp'!AN17/'6 FV'!AN17)*1000</f>
        <v>1.3238801597420473</v>
      </c>
      <c r="AO16" s="298">
        <f>('1 Utsläpp'!AO17/'6 FV'!AO17)*1000</f>
        <v>1.4298149992771771</v>
      </c>
      <c r="AP16" s="298">
        <f>('1 Utsläpp'!AP17/'6 FV'!AP17)*1000</f>
        <v>1.3464017069451486</v>
      </c>
      <c r="AQ16" s="298">
        <f>('1 Utsläpp'!AQ17/'6 FV'!AQ17)*1000</f>
        <v>1.3495963308522843</v>
      </c>
      <c r="AR16" s="298">
        <f>('1 Utsläpp'!AR17/'6 FV'!AR17)*1000</f>
        <v>1.2322872977139689</v>
      </c>
      <c r="AS16" s="298">
        <f>('1 Utsläpp'!AS17/'6 FV'!AS17)*1000</f>
        <v>1.229644545943676</v>
      </c>
      <c r="AT16" s="298">
        <f>('1 Utsläpp'!AT17/'6 FV'!AT17)*1000</f>
        <v>1.3837673752812678</v>
      </c>
      <c r="AU16" s="298">
        <f>('1 Utsläpp'!AU17/'6 FV'!AU17)*1000</f>
        <v>1.3520638813751684</v>
      </c>
      <c r="AV16" s="298">
        <f>('1 Utsläpp'!AV17/'6 FV'!AV17)*1000</f>
        <v>1.2533744220330691</v>
      </c>
      <c r="AW16" s="298">
        <f>('1 Utsläpp'!AW17/'6 FV'!AW17)*1000</f>
        <v>1.2575111255453015</v>
      </c>
      <c r="AX16" s="298">
        <f>('1 Utsläpp'!AX17/'6 FV'!AX17)*1000</f>
        <v>1.4151548010162494</v>
      </c>
      <c r="AY16" s="298">
        <f>('1 Utsläpp'!AY17/'6 FV'!AY17)*1000</f>
        <v>1.1852554314565384</v>
      </c>
      <c r="AZ16" s="298">
        <f>('1 Utsläpp'!AZ17/'6 FV'!AZ17)*1000</f>
        <v>1.4115703493193961</v>
      </c>
      <c r="BA16" s="298">
        <f>('1 Utsläpp'!BA17/'6 FV'!BA17)*1000</f>
        <v>1.522469616603028</v>
      </c>
      <c r="BB16" s="298">
        <f>('1 Utsläpp'!BB17/'6 FV'!BB17)*1000</f>
        <v>1.0580812017698473</v>
      </c>
      <c r="BC16" s="298">
        <f>('1 Utsläpp'!BC17/'6 FV'!BC17)*1000</f>
        <v>0.97114731419509059</v>
      </c>
      <c r="BD16" s="298">
        <f>('1 Utsläpp'!BD17/'6 FV'!BD17)*1000</f>
        <v>0.84658753586686697</v>
      </c>
      <c r="BE16" s="298">
        <f>('1 Utsläpp'!BE17/'6 FV'!BE17)*1000</f>
        <v>0.91970680795105597</v>
      </c>
      <c r="BF16" s="298">
        <f>('1 Utsläpp'!BF17/'6 FV'!BF17)*1000</f>
        <v>0.96032764647316537</v>
      </c>
      <c r="BG16" s="298">
        <f>('1 Utsläpp'!BG17/'6 FV'!BG17)*1000</f>
        <v>0.96744403255401767</v>
      </c>
      <c r="BH16" s="298">
        <f>('1 Utsläpp'!BH17/'6 FV'!BH17)*1000</f>
        <v>0.87998236045896838</v>
      </c>
      <c r="BI16" s="298">
        <f>('1 Utsläpp'!BI17/'6 FV'!BI17)*1000</f>
        <v>0.96274247907922006</v>
      </c>
      <c r="BJ16" s="298">
        <f>('1 Utsläpp'!BJ17/'6 FV'!BJ17)*1000</f>
        <v>1.0095437948885622</v>
      </c>
      <c r="BK16" s="298">
        <f>('1 Utsläpp'!BK17/'6 FV'!BK17)*1000</f>
        <v>0.92389981974109692</v>
      </c>
      <c r="BL16" s="298">
        <f>('1 Utsläpp'!BL17/'6 FV'!BL17)*1000</f>
        <v>0.76777845198679273</v>
      </c>
      <c r="BM16" s="298">
        <f>('1 Utsläpp'!BM17/'6 FV'!BM17)*1000</f>
        <v>0.95279883590063019</v>
      </c>
      <c r="BN16" s="298">
        <f>('1 Utsläpp'!BN17/'6 FV'!BN17)*1000</f>
        <v>0.85405204414721081</v>
      </c>
      <c r="BO16" s="298">
        <f>('1 Utsläpp'!BO17/'6 FV'!BO17)*1000</f>
        <v>1.0543381823508051</v>
      </c>
      <c r="BP16" s="298">
        <f>('1 Utsläpp'!BP17/'6 FV'!BP17)*1000</f>
        <v>0.87617017148177023</v>
      </c>
      <c r="BQ16" s="298">
        <f>('1 Utsläpp'!BQ17/'6 FV'!BQ17)*1000</f>
        <v>0.92421372990715422</v>
      </c>
      <c r="BR16" s="298">
        <f>('1 Utsläpp'!BR17/'6 FV'!BR17)*1000</f>
        <v>0.88746265485548814</v>
      </c>
      <c r="BS16" s="298">
        <f>('1 Utsläpp'!BS17/'6 FV'!BS17)*1000</f>
        <v>0.9509835062017854</v>
      </c>
    </row>
    <row r="17" spans="1:71" s="56" customFormat="1" ht="13" x14ac:dyDescent="0.3">
      <c r="A17" s="85">
        <v>13</v>
      </c>
      <c r="B17" s="56" t="s">
        <v>147</v>
      </c>
      <c r="C17" s="85" t="s">
        <v>8</v>
      </c>
      <c r="D17" s="298">
        <f>('1 Utsläpp'!D18/'6 FV'!D18)*1000</f>
        <v>2.882210818964269</v>
      </c>
      <c r="E17" s="298">
        <f>('1 Utsläpp'!E18/'6 FV'!E18)*1000</f>
        <v>0.89745543712094822</v>
      </c>
      <c r="F17" s="298">
        <f>('1 Utsläpp'!F18/'6 FV'!F18)*1000</f>
        <v>1.1387029379768248</v>
      </c>
      <c r="G17" s="298">
        <f>('1 Utsläpp'!G18/'6 FV'!G18)*1000</f>
        <v>1.2218334024875719</v>
      </c>
      <c r="H17" s="298">
        <f>('1 Utsläpp'!H18/'6 FV'!H18)*1000</f>
        <v>1.2798544327622399</v>
      </c>
      <c r="I17" s="298">
        <f>('1 Utsläpp'!I18/'6 FV'!I18)*1000</f>
        <v>1.0057076317841027</v>
      </c>
      <c r="J17" s="298">
        <f>('1 Utsläpp'!J18/'6 FV'!J18)*1000</f>
        <v>1.0381382344654078</v>
      </c>
      <c r="K17" s="298">
        <f>('1 Utsläpp'!K18/'6 FV'!K18)*1000</f>
        <v>1.1580399571698403</v>
      </c>
      <c r="L17" s="298">
        <f>('1 Utsläpp'!L18/'6 FV'!L18)*1000</f>
        <v>1.3931042108408629</v>
      </c>
      <c r="M17" s="298">
        <f>('1 Utsläpp'!M18/'6 FV'!M18)*1000</f>
        <v>1.0947990711076905</v>
      </c>
      <c r="N17" s="298">
        <f>('1 Utsläpp'!N18/'6 FV'!N18)*1000</f>
        <v>1.426131281855783</v>
      </c>
      <c r="O17" s="298">
        <f>('1 Utsläpp'!O18/'6 FV'!O18)*1000</f>
        <v>1.5482914231318721</v>
      </c>
      <c r="P17" s="298">
        <f>('1 Utsläpp'!P18/'6 FV'!P18)*1000</f>
        <v>1.3323649711146421</v>
      </c>
      <c r="Q17" s="298">
        <f>('1 Utsläpp'!Q18/'6 FV'!Q18)*1000</f>
        <v>0.88262411082534731</v>
      </c>
      <c r="R17" s="298">
        <f>('1 Utsläpp'!R18/'6 FV'!R18)*1000</f>
        <v>1.2914005510144704</v>
      </c>
      <c r="S17" s="298">
        <f>('1 Utsläpp'!S18/'6 FV'!S18)*1000</f>
        <v>1.3981170145224147</v>
      </c>
      <c r="T17" s="298">
        <f>('1 Utsläpp'!T18/'6 FV'!T18)*1000</f>
        <v>1.1057150279107602</v>
      </c>
      <c r="U17" s="298">
        <f>('1 Utsläpp'!U18/'6 FV'!U18)*1000</f>
        <v>1.0059236667538078</v>
      </c>
      <c r="V17" s="298">
        <f>('1 Utsläpp'!V18/'6 FV'!V18)*1000</f>
        <v>1.0675503752462199</v>
      </c>
      <c r="W17" s="298">
        <f>('1 Utsläpp'!W18/'6 FV'!W18)*1000</f>
        <v>0.90589583758259806</v>
      </c>
      <c r="X17" s="298">
        <f>('1 Utsläpp'!X18/'6 FV'!X18)*1000</f>
        <v>0.80253276691659925</v>
      </c>
      <c r="Y17" s="298">
        <f>('1 Utsläpp'!Y18/'6 FV'!Y18)*1000</f>
        <v>0.63908775385310113</v>
      </c>
      <c r="Z17" s="298">
        <f>('1 Utsläpp'!Z18/'6 FV'!Z18)*1000</f>
        <v>0.59628049575220554</v>
      </c>
      <c r="AA17" s="298">
        <f>('1 Utsläpp'!AA18/'6 FV'!AA18)*1000</f>
        <v>0.56014797127486327</v>
      </c>
      <c r="AB17" s="298">
        <f>('1 Utsläpp'!AB18/'6 FV'!AB18)*1000</f>
        <v>0.63812083809898668</v>
      </c>
      <c r="AC17" s="298">
        <f>('1 Utsläpp'!AC18/'6 FV'!AC18)*1000</f>
        <v>0.55463290578387991</v>
      </c>
      <c r="AD17" s="298">
        <f>('1 Utsläpp'!AD18/'6 FV'!AD18)*1000</f>
        <v>0.70048984723235186</v>
      </c>
      <c r="AE17" s="298">
        <f>('1 Utsläpp'!AE18/'6 FV'!AE18)*1000</f>
        <v>0.49418085199620992</v>
      </c>
      <c r="AF17" s="298">
        <f>('1 Utsläpp'!AF18/'6 FV'!AF18)*1000</f>
        <v>0.7206108608250017</v>
      </c>
      <c r="AG17" s="298">
        <f>('1 Utsläpp'!AG18/'6 FV'!AG18)*1000</f>
        <v>0.45830700195989804</v>
      </c>
      <c r="AH17" s="298">
        <f>('1 Utsläpp'!AH18/'6 FV'!AH18)*1000</f>
        <v>0.73293331819875152</v>
      </c>
      <c r="AI17" s="298">
        <f>('1 Utsläpp'!AI18/'6 FV'!AI18)*1000</f>
        <v>0.54572161770271466</v>
      </c>
      <c r="AJ17" s="298">
        <f>('1 Utsläpp'!AJ18/'6 FV'!AJ18)*1000</f>
        <v>0.96057172913018951</v>
      </c>
      <c r="AK17" s="298">
        <f>('1 Utsläpp'!AK18/'6 FV'!AK18)*1000</f>
        <v>0.5748080977101454</v>
      </c>
      <c r="AL17" s="298">
        <f>('1 Utsläpp'!AL18/'6 FV'!AL18)*1000</f>
        <v>0.70459470598869856</v>
      </c>
      <c r="AM17" s="298">
        <f>('1 Utsläpp'!AM18/'6 FV'!AM18)*1000</f>
        <v>0.60916365285898633</v>
      </c>
      <c r="AN17" s="298">
        <f>('1 Utsläpp'!AN18/'6 FV'!AN18)*1000</f>
        <v>0.72772126217280786</v>
      </c>
      <c r="AO17" s="298">
        <f>('1 Utsläpp'!AO18/'6 FV'!AO18)*1000</f>
        <v>0.50457801704054928</v>
      </c>
      <c r="AP17" s="298">
        <f>('1 Utsläpp'!AP18/'6 FV'!AP18)*1000</f>
        <v>0.59585653320364051</v>
      </c>
      <c r="AQ17" s="298">
        <f>('1 Utsläpp'!AQ18/'6 FV'!AQ18)*1000</f>
        <v>0.49840010994063438</v>
      </c>
      <c r="AR17" s="298">
        <f>('1 Utsläpp'!AR18/'6 FV'!AR18)*1000</f>
        <v>0.55039395613235453</v>
      </c>
      <c r="AS17" s="298">
        <f>('1 Utsläpp'!AS18/'6 FV'!AS18)*1000</f>
        <v>0.56718138054929335</v>
      </c>
      <c r="AT17" s="298">
        <f>('1 Utsläpp'!AT18/'6 FV'!AT18)*1000</f>
        <v>0.73290380010976997</v>
      </c>
      <c r="AU17" s="298">
        <f>('1 Utsläpp'!AU18/'6 FV'!AU18)*1000</f>
        <v>0.53015818262721182</v>
      </c>
      <c r="AV17" s="298">
        <f>('1 Utsläpp'!AV18/'6 FV'!AV18)*1000</f>
        <v>0.63626795324609842</v>
      </c>
      <c r="AW17" s="298">
        <f>('1 Utsläpp'!AW18/'6 FV'!AW18)*1000</f>
        <v>0.52307203842260286</v>
      </c>
      <c r="AX17" s="298">
        <f>('1 Utsläpp'!AX18/'6 FV'!AX18)*1000</f>
        <v>0.68929636143656037</v>
      </c>
      <c r="AY17" s="298">
        <f>('1 Utsläpp'!AY18/'6 FV'!AY18)*1000</f>
        <v>0.53112607966460446</v>
      </c>
      <c r="AZ17" s="298">
        <f>('1 Utsläpp'!AZ18/'6 FV'!AZ18)*1000</f>
        <v>0.84684872183551785</v>
      </c>
      <c r="BA17" s="298">
        <f>('1 Utsläpp'!BA18/'6 FV'!BA18)*1000</f>
        <v>0.81089129231838064</v>
      </c>
      <c r="BB17" s="298">
        <f>('1 Utsläpp'!BB18/'6 FV'!BB18)*1000</f>
        <v>1.0685151811939506</v>
      </c>
      <c r="BC17" s="298">
        <f>('1 Utsläpp'!BC18/'6 FV'!BC18)*1000</f>
        <v>0.73639054952985383</v>
      </c>
      <c r="BD17" s="298">
        <f>('1 Utsläpp'!BD18/'6 FV'!BD18)*1000</f>
        <v>0.44121247759688342</v>
      </c>
      <c r="BE17" s="298">
        <f>('1 Utsläpp'!BE18/'6 FV'!BE18)*1000</f>
        <v>0.38611775814718763</v>
      </c>
      <c r="BF17" s="298">
        <f>('1 Utsläpp'!BF18/'6 FV'!BF18)*1000</f>
        <v>0.54791700679947164</v>
      </c>
      <c r="BG17" s="298">
        <f>('1 Utsläpp'!BG18/'6 FV'!BG18)*1000</f>
        <v>0.31318109355459267</v>
      </c>
      <c r="BH17" s="298">
        <f>('1 Utsläpp'!BH18/'6 FV'!BH18)*1000</f>
        <v>0.47580986210852044</v>
      </c>
      <c r="BI17" s="298">
        <f>('1 Utsläpp'!BI18/'6 FV'!BI18)*1000</f>
        <v>0.39675342068923003</v>
      </c>
      <c r="BJ17" s="298">
        <f>('1 Utsläpp'!BJ18/'6 FV'!BJ18)*1000</f>
        <v>0.54741334011295628</v>
      </c>
      <c r="BK17" s="298">
        <f>('1 Utsläpp'!BK18/'6 FV'!BK18)*1000</f>
        <v>0.38011488777191943</v>
      </c>
      <c r="BL17" s="298">
        <f>('1 Utsläpp'!BL18/'6 FV'!BL18)*1000</f>
        <v>0.26793921242433771</v>
      </c>
      <c r="BM17" s="298">
        <f>('1 Utsläpp'!BM18/'6 FV'!BM18)*1000</f>
        <v>0.40626393125684912</v>
      </c>
      <c r="BN17" s="298">
        <f>('1 Utsläpp'!BN18/'6 FV'!BN18)*1000</f>
        <v>0.4658611737305014</v>
      </c>
      <c r="BO17" s="298">
        <f>('1 Utsläpp'!BO18/'6 FV'!BO18)*1000</f>
        <v>0.35865854790901852</v>
      </c>
      <c r="BP17" s="298">
        <f>('1 Utsläpp'!BP18/'6 FV'!BP18)*1000</f>
        <v>0.35496589955695634</v>
      </c>
      <c r="BQ17" s="298">
        <f>('1 Utsläpp'!BQ18/'6 FV'!BQ18)*1000</f>
        <v>0.28022767972128537</v>
      </c>
      <c r="BR17" s="298">
        <f>('1 Utsläpp'!BR18/'6 FV'!BR18)*1000</f>
        <v>0.53158936000591406</v>
      </c>
      <c r="BS17" s="298">
        <f>('1 Utsläpp'!BS18/'6 FV'!BS18)*1000</f>
        <v>0.39626194030989814</v>
      </c>
    </row>
    <row r="18" spans="1:71" s="56" customFormat="1" ht="13" x14ac:dyDescent="0.3">
      <c r="A18" s="85">
        <v>14</v>
      </c>
      <c r="B18" s="56" t="s">
        <v>148</v>
      </c>
      <c r="C18" s="85" t="s">
        <v>40</v>
      </c>
      <c r="D18" s="298">
        <f>('1 Utsläpp'!D19/'6 FV'!D19)*1000</f>
        <v>2.807404939129909</v>
      </c>
      <c r="E18" s="298">
        <f>('1 Utsläpp'!E19/'6 FV'!E19)*1000</f>
        <v>2.5691547930678116</v>
      </c>
      <c r="F18" s="298">
        <f>('1 Utsläpp'!F19/'6 FV'!F19)*1000</f>
        <v>3.0414005205515684</v>
      </c>
      <c r="G18" s="298">
        <f>('1 Utsläpp'!G19/'6 FV'!G19)*1000</f>
        <v>3.3537489355883126</v>
      </c>
      <c r="H18" s="298">
        <f>('1 Utsläpp'!H19/'6 FV'!H19)*1000</f>
        <v>2.9710542982424806</v>
      </c>
      <c r="I18" s="298">
        <f>('1 Utsläpp'!I19/'6 FV'!I19)*1000</f>
        <v>2.8474197627351154</v>
      </c>
      <c r="J18" s="298">
        <f>('1 Utsläpp'!J19/'6 FV'!J19)*1000</f>
        <v>3.2005587128401394</v>
      </c>
      <c r="K18" s="298">
        <f>('1 Utsläpp'!K19/'6 FV'!K19)*1000</f>
        <v>2.9483181630461179</v>
      </c>
      <c r="L18" s="298">
        <f>('1 Utsläpp'!L19/'6 FV'!L19)*1000</f>
        <v>3.4868848897845379</v>
      </c>
      <c r="M18" s="298">
        <f>('1 Utsläpp'!M19/'6 FV'!M19)*1000</f>
        <v>2.9047404287381853</v>
      </c>
      <c r="N18" s="298">
        <f>('1 Utsläpp'!N19/'6 FV'!N19)*1000</f>
        <v>3.1623347584834951</v>
      </c>
      <c r="O18" s="298">
        <f>('1 Utsläpp'!O19/'6 FV'!O19)*1000</f>
        <v>3.184343530065207</v>
      </c>
      <c r="P18" s="298">
        <f>('1 Utsläpp'!P19/'6 FV'!P19)*1000</f>
        <v>3.3023053645847678</v>
      </c>
      <c r="Q18" s="298">
        <f>('1 Utsläpp'!Q19/'6 FV'!Q19)*1000</f>
        <v>2.8316559885392092</v>
      </c>
      <c r="R18" s="298">
        <f>('1 Utsläpp'!R19/'6 FV'!R19)*1000</f>
        <v>3.1442775568429502</v>
      </c>
      <c r="S18" s="298">
        <f>('1 Utsläpp'!S19/'6 FV'!S19)*1000</f>
        <v>2.9645227427300775</v>
      </c>
      <c r="T18" s="298">
        <f>('1 Utsläpp'!T19/'6 FV'!T19)*1000</f>
        <v>3.3371998300264019</v>
      </c>
      <c r="U18" s="298">
        <f>('1 Utsläpp'!U19/'6 FV'!U19)*1000</f>
        <v>3.1741724428419276</v>
      </c>
      <c r="V18" s="298">
        <f>('1 Utsläpp'!V19/'6 FV'!V19)*1000</f>
        <v>3.4507039982941548</v>
      </c>
      <c r="W18" s="298">
        <f>('1 Utsläpp'!W19/'6 FV'!W19)*1000</f>
        <v>3.4625138532070023</v>
      </c>
      <c r="X18" s="298">
        <f>('1 Utsläpp'!X19/'6 FV'!X19)*1000</f>
        <v>3.7767919733845954</v>
      </c>
      <c r="Y18" s="298">
        <f>('1 Utsläpp'!Y19/'6 FV'!Y19)*1000</f>
        <v>3.7087608652673896</v>
      </c>
      <c r="Z18" s="298">
        <f>('1 Utsläpp'!Z19/'6 FV'!Z19)*1000</f>
        <v>3.8487747459604829</v>
      </c>
      <c r="AA18" s="298">
        <f>('1 Utsläpp'!AA19/'6 FV'!AA19)*1000</f>
        <v>3.5091618865924485</v>
      </c>
      <c r="AB18" s="298">
        <f>('1 Utsläpp'!AB19/'6 FV'!AB19)*1000</f>
        <v>3.3033898710051988</v>
      </c>
      <c r="AC18" s="298">
        <f>('1 Utsläpp'!AC19/'6 FV'!AC19)*1000</f>
        <v>3.0496848733669628</v>
      </c>
      <c r="AD18" s="298">
        <f>('1 Utsläpp'!AD19/'6 FV'!AD19)*1000</f>
        <v>3.4490192262917478</v>
      </c>
      <c r="AE18" s="298">
        <f>('1 Utsläpp'!AE19/'6 FV'!AE19)*1000</f>
        <v>3.225281693232795</v>
      </c>
      <c r="AF18" s="298">
        <f>('1 Utsläpp'!AF19/'6 FV'!AF19)*1000</f>
        <v>3.3684758963958004</v>
      </c>
      <c r="AG18" s="298">
        <f>('1 Utsläpp'!AG19/'6 FV'!AG19)*1000</f>
        <v>2.854141738562324</v>
      </c>
      <c r="AH18" s="298">
        <f>('1 Utsläpp'!AH19/'6 FV'!AH19)*1000</f>
        <v>3.3251518907368678</v>
      </c>
      <c r="AI18" s="298">
        <f>('1 Utsläpp'!AI19/'6 FV'!AI19)*1000</f>
        <v>2.9823851159234107</v>
      </c>
      <c r="AJ18" s="298">
        <f>('1 Utsläpp'!AJ19/'6 FV'!AJ19)*1000</f>
        <v>2.8786976066064622</v>
      </c>
      <c r="AK18" s="298">
        <f>('1 Utsläpp'!AK19/'6 FV'!AK19)*1000</f>
        <v>2.618056864240073</v>
      </c>
      <c r="AL18" s="298">
        <f>('1 Utsläpp'!AL19/'6 FV'!AL19)*1000</f>
        <v>3.0249915643609113</v>
      </c>
      <c r="AM18" s="298">
        <f>('1 Utsläpp'!AM19/'6 FV'!AM19)*1000</f>
        <v>2.8155865428505624</v>
      </c>
      <c r="AN18" s="298">
        <f>('1 Utsläpp'!AN19/'6 FV'!AN19)*1000</f>
        <v>2.9966167160423969</v>
      </c>
      <c r="AO18" s="298">
        <f>('1 Utsläpp'!AO19/'6 FV'!AO19)*1000</f>
        <v>2.8841412889309677</v>
      </c>
      <c r="AP18" s="298">
        <f>('1 Utsläpp'!AP19/'6 FV'!AP19)*1000</f>
        <v>3.3379882796884308</v>
      </c>
      <c r="AQ18" s="298">
        <f>('1 Utsläpp'!AQ19/'6 FV'!AQ19)*1000</f>
        <v>2.8189694778783743</v>
      </c>
      <c r="AR18" s="298">
        <f>('1 Utsläpp'!AR19/'6 FV'!AR19)*1000</f>
        <v>3.0453175853080507</v>
      </c>
      <c r="AS18" s="298">
        <f>('1 Utsläpp'!AS19/'6 FV'!AS19)*1000</f>
        <v>2.7267398574521993</v>
      </c>
      <c r="AT18" s="298">
        <f>('1 Utsläpp'!AT19/'6 FV'!AT19)*1000</f>
        <v>3.0333148404132206</v>
      </c>
      <c r="AU18" s="298">
        <f>('1 Utsläpp'!AU19/'6 FV'!AU19)*1000</f>
        <v>2.5768852160933262</v>
      </c>
      <c r="AV18" s="298">
        <f>('1 Utsläpp'!AV19/'6 FV'!AV19)*1000</f>
        <v>2.7780827687281038</v>
      </c>
      <c r="AW18" s="298">
        <f>('1 Utsläpp'!AW19/'6 FV'!AW19)*1000</f>
        <v>2.7271826567879343</v>
      </c>
      <c r="AX18" s="298">
        <f>('1 Utsläpp'!AX19/'6 FV'!AX19)*1000</f>
        <v>3.2312846838440961</v>
      </c>
      <c r="AY18" s="298">
        <f>('1 Utsläpp'!AY19/'6 FV'!AY19)*1000</f>
        <v>2.6224474715844477</v>
      </c>
      <c r="AZ18" s="298">
        <f>('1 Utsläpp'!AZ19/'6 FV'!AZ19)*1000</f>
        <v>2.8201189061210545</v>
      </c>
      <c r="BA18" s="298">
        <f>('1 Utsläpp'!BA19/'6 FV'!BA19)*1000</f>
        <v>2.8731383563673556</v>
      </c>
      <c r="BB18" s="298">
        <f>('1 Utsläpp'!BB19/'6 FV'!BB19)*1000</f>
        <v>2.7292518152967529</v>
      </c>
      <c r="BC18" s="298">
        <f>('1 Utsläpp'!BC19/'6 FV'!BC19)*1000</f>
        <v>2.5002098073504304</v>
      </c>
      <c r="BD18" s="298">
        <f>('1 Utsläpp'!BD19/'6 FV'!BD19)*1000</f>
        <v>2.650362181318485</v>
      </c>
      <c r="BE18" s="298">
        <f>('1 Utsläpp'!BE19/'6 FV'!BE19)*1000</f>
        <v>2.6443433600762778</v>
      </c>
      <c r="BF18" s="298">
        <f>('1 Utsläpp'!BF19/'6 FV'!BF19)*1000</f>
        <v>2.8595798369846306</v>
      </c>
      <c r="BG18" s="298">
        <f>('1 Utsläpp'!BG19/'6 FV'!BG19)*1000</f>
        <v>2.3387013065609339</v>
      </c>
      <c r="BH18" s="298">
        <f>('1 Utsläpp'!BH19/'6 FV'!BH19)*1000</f>
        <v>2.6447646487915444</v>
      </c>
      <c r="BI18" s="298">
        <f>('1 Utsläpp'!BI19/'6 FV'!BI19)*1000</f>
        <v>2.383950796173695</v>
      </c>
      <c r="BJ18" s="298">
        <f>('1 Utsläpp'!BJ19/'6 FV'!BJ19)*1000</f>
        <v>2.7945746961717099</v>
      </c>
      <c r="BK18" s="298">
        <f>('1 Utsläpp'!BK19/'6 FV'!BK19)*1000</f>
        <v>2.3961212289317091</v>
      </c>
      <c r="BL18" s="298">
        <f>('1 Utsläpp'!BL19/'6 FV'!BL19)*1000</f>
        <v>2.8147755723424868</v>
      </c>
      <c r="BM18" s="298">
        <f>('1 Utsläpp'!BM19/'6 FV'!BM19)*1000</f>
        <v>2.1876383087005067</v>
      </c>
      <c r="BN18" s="298">
        <f>('1 Utsläpp'!BN19/'6 FV'!BN19)*1000</f>
        <v>2.6634916589216817</v>
      </c>
      <c r="BO18" s="298">
        <f>('1 Utsläpp'!BO19/'6 FV'!BO19)*1000</f>
        <v>2.4001743233639572</v>
      </c>
      <c r="BP18" s="298">
        <f>('1 Utsläpp'!BP19/'6 FV'!BP19)*1000</f>
        <v>2.9365185221521544</v>
      </c>
      <c r="BQ18" s="298">
        <f>('1 Utsläpp'!BQ19/'6 FV'!BQ19)*1000</f>
        <v>2.5732704429302569</v>
      </c>
      <c r="BR18" s="298">
        <f>('1 Utsläpp'!BR19/'6 FV'!BR19)*1000</f>
        <v>3.2769255650086593</v>
      </c>
      <c r="BS18" s="298">
        <f>('1 Utsläpp'!BS19/'6 FV'!BS19)*1000</f>
        <v>2.7361244942410434</v>
      </c>
    </row>
    <row r="19" spans="1:71" s="56" customFormat="1" ht="13" x14ac:dyDescent="0.3">
      <c r="A19" s="85">
        <v>15</v>
      </c>
      <c r="B19" s="56" t="s">
        <v>149</v>
      </c>
      <c r="C19" s="85" t="s">
        <v>41</v>
      </c>
      <c r="D19" s="298">
        <f>('1 Utsläpp'!D20/'6 FV'!D20)*1000</f>
        <v>72.07280843551959</v>
      </c>
      <c r="E19" s="298">
        <f>('1 Utsläpp'!E20/'6 FV'!E20)*1000</f>
        <v>61.607941471234916</v>
      </c>
      <c r="F19" s="298">
        <f>('1 Utsläpp'!F20/'6 FV'!F20)*1000</f>
        <v>63.563362138829376</v>
      </c>
      <c r="G19" s="298">
        <f>('1 Utsläpp'!G20/'6 FV'!G20)*1000</f>
        <v>83.453206844006829</v>
      </c>
      <c r="H19" s="298">
        <f>('1 Utsläpp'!H20/'6 FV'!H20)*1000</f>
        <v>80.066131277979594</v>
      </c>
      <c r="I19" s="298">
        <f>('1 Utsläpp'!I20/'6 FV'!I20)*1000</f>
        <v>63.176961675182483</v>
      </c>
      <c r="J19" s="298">
        <f>('1 Utsläpp'!J20/'6 FV'!J20)*1000</f>
        <v>54.506033559889588</v>
      </c>
      <c r="K19" s="298">
        <f>('1 Utsläpp'!K20/'6 FV'!K20)*1000</f>
        <v>90.965220917018982</v>
      </c>
      <c r="L19" s="298">
        <f>('1 Utsläpp'!L20/'6 FV'!L20)*1000</f>
        <v>117.79656916517042</v>
      </c>
      <c r="M19" s="298">
        <f>('1 Utsläpp'!M20/'6 FV'!M20)*1000</f>
        <v>73.28220723036253</v>
      </c>
      <c r="N19" s="298">
        <f>('1 Utsläpp'!N20/'6 FV'!N20)*1000</f>
        <v>56.42550119355834</v>
      </c>
      <c r="O19" s="298">
        <f>('1 Utsläpp'!O20/'6 FV'!O20)*1000</f>
        <v>102.73645875976204</v>
      </c>
      <c r="P19" s="298">
        <f>('1 Utsläpp'!P20/'6 FV'!P20)*1000</f>
        <v>99.71071083391945</v>
      </c>
      <c r="Q19" s="298">
        <f>('1 Utsläpp'!Q20/'6 FV'!Q20)*1000</f>
        <v>68.589139606863768</v>
      </c>
      <c r="R19" s="298">
        <f>('1 Utsläpp'!R20/'6 FV'!R20)*1000</f>
        <v>49.625124497626686</v>
      </c>
      <c r="S19" s="298">
        <f>('1 Utsläpp'!S20/'6 FV'!S20)*1000</f>
        <v>67.5748629696416</v>
      </c>
      <c r="T19" s="298">
        <f>('1 Utsläpp'!T20/'6 FV'!T20)*1000</f>
        <v>78.346326510601997</v>
      </c>
      <c r="U19" s="298">
        <f>('1 Utsläpp'!U20/'6 FV'!U20)*1000</f>
        <v>51.870673361052454</v>
      </c>
      <c r="V19" s="298">
        <f>('1 Utsläpp'!V20/'6 FV'!V20)*1000</f>
        <v>42.712272606879772</v>
      </c>
      <c r="W19" s="298">
        <f>('1 Utsläpp'!W20/'6 FV'!W20)*1000</f>
        <v>62.950192061610444</v>
      </c>
      <c r="X19" s="298">
        <f>('1 Utsläpp'!X20/'6 FV'!X20)*1000</f>
        <v>76.117243532307583</v>
      </c>
      <c r="Y19" s="298">
        <f>('1 Utsläpp'!Y20/'6 FV'!Y20)*1000</f>
        <v>54.90484257962801</v>
      </c>
      <c r="Z19" s="298">
        <f>('1 Utsläpp'!Z20/'6 FV'!Z20)*1000</f>
        <v>48.388766220287316</v>
      </c>
      <c r="AA19" s="298">
        <f>('1 Utsläpp'!AA20/'6 FV'!AA20)*1000</f>
        <v>58.552805415818419</v>
      </c>
      <c r="AB19" s="298">
        <f>('1 Utsläpp'!AB20/'6 FV'!AB20)*1000</f>
        <v>57.462148872017579</v>
      </c>
      <c r="AC19" s="298">
        <f>('1 Utsläpp'!AC20/'6 FV'!AC20)*1000</f>
        <v>51.260410992962996</v>
      </c>
      <c r="AD19" s="298">
        <f>('1 Utsläpp'!AD20/'6 FV'!AD20)*1000</f>
        <v>43.483765572856242</v>
      </c>
      <c r="AE19" s="298">
        <f>('1 Utsläpp'!AE20/'6 FV'!AE20)*1000</f>
        <v>54.868748259585566</v>
      </c>
      <c r="AF19" s="298">
        <f>('1 Utsläpp'!AF20/'6 FV'!AF20)*1000</f>
        <v>60.141968610042078</v>
      </c>
      <c r="AG19" s="298">
        <f>('1 Utsläpp'!AG20/'6 FV'!AG20)*1000</f>
        <v>42.584223567143333</v>
      </c>
      <c r="AH19" s="298">
        <f>('1 Utsläpp'!AH20/'6 FV'!AH20)*1000</f>
        <v>34.730154564563932</v>
      </c>
      <c r="AI19" s="298">
        <f>('1 Utsläpp'!AI20/'6 FV'!AI20)*1000</f>
        <v>52.124263530113602</v>
      </c>
      <c r="AJ19" s="298">
        <f>('1 Utsläpp'!AJ20/'6 FV'!AJ20)*1000</f>
        <v>62.255670325437819</v>
      </c>
      <c r="AK19" s="298">
        <f>('1 Utsläpp'!AK20/'6 FV'!AK20)*1000</f>
        <v>50.606577424018802</v>
      </c>
      <c r="AL19" s="298">
        <f>('1 Utsläpp'!AL20/'6 FV'!AL20)*1000</f>
        <v>46.175709763226713</v>
      </c>
      <c r="AM19" s="298">
        <f>('1 Utsläpp'!AM20/'6 FV'!AM20)*1000</f>
        <v>56.523352785886793</v>
      </c>
      <c r="AN19" s="298">
        <f>('1 Utsläpp'!AN20/'6 FV'!AN20)*1000</f>
        <v>55.497409685289476</v>
      </c>
      <c r="AO19" s="298">
        <f>('1 Utsläpp'!AO20/'6 FV'!AO20)*1000</f>
        <v>50.486870482558821</v>
      </c>
      <c r="AP19" s="298">
        <f>('1 Utsläpp'!AP20/'6 FV'!AP20)*1000</f>
        <v>53.16975172144857</v>
      </c>
      <c r="AQ19" s="298">
        <f>('1 Utsläpp'!AQ20/'6 FV'!AQ20)*1000</f>
        <v>56.77761030248449</v>
      </c>
      <c r="AR19" s="298">
        <f>('1 Utsläpp'!AR20/'6 FV'!AR20)*1000</f>
        <v>66.139803812765138</v>
      </c>
      <c r="AS19" s="298">
        <f>('1 Utsläpp'!AS20/'6 FV'!AS20)*1000</f>
        <v>54.57393251320098</v>
      </c>
      <c r="AT19" s="298">
        <f>('1 Utsläpp'!AT20/'6 FV'!AT20)*1000</f>
        <v>58.644312013144535</v>
      </c>
      <c r="AU19" s="298">
        <f>('1 Utsläpp'!AU20/'6 FV'!AU20)*1000</f>
        <v>63.613307250461546</v>
      </c>
      <c r="AV19" s="298">
        <f>('1 Utsläpp'!AV20/'6 FV'!AV20)*1000</f>
        <v>64.557584578807663</v>
      </c>
      <c r="AW19" s="298">
        <f>('1 Utsläpp'!AW20/'6 FV'!AW20)*1000</f>
        <v>38.878573682131972</v>
      </c>
      <c r="AX19" s="298">
        <f>('1 Utsläpp'!AX20/'6 FV'!AX20)*1000</f>
        <v>39.670238872864054</v>
      </c>
      <c r="AY19" s="298">
        <f>('1 Utsläpp'!AY20/'6 FV'!AY20)*1000</f>
        <v>38.103543090554673</v>
      </c>
      <c r="AZ19" s="298">
        <f>('1 Utsläpp'!AZ20/'6 FV'!AZ20)*1000</f>
        <v>33.394115333115835</v>
      </c>
      <c r="BA19" s="298">
        <f>('1 Utsläpp'!BA20/'6 FV'!BA20)*1000</f>
        <v>34.214628531866069</v>
      </c>
      <c r="BB19" s="298">
        <f>('1 Utsläpp'!BB20/'6 FV'!BB20)*1000</f>
        <v>34.839502040722422</v>
      </c>
      <c r="BC19" s="298">
        <f>('1 Utsläpp'!BC20/'6 FV'!BC20)*1000</f>
        <v>35.914390339833531</v>
      </c>
      <c r="BD19" s="298">
        <f>('1 Utsläpp'!BD20/'6 FV'!BD20)*1000</f>
        <v>39.192154751856776</v>
      </c>
      <c r="BE19" s="298">
        <f>('1 Utsläpp'!BE20/'6 FV'!BE20)*1000</f>
        <v>44.054655645539377</v>
      </c>
      <c r="BF19" s="298">
        <f>('1 Utsläpp'!BF20/'6 FV'!BF20)*1000</f>
        <v>44.813910759269042</v>
      </c>
      <c r="BG19" s="298">
        <f>('1 Utsläpp'!BG20/'6 FV'!BG20)*1000</f>
        <v>46.852124351773149</v>
      </c>
      <c r="BH19" s="298">
        <f>('1 Utsläpp'!BH20/'6 FV'!BH20)*1000</f>
        <v>44.01982269521293</v>
      </c>
      <c r="BI19" s="298">
        <f>('1 Utsläpp'!BI20/'6 FV'!BI20)*1000</f>
        <v>45.826145360769829</v>
      </c>
      <c r="BJ19" s="298">
        <f>('1 Utsläpp'!BJ20/'6 FV'!BJ20)*1000</f>
        <v>39.650926181241587</v>
      </c>
      <c r="BK19" s="298">
        <f>('1 Utsläpp'!BK20/'6 FV'!BK20)*1000</f>
        <v>48.951509881423988</v>
      </c>
      <c r="BL19" s="298">
        <f>('1 Utsläpp'!BL20/'6 FV'!BL20)*1000</f>
        <v>42.117891191202567</v>
      </c>
      <c r="BM19" s="298">
        <f>('1 Utsläpp'!BM20/'6 FV'!BM20)*1000</f>
        <v>44.646992449640052</v>
      </c>
      <c r="BN19" s="298">
        <f>('1 Utsläpp'!BN20/'6 FV'!BN20)*1000</f>
        <v>41.853459525614198</v>
      </c>
      <c r="BO19" s="298">
        <f>('1 Utsläpp'!BO20/'6 FV'!BO20)*1000</f>
        <v>41.436759643763935</v>
      </c>
      <c r="BP19" s="298">
        <f>('1 Utsläpp'!BP20/'6 FV'!BP20)*1000</f>
        <v>44.255654997506745</v>
      </c>
      <c r="BQ19" s="298">
        <f>('1 Utsläpp'!BQ20/'6 FV'!BQ20)*1000</f>
        <v>45.059253464449014</v>
      </c>
      <c r="BR19" s="298">
        <f>('1 Utsläpp'!BR20/'6 FV'!BR20)*1000</f>
        <v>37.798011702388763</v>
      </c>
      <c r="BS19" s="298">
        <f>('1 Utsläpp'!BS20/'6 FV'!BS20)*1000</f>
        <v>38.273168048333055</v>
      </c>
    </row>
    <row r="20" spans="1:71" s="56" customFormat="1" ht="13" x14ac:dyDescent="0.3">
      <c r="A20" s="85">
        <v>16</v>
      </c>
      <c r="B20" s="56" t="s">
        <v>150</v>
      </c>
      <c r="C20" s="85" t="s">
        <v>9</v>
      </c>
      <c r="D20" s="298">
        <f>('1 Utsläpp'!D21/'6 FV'!D21)*1000</f>
        <v>6.7723126770726596</v>
      </c>
      <c r="E20" s="298">
        <f>('1 Utsläpp'!E21/'6 FV'!E21)*1000</f>
        <v>6.3288226583552216</v>
      </c>
      <c r="F20" s="298">
        <f>('1 Utsläpp'!F21/'6 FV'!F21)*1000</f>
        <v>7.3655790565533117</v>
      </c>
      <c r="G20" s="298">
        <f>('1 Utsläpp'!G21/'6 FV'!G21)*1000</f>
        <v>5.8320310350752989</v>
      </c>
      <c r="H20" s="298">
        <f>('1 Utsläpp'!H21/'6 FV'!H21)*1000</f>
        <v>7.4720955357252965</v>
      </c>
      <c r="I20" s="298">
        <f>('1 Utsläpp'!I21/'6 FV'!I21)*1000</f>
        <v>6.2105128380967285</v>
      </c>
      <c r="J20" s="298">
        <f>('1 Utsläpp'!J21/'6 FV'!J21)*1000</f>
        <v>6.863987979490024</v>
      </c>
      <c r="K20" s="298">
        <f>('1 Utsläpp'!K21/'6 FV'!K21)*1000</f>
        <v>5.4599243879182957</v>
      </c>
      <c r="L20" s="298">
        <f>('1 Utsläpp'!L21/'6 FV'!L21)*1000</f>
        <v>8.2575862580733546</v>
      </c>
      <c r="M20" s="298">
        <f>('1 Utsläpp'!M21/'6 FV'!M21)*1000</f>
        <v>6.5650199790775376</v>
      </c>
      <c r="N20" s="298">
        <f>('1 Utsläpp'!N21/'6 FV'!N21)*1000</f>
        <v>7.1761864277526275</v>
      </c>
      <c r="O20" s="298">
        <f>('1 Utsläpp'!O21/'6 FV'!O21)*1000</f>
        <v>5.9854978246252575</v>
      </c>
      <c r="P20" s="298">
        <f>('1 Utsläpp'!P21/'6 FV'!P21)*1000</f>
        <v>8.0197825848900255</v>
      </c>
      <c r="Q20" s="298">
        <f>('1 Utsläpp'!Q21/'6 FV'!Q21)*1000</f>
        <v>6.5874195964972131</v>
      </c>
      <c r="R20" s="298">
        <f>('1 Utsläpp'!R21/'6 FV'!R21)*1000</f>
        <v>7.1363696441036906</v>
      </c>
      <c r="S20" s="298">
        <f>('1 Utsläpp'!S21/'6 FV'!S21)*1000</f>
        <v>5.6284052498924853</v>
      </c>
      <c r="T20" s="298">
        <f>('1 Utsläpp'!T21/'6 FV'!T21)*1000</f>
        <v>7.577506723995806</v>
      </c>
      <c r="U20" s="298">
        <f>('1 Utsläpp'!U21/'6 FV'!U21)*1000</f>
        <v>6.308918640511969</v>
      </c>
      <c r="V20" s="298">
        <f>('1 Utsläpp'!V21/'6 FV'!V21)*1000</f>
        <v>6.9978130426611527</v>
      </c>
      <c r="W20" s="298">
        <f>('1 Utsläpp'!W21/'6 FV'!W21)*1000</f>
        <v>5.6141784440455602</v>
      </c>
      <c r="X20" s="298">
        <f>('1 Utsläpp'!X21/'6 FV'!X21)*1000</f>
        <v>7.9130226216709874</v>
      </c>
      <c r="Y20" s="298">
        <f>('1 Utsläpp'!Y21/'6 FV'!Y21)*1000</f>
        <v>6.5413445342384477</v>
      </c>
      <c r="Z20" s="298">
        <f>('1 Utsläpp'!Z21/'6 FV'!Z21)*1000</f>
        <v>7.1987394012551098</v>
      </c>
      <c r="AA20" s="298">
        <f>('1 Utsläpp'!AA21/'6 FV'!AA21)*1000</f>
        <v>5.6319300817474742</v>
      </c>
      <c r="AB20" s="298">
        <f>('1 Utsläpp'!AB21/'6 FV'!AB21)*1000</f>
        <v>7.4848166918246744</v>
      </c>
      <c r="AC20" s="298">
        <f>('1 Utsläpp'!AC21/'6 FV'!AC21)*1000</f>
        <v>6.1625813995662284</v>
      </c>
      <c r="AD20" s="298">
        <f>('1 Utsläpp'!AD21/'6 FV'!AD21)*1000</f>
        <v>6.7485874863022666</v>
      </c>
      <c r="AE20" s="298">
        <f>('1 Utsläpp'!AE21/'6 FV'!AE21)*1000</f>
        <v>5.1690098271943956</v>
      </c>
      <c r="AF20" s="298">
        <f>('1 Utsläpp'!AF21/'6 FV'!AF21)*1000</f>
        <v>7.0261891463183312</v>
      </c>
      <c r="AG20" s="298">
        <f>('1 Utsläpp'!AG21/'6 FV'!AG21)*1000</f>
        <v>5.9126345009307348</v>
      </c>
      <c r="AH20" s="298">
        <f>('1 Utsläpp'!AH21/'6 FV'!AH21)*1000</f>
        <v>6.567219485090984</v>
      </c>
      <c r="AI20" s="298">
        <f>('1 Utsläpp'!AI21/'6 FV'!AI21)*1000</f>
        <v>5.0600627173618529</v>
      </c>
      <c r="AJ20" s="298">
        <f>('1 Utsläpp'!AJ21/'6 FV'!AJ21)*1000</f>
        <v>6.9376086544035349</v>
      </c>
      <c r="AK20" s="298">
        <f>('1 Utsläpp'!AK21/'6 FV'!AK21)*1000</f>
        <v>5.8482630026543267</v>
      </c>
      <c r="AL20" s="298">
        <f>('1 Utsläpp'!AL21/'6 FV'!AL21)*1000</f>
        <v>6.8982041124674502</v>
      </c>
      <c r="AM20" s="298">
        <f>('1 Utsläpp'!AM21/'6 FV'!AM21)*1000</f>
        <v>5.3525355468311302</v>
      </c>
      <c r="AN20" s="298">
        <f>('1 Utsläpp'!AN21/'6 FV'!AN21)*1000</f>
        <v>6.3508811642685021</v>
      </c>
      <c r="AO20" s="298">
        <f>('1 Utsläpp'!AO21/'6 FV'!AO21)*1000</f>
        <v>5.548197350403079</v>
      </c>
      <c r="AP20" s="298">
        <f>('1 Utsläpp'!AP21/'6 FV'!AP21)*1000</f>
        <v>6.2593489626637089</v>
      </c>
      <c r="AQ20" s="298">
        <f>('1 Utsläpp'!AQ21/'6 FV'!AQ21)*1000</f>
        <v>4.6264055581960948</v>
      </c>
      <c r="AR20" s="298">
        <f>('1 Utsläpp'!AR21/'6 FV'!AR21)*1000</f>
        <v>5.8149321827719689</v>
      </c>
      <c r="AS20" s="298">
        <f>('1 Utsläpp'!AS21/'6 FV'!AS21)*1000</f>
        <v>5.3782187775292316</v>
      </c>
      <c r="AT20" s="298">
        <f>('1 Utsläpp'!AT21/'6 FV'!AT21)*1000</f>
        <v>5.9253631814240268</v>
      </c>
      <c r="AU20" s="298">
        <f>('1 Utsläpp'!AU21/'6 FV'!AU21)*1000</f>
        <v>4.3876106211591601</v>
      </c>
      <c r="AV20" s="298">
        <f>('1 Utsläpp'!AV21/'6 FV'!AV21)*1000</f>
        <v>5.6417730597897586</v>
      </c>
      <c r="AW20" s="298">
        <f>('1 Utsläpp'!AW21/'6 FV'!AW21)*1000</f>
        <v>5.4172408251855222</v>
      </c>
      <c r="AX20" s="298">
        <f>('1 Utsläpp'!AX21/'6 FV'!AX21)*1000</f>
        <v>6.0341258473381503</v>
      </c>
      <c r="AY20" s="298">
        <f>('1 Utsläpp'!AY21/'6 FV'!AY21)*1000</f>
        <v>4.4982088665615994</v>
      </c>
      <c r="AZ20" s="298">
        <f>('1 Utsläpp'!AZ21/'6 FV'!AZ21)*1000</f>
        <v>5.8978065839886895</v>
      </c>
      <c r="BA20" s="298">
        <f>('1 Utsläpp'!BA21/'6 FV'!BA21)*1000</f>
        <v>4.9882726984974619</v>
      </c>
      <c r="BB20" s="298">
        <f>('1 Utsläpp'!BB21/'6 FV'!BB21)*1000</f>
        <v>6.0428169746681109</v>
      </c>
      <c r="BC20" s="298">
        <f>('1 Utsläpp'!BC21/'6 FV'!BC21)*1000</f>
        <v>4.7972704477656753</v>
      </c>
      <c r="BD20" s="298">
        <f>('1 Utsläpp'!BD21/'6 FV'!BD21)*1000</f>
        <v>6.1308393437258086</v>
      </c>
      <c r="BE20" s="298">
        <f>('1 Utsläpp'!BE21/'6 FV'!BE21)*1000</f>
        <v>5.556417422273018</v>
      </c>
      <c r="BF20" s="298">
        <f>('1 Utsläpp'!BF21/'6 FV'!BF21)*1000</f>
        <v>6.2826607916857684</v>
      </c>
      <c r="BG20" s="298">
        <f>('1 Utsläpp'!BG21/'6 FV'!BG21)*1000</f>
        <v>4.5961150936366586</v>
      </c>
      <c r="BH20" s="298">
        <f>('1 Utsläpp'!BH21/'6 FV'!BH21)*1000</f>
        <v>5.5145230749660428</v>
      </c>
      <c r="BI20" s="298">
        <f>('1 Utsläpp'!BI21/'6 FV'!BI21)*1000</f>
        <v>4.5852287099770033</v>
      </c>
      <c r="BJ20" s="298">
        <f>('1 Utsläpp'!BJ21/'6 FV'!BJ21)*1000</f>
        <v>5.3380626198021446</v>
      </c>
      <c r="BK20" s="298">
        <f>('1 Utsläpp'!BK21/'6 FV'!BK21)*1000</f>
        <v>4.0829987224633175</v>
      </c>
      <c r="BL20" s="298">
        <f>('1 Utsläpp'!BL21/'6 FV'!BL21)*1000</f>
        <v>4.6790164986945424</v>
      </c>
      <c r="BM20" s="298">
        <f>('1 Utsläpp'!BM21/'6 FV'!BM21)*1000</f>
        <v>4.2185744957510218</v>
      </c>
      <c r="BN20" s="298">
        <f>('1 Utsläpp'!BN21/'6 FV'!BN21)*1000</f>
        <v>4.9017969103984536</v>
      </c>
      <c r="BO20" s="298">
        <f>('1 Utsläpp'!BO21/'6 FV'!BO21)*1000</f>
        <v>3.7591869040799208</v>
      </c>
      <c r="BP20" s="298">
        <f>('1 Utsläpp'!BP21/'6 FV'!BP21)*1000</f>
        <v>6.0740056547931403</v>
      </c>
      <c r="BQ20" s="298">
        <f>('1 Utsläpp'!BQ21/'6 FV'!BQ21)*1000</f>
        <v>5.7789913053267385</v>
      </c>
      <c r="BR20" s="298">
        <f>('1 Utsläpp'!BR21/'6 FV'!BR21)*1000</f>
        <v>6.2738261731529406</v>
      </c>
      <c r="BS20" s="298">
        <f>('1 Utsläpp'!BS21/'6 FV'!BS21)*1000</f>
        <v>4.7673749572734536</v>
      </c>
    </row>
    <row r="21" spans="1:71" s="56" customFormat="1" ht="13" x14ac:dyDescent="0.3">
      <c r="A21" s="85">
        <v>17</v>
      </c>
      <c r="B21" s="56" t="s">
        <v>151</v>
      </c>
      <c r="C21" s="85" t="s">
        <v>10</v>
      </c>
      <c r="D21" s="298">
        <f>('1 Utsläpp'!D22/'6 FV'!D22)*1000</f>
        <v>5.1496256876345692</v>
      </c>
      <c r="E21" s="298">
        <f>('1 Utsläpp'!E22/'6 FV'!E22)*1000</f>
        <v>4.6369150555026915</v>
      </c>
      <c r="F21" s="298">
        <f>('1 Utsläpp'!F22/'6 FV'!F22)*1000</f>
        <v>4.6852920122078459</v>
      </c>
      <c r="G21" s="298">
        <f>('1 Utsläpp'!G22/'6 FV'!G22)*1000</f>
        <v>4.6445225254281395</v>
      </c>
      <c r="H21" s="298">
        <f>('1 Utsläpp'!H22/'6 FV'!H22)*1000</f>
        <v>4.6687661985106113</v>
      </c>
      <c r="I21" s="298">
        <f>('1 Utsläpp'!I22/'6 FV'!I22)*1000</f>
        <v>4.2867774824786142</v>
      </c>
      <c r="J21" s="298">
        <f>('1 Utsläpp'!J22/'6 FV'!J22)*1000</f>
        <v>4.3671012178792852</v>
      </c>
      <c r="K21" s="298">
        <f>('1 Utsläpp'!K22/'6 FV'!K22)*1000</f>
        <v>4.0624364893524421</v>
      </c>
      <c r="L21" s="298">
        <f>('1 Utsläpp'!L22/'6 FV'!L22)*1000</f>
        <v>4.82601262152507</v>
      </c>
      <c r="M21" s="298">
        <f>('1 Utsläpp'!M22/'6 FV'!M22)*1000</f>
        <v>4.1994866732013731</v>
      </c>
      <c r="N21" s="298">
        <f>('1 Utsläpp'!N22/'6 FV'!N22)*1000</f>
        <v>4.3110286437066829</v>
      </c>
      <c r="O21" s="298">
        <f>('1 Utsläpp'!O22/'6 FV'!O22)*1000</f>
        <v>4.1022968287118751</v>
      </c>
      <c r="P21" s="298">
        <f>('1 Utsläpp'!P22/'6 FV'!P22)*1000</f>
        <v>4.8867652455024304</v>
      </c>
      <c r="Q21" s="298">
        <f>('1 Utsläpp'!Q22/'6 FV'!Q22)*1000</f>
        <v>4.2304062007356045</v>
      </c>
      <c r="R21" s="298">
        <f>('1 Utsläpp'!R22/'6 FV'!R22)*1000</f>
        <v>4.2101074745232836</v>
      </c>
      <c r="S21" s="298">
        <f>('1 Utsläpp'!S22/'6 FV'!S22)*1000</f>
        <v>4.027648597414335</v>
      </c>
      <c r="T21" s="298">
        <f>('1 Utsläpp'!T22/'6 FV'!T22)*1000</f>
        <v>4.2298799513835723</v>
      </c>
      <c r="U21" s="298">
        <f>('1 Utsläpp'!U22/'6 FV'!U22)*1000</f>
        <v>3.8117582727579773</v>
      </c>
      <c r="V21" s="298">
        <f>('1 Utsläpp'!V22/'6 FV'!V22)*1000</f>
        <v>3.8683493450262123</v>
      </c>
      <c r="W21" s="298">
        <f>('1 Utsläpp'!W22/'6 FV'!W22)*1000</f>
        <v>3.7469265879265001</v>
      </c>
      <c r="X21" s="298">
        <f>('1 Utsläpp'!X22/'6 FV'!X22)*1000</f>
        <v>4.0872009748919398</v>
      </c>
      <c r="Y21" s="298">
        <f>('1 Utsläpp'!Y22/'6 FV'!Y22)*1000</f>
        <v>3.5543120095015004</v>
      </c>
      <c r="Z21" s="298">
        <f>('1 Utsläpp'!Z22/'6 FV'!Z22)*1000</f>
        <v>3.6083728778398401</v>
      </c>
      <c r="AA21" s="298">
        <f>('1 Utsläpp'!AA22/'6 FV'!AA22)*1000</f>
        <v>3.3596003922247699</v>
      </c>
      <c r="AB21" s="298">
        <f>('1 Utsläpp'!AB22/'6 FV'!AB22)*1000</f>
        <v>3.4507301379207189</v>
      </c>
      <c r="AC21" s="298">
        <f>('1 Utsläpp'!AC22/'6 FV'!AC22)*1000</f>
        <v>3.0801204206054575</v>
      </c>
      <c r="AD21" s="298">
        <f>('1 Utsläpp'!AD22/'6 FV'!AD22)*1000</f>
        <v>3.1756734194240903</v>
      </c>
      <c r="AE21" s="298">
        <f>('1 Utsläpp'!AE22/'6 FV'!AE22)*1000</f>
        <v>3.0580922734941689</v>
      </c>
      <c r="AF21" s="298">
        <f>('1 Utsläpp'!AF22/'6 FV'!AF22)*1000</f>
        <v>3.2745524397081986</v>
      </c>
      <c r="AG21" s="298">
        <f>('1 Utsläpp'!AG22/'6 FV'!AG22)*1000</f>
        <v>2.9401932647786153</v>
      </c>
      <c r="AH21" s="298">
        <f>('1 Utsläpp'!AH22/'6 FV'!AH22)*1000</f>
        <v>2.9546885802745737</v>
      </c>
      <c r="AI21" s="298">
        <f>('1 Utsläpp'!AI22/'6 FV'!AI22)*1000</f>
        <v>2.800672672049743</v>
      </c>
      <c r="AJ21" s="298">
        <f>('1 Utsläpp'!AJ22/'6 FV'!AJ22)*1000</f>
        <v>2.9565075743110785</v>
      </c>
      <c r="AK21" s="298">
        <f>('1 Utsläpp'!AK22/'6 FV'!AK22)*1000</f>
        <v>2.6786265291518339</v>
      </c>
      <c r="AL21" s="298">
        <f>('1 Utsläpp'!AL22/'6 FV'!AL22)*1000</f>
        <v>2.8772208858825583</v>
      </c>
      <c r="AM21" s="298">
        <f>('1 Utsläpp'!AM22/'6 FV'!AM22)*1000</f>
        <v>2.7120842411268362</v>
      </c>
      <c r="AN21" s="298">
        <f>('1 Utsläpp'!AN22/'6 FV'!AN22)*1000</f>
        <v>2.912274343065953</v>
      </c>
      <c r="AO21" s="298">
        <f>('1 Utsläpp'!AO22/'6 FV'!AO22)*1000</f>
        <v>2.5733762290230753</v>
      </c>
      <c r="AP21" s="298">
        <f>('1 Utsläpp'!AP22/'6 FV'!AP22)*1000</f>
        <v>2.6733984539392748</v>
      </c>
      <c r="AQ21" s="298">
        <f>('1 Utsläpp'!AQ22/'6 FV'!AQ22)*1000</f>
        <v>2.5371356545790653</v>
      </c>
      <c r="AR21" s="298">
        <f>('1 Utsläpp'!AR22/'6 FV'!AR22)*1000</f>
        <v>2.795408578251354</v>
      </c>
      <c r="AS21" s="298">
        <f>('1 Utsläpp'!AS22/'6 FV'!AS22)*1000</f>
        <v>2.5969494157485089</v>
      </c>
      <c r="AT21" s="298">
        <f>('1 Utsläpp'!AT22/'6 FV'!AT22)*1000</f>
        <v>2.89009584280263</v>
      </c>
      <c r="AU21" s="298">
        <f>('1 Utsläpp'!AU22/'6 FV'!AU22)*1000</f>
        <v>2.5901290193864375</v>
      </c>
      <c r="AV21" s="298">
        <f>('1 Utsläpp'!AV22/'6 FV'!AV22)*1000</f>
        <v>2.8349575267537239</v>
      </c>
      <c r="AW21" s="298">
        <f>('1 Utsläpp'!AW22/'6 FV'!AW22)*1000</f>
        <v>2.5567469185223297</v>
      </c>
      <c r="AX21" s="298">
        <f>('1 Utsläpp'!AX22/'6 FV'!AX22)*1000</f>
        <v>2.7697599284288259</v>
      </c>
      <c r="AY21" s="298">
        <f>('1 Utsläpp'!AY22/'6 FV'!AY22)*1000</f>
        <v>2.4233745839990535</v>
      </c>
      <c r="AZ21" s="298">
        <f>('1 Utsläpp'!AZ22/'6 FV'!AZ22)*1000</f>
        <v>2.4565611330220793</v>
      </c>
      <c r="BA21" s="298">
        <f>('1 Utsläpp'!BA22/'6 FV'!BA22)*1000</f>
        <v>2.3930060622417342</v>
      </c>
      <c r="BB21" s="298">
        <f>('1 Utsläpp'!BB22/'6 FV'!BB22)*1000</f>
        <v>2.4052864739953272</v>
      </c>
      <c r="BC21" s="298">
        <f>('1 Utsläpp'!BC22/'6 FV'!BC22)*1000</f>
        <v>2.1562075199954536</v>
      </c>
      <c r="BD21" s="298">
        <f>('1 Utsläpp'!BD22/'6 FV'!BD22)*1000</f>
        <v>2.0804339014131163</v>
      </c>
      <c r="BE21" s="298">
        <f>('1 Utsläpp'!BE22/'6 FV'!BE22)*1000</f>
        <v>2.081520793828314</v>
      </c>
      <c r="BF21" s="298">
        <f>('1 Utsläpp'!BF22/'6 FV'!BF22)*1000</f>
        <v>2.3047581950460621</v>
      </c>
      <c r="BG21" s="298">
        <f>('1 Utsläpp'!BG22/'6 FV'!BG22)*1000</f>
        <v>1.9536595530637539</v>
      </c>
      <c r="BH21" s="298">
        <f>('1 Utsläpp'!BH22/'6 FV'!BH22)*1000</f>
        <v>2.1922012269724602</v>
      </c>
      <c r="BI21" s="298">
        <f>('1 Utsläpp'!BI22/'6 FV'!BI22)*1000</f>
        <v>1.9772174869761681</v>
      </c>
      <c r="BJ21" s="298">
        <f>('1 Utsläpp'!BJ22/'6 FV'!BJ22)*1000</f>
        <v>2.1719389476768929</v>
      </c>
      <c r="BK21" s="298">
        <f>('1 Utsläpp'!BK22/'6 FV'!BK22)*1000</f>
        <v>2.0982905908550675</v>
      </c>
      <c r="BL21" s="298">
        <f>('1 Utsläpp'!BL22/'6 FV'!BL22)*1000</f>
        <v>2.1976650280686725</v>
      </c>
      <c r="BM21" s="298">
        <f>('1 Utsläpp'!BM22/'6 FV'!BM22)*1000</f>
        <v>2.2128210208611461</v>
      </c>
      <c r="BN21" s="298">
        <f>('1 Utsläpp'!BN22/'6 FV'!BN22)*1000</f>
        <v>2.1588830420642138</v>
      </c>
      <c r="BO21" s="298">
        <f>('1 Utsläpp'!BO22/'6 FV'!BO22)*1000</f>
        <v>2.1175364852176433</v>
      </c>
      <c r="BP21" s="298">
        <f>('1 Utsläpp'!BP22/'6 FV'!BP22)*1000</f>
        <v>2.553369474602484</v>
      </c>
      <c r="BQ21" s="298">
        <f>('1 Utsläpp'!BQ22/'6 FV'!BQ22)*1000</f>
        <v>2.6418478283737956</v>
      </c>
      <c r="BR21" s="298">
        <f>('1 Utsläpp'!BR22/'6 FV'!BR22)*1000</f>
        <v>2.7859675758356044</v>
      </c>
      <c r="BS21" s="298">
        <f>('1 Utsläpp'!BS22/'6 FV'!BS22)*1000</f>
        <v>2.3789304857131053</v>
      </c>
    </row>
    <row r="22" spans="1:71" s="56" customFormat="1" ht="13" x14ac:dyDescent="0.3">
      <c r="A22" s="85">
        <v>18</v>
      </c>
      <c r="B22" s="56" t="s">
        <v>152</v>
      </c>
      <c r="C22" s="85" t="s">
        <v>42</v>
      </c>
      <c r="D22" s="298">
        <f>('1 Utsläpp'!D23/'6 FV'!D23)*1000</f>
        <v>55.31434846488402</v>
      </c>
      <c r="E22" s="298">
        <f>('1 Utsläpp'!E23/'6 FV'!E23)*1000</f>
        <v>55.015941506445884</v>
      </c>
      <c r="F22" s="298">
        <f>('1 Utsläpp'!F23/'6 FV'!F23)*1000</f>
        <v>57.560226124467974</v>
      </c>
      <c r="G22" s="298">
        <f>('1 Utsläpp'!G23/'6 FV'!G23)*1000</f>
        <v>56.784572932520796</v>
      </c>
      <c r="H22" s="298">
        <f>('1 Utsläpp'!H23/'6 FV'!H23)*1000</f>
        <v>55.531236370356908</v>
      </c>
      <c r="I22" s="298">
        <f>('1 Utsläpp'!I23/'6 FV'!I23)*1000</f>
        <v>56.196243467010966</v>
      </c>
      <c r="J22" s="298">
        <f>('1 Utsläpp'!J23/'6 FV'!J23)*1000</f>
        <v>58.295846206354177</v>
      </c>
      <c r="K22" s="298">
        <f>('1 Utsläpp'!K23/'6 FV'!K23)*1000</f>
        <v>55.296941550960817</v>
      </c>
      <c r="L22" s="298">
        <f>('1 Utsläpp'!L23/'6 FV'!L23)*1000</f>
        <v>59.746356422268434</v>
      </c>
      <c r="M22" s="298">
        <f>('1 Utsläpp'!M23/'6 FV'!M23)*1000</f>
        <v>52.419175748961976</v>
      </c>
      <c r="N22" s="298">
        <f>('1 Utsläpp'!N23/'6 FV'!N23)*1000</f>
        <v>53.610398923352157</v>
      </c>
      <c r="O22" s="298">
        <f>('1 Utsläpp'!O23/'6 FV'!O23)*1000</f>
        <v>50.16968885625559</v>
      </c>
      <c r="P22" s="298">
        <f>('1 Utsläpp'!P23/'6 FV'!P23)*1000</f>
        <v>45.885321174869375</v>
      </c>
      <c r="Q22" s="298">
        <f>('1 Utsläpp'!Q23/'6 FV'!Q23)*1000</f>
        <v>42.341450111468916</v>
      </c>
      <c r="R22" s="298">
        <f>('1 Utsläpp'!R23/'6 FV'!R23)*1000</f>
        <v>43.186535261172345</v>
      </c>
      <c r="S22" s="298">
        <f>('1 Utsläpp'!S23/'6 FV'!S23)*1000</f>
        <v>39.241817381868408</v>
      </c>
      <c r="T22" s="298">
        <f>('1 Utsläpp'!T23/'6 FV'!T23)*1000</f>
        <v>37.752420165671296</v>
      </c>
      <c r="U22" s="298">
        <f>('1 Utsläpp'!U23/'6 FV'!U23)*1000</f>
        <v>36.926575458955647</v>
      </c>
      <c r="V22" s="298">
        <f>('1 Utsläpp'!V23/'6 FV'!V23)*1000</f>
        <v>39.433660251011595</v>
      </c>
      <c r="W22" s="298">
        <f>('1 Utsläpp'!W23/'6 FV'!W23)*1000</f>
        <v>38.124951469837448</v>
      </c>
      <c r="X22" s="298">
        <f>('1 Utsläpp'!X23/'6 FV'!X23)*1000</f>
        <v>39.956018033594169</v>
      </c>
      <c r="Y22" s="298">
        <f>('1 Utsläpp'!Y23/'6 FV'!Y23)*1000</f>
        <v>38.658826517796008</v>
      </c>
      <c r="Z22" s="298">
        <f>('1 Utsläpp'!Z23/'6 FV'!Z23)*1000</f>
        <v>37.623954914161878</v>
      </c>
      <c r="AA22" s="298">
        <f>('1 Utsläpp'!AA23/'6 FV'!AA23)*1000</f>
        <v>34.703217117508487</v>
      </c>
      <c r="AB22" s="298">
        <f>('1 Utsläpp'!AB23/'6 FV'!AB23)*1000</f>
        <v>35.423628254618059</v>
      </c>
      <c r="AC22" s="298">
        <f>('1 Utsläpp'!AC23/'6 FV'!AC23)*1000</f>
        <v>35.603615166213665</v>
      </c>
      <c r="AD22" s="298">
        <f>('1 Utsläpp'!AD23/'6 FV'!AD23)*1000</f>
        <v>41.837065398491696</v>
      </c>
      <c r="AE22" s="298">
        <f>('1 Utsläpp'!AE23/'6 FV'!AE23)*1000</f>
        <v>36.197861236678534</v>
      </c>
      <c r="AF22" s="298">
        <f>('1 Utsläpp'!AF23/'6 FV'!AF23)*1000</f>
        <v>43.707276239574099</v>
      </c>
      <c r="AG22" s="298">
        <f>('1 Utsläpp'!AG23/'6 FV'!AG23)*1000</f>
        <v>39.498887236848049</v>
      </c>
      <c r="AH22" s="298">
        <f>('1 Utsläpp'!AH23/'6 FV'!AH23)*1000</f>
        <v>43.198329830535251</v>
      </c>
      <c r="AI22" s="298">
        <f>('1 Utsläpp'!AI23/'6 FV'!AI23)*1000</f>
        <v>39.818767715026105</v>
      </c>
      <c r="AJ22" s="298">
        <f>('1 Utsläpp'!AJ23/'6 FV'!AJ23)*1000</f>
        <v>46.09244899887608</v>
      </c>
      <c r="AK22" s="298">
        <f>('1 Utsläpp'!AK23/'6 FV'!AK23)*1000</f>
        <v>40.357127996924078</v>
      </c>
      <c r="AL22" s="298">
        <f>('1 Utsläpp'!AL23/'6 FV'!AL23)*1000</f>
        <v>47.152422342543545</v>
      </c>
      <c r="AM22" s="298">
        <f>('1 Utsläpp'!AM23/'6 FV'!AM23)*1000</f>
        <v>44.49263495857506</v>
      </c>
      <c r="AN22" s="298">
        <f>('1 Utsläpp'!AN23/'6 FV'!AN23)*1000</f>
        <v>41.897499814367151</v>
      </c>
      <c r="AO22" s="298">
        <f>('1 Utsläpp'!AO23/'6 FV'!AO23)*1000</f>
        <v>39.694211071801178</v>
      </c>
      <c r="AP22" s="298">
        <f>('1 Utsläpp'!AP23/'6 FV'!AP23)*1000</f>
        <v>42.7255939521432</v>
      </c>
      <c r="AQ22" s="298">
        <f>('1 Utsläpp'!AQ23/'6 FV'!AQ23)*1000</f>
        <v>39.032938503288698</v>
      </c>
      <c r="AR22" s="298">
        <f>('1 Utsläpp'!AR23/'6 FV'!AR23)*1000</f>
        <v>38.189314367554388</v>
      </c>
      <c r="AS22" s="298">
        <f>('1 Utsläpp'!AS23/'6 FV'!AS23)*1000</f>
        <v>38.650013362550673</v>
      </c>
      <c r="AT22" s="298">
        <f>('1 Utsläpp'!AT23/'6 FV'!AT23)*1000</f>
        <v>41.979145396645848</v>
      </c>
      <c r="AU22" s="298">
        <f>('1 Utsläpp'!AU23/'6 FV'!AU23)*1000</f>
        <v>36.483698742111009</v>
      </c>
      <c r="AV22" s="298">
        <f>('1 Utsläpp'!AV23/'6 FV'!AV23)*1000</f>
        <v>35.552784467846898</v>
      </c>
      <c r="AW22" s="298">
        <f>('1 Utsläpp'!AW23/'6 FV'!AW23)*1000</f>
        <v>36.223514844228092</v>
      </c>
      <c r="AX22" s="298">
        <f>('1 Utsläpp'!AX23/'6 FV'!AX23)*1000</f>
        <v>40.165982757189127</v>
      </c>
      <c r="AY22" s="298">
        <f>('1 Utsläpp'!AY23/'6 FV'!AY23)*1000</f>
        <v>36.601706399932866</v>
      </c>
      <c r="AZ22" s="298">
        <f>('1 Utsläpp'!AZ23/'6 FV'!AZ23)*1000</f>
        <v>36.904284186555962</v>
      </c>
      <c r="BA22" s="298">
        <f>('1 Utsläpp'!BA23/'6 FV'!BA23)*1000</f>
        <v>33.028344788048486</v>
      </c>
      <c r="BB22" s="298">
        <f>('1 Utsläpp'!BB23/'6 FV'!BB23)*1000</f>
        <v>36.607577445114259</v>
      </c>
      <c r="BC22" s="298">
        <f>('1 Utsläpp'!BC23/'6 FV'!BC23)*1000</f>
        <v>32.152364490526722</v>
      </c>
      <c r="BD22" s="298">
        <f>('1 Utsläpp'!BD23/'6 FV'!BD23)*1000</f>
        <v>36.150004482387374</v>
      </c>
      <c r="BE22" s="298">
        <f>('1 Utsläpp'!BE23/'6 FV'!BE23)*1000</f>
        <v>36.604494298869291</v>
      </c>
      <c r="BF22" s="298">
        <f>('1 Utsläpp'!BF23/'6 FV'!BF23)*1000</f>
        <v>36.444004557326565</v>
      </c>
      <c r="BG22" s="298">
        <f>('1 Utsläpp'!BG23/'6 FV'!BG23)*1000</f>
        <v>32.332751195998355</v>
      </c>
      <c r="BH22" s="298">
        <f>('1 Utsläpp'!BH23/'6 FV'!BH23)*1000</f>
        <v>39.945617244376642</v>
      </c>
      <c r="BI22" s="298">
        <f>('1 Utsläpp'!BI23/'6 FV'!BI23)*1000</f>
        <v>35.291092994531347</v>
      </c>
      <c r="BJ22" s="298">
        <f>('1 Utsläpp'!BJ23/'6 FV'!BJ23)*1000</f>
        <v>37.103137521813501</v>
      </c>
      <c r="BK22" s="298">
        <f>('1 Utsläpp'!BK23/'6 FV'!BK23)*1000</f>
        <v>34.586001676783738</v>
      </c>
      <c r="BL22" s="298">
        <f>('1 Utsläpp'!BL23/'6 FV'!BL23)*1000</f>
        <v>35.701988681535802</v>
      </c>
      <c r="BM22" s="298">
        <f>('1 Utsläpp'!BM23/'6 FV'!BM23)*1000</f>
        <v>38.819937825700315</v>
      </c>
      <c r="BN22" s="298">
        <f>('1 Utsläpp'!BN23/'6 FV'!BN23)*1000</f>
        <v>47.689846562644334</v>
      </c>
      <c r="BO22" s="298">
        <f>('1 Utsläpp'!BO23/'6 FV'!BO23)*1000</f>
        <v>42.729722900665919</v>
      </c>
      <c r="BP22" s="298">
        <f>('1 Utsläpp'!BP23/'6 FV'!BP23)*1000</f>
        <v>43.869779871795743</v>
      </c>
      <c r="BQ22" s="298">
        <f>('1 Utsläpp'!BQ23/'6 FV'!BQ23)*1000</f>
        <v>51.993159899816909</v>
      </c>
      <c r="BR22" s="298">
        <f>('1 Utsläpp'!BR23/'6 FV'!BR23)*1000</f>
        <v>57.461083863063266</v>
      </c>
      <c r="BS22" s="298">
        <f>('1 Utsläpp'!BS23/'6 FV'!BS23)*1000</f>
        <v>54.254605532696786</v>
      </c>
    </row>
    <row r="23" spans="1:71" s="56" customFormat="1" ht="13" x14ac:dyDescent="0.3">
      <c r="A23" s="85">
        <v>19</v>
      </c>
      <c r="B23" s="56" t="s">
        <v>153</v>
      </c>
      <c r="C23" s="85" t="s">
        <v>11</v>
      </c>
      <c r="D23" s="298">
        <f>('1 Utsläpp'!D24/'6 FV'!D24)*1000</f>
        <v>1.5851441789844076</v>
      </c>
      <c r="E23" s="298">
        <f>('1 Utsläpp'!E24/'6 FV'!E24)*1000</f>
        <v>1.3052679264604437</v>
      </c>
      <c r="F23" s="298">
        <f>('1 Utsläpp'!F24/'6 FV'!F24)*1000</f>
        <v>1.2125571847947612</v>
      </c>
      <c r="G23" s="298">
        <f>('1 Utsläpp'!G24/'6 FV'!G24)*1000</f>
        <v>1.3410894238722051</v>
      </c>
      <c r="H23" s="298">
        <f>('1 Utsläpp'!H24/'6 FV'!H24)*1000</f>
        <v>1.5126908093937674</v>
      </c>
      <c r="I23" s="298">
        <f>('1 Utsläpp'!I24/'6 FV'!I24)*1000</f>
        <v>1.3360234993653461</v>
      </c>
      <c r="J23" s="298">
        <f>('1 Utsläpp'!J24/'6 FV'!J24)*1000</f>
        <v>1.2484176085448024</v>
      </c>
      <c r="K23" s="298">
        <f>('1 Utsläpp'!K24/'6 FV'!K24)*1000</f>
        <v>1.4440394930301017</v>
      </c>
      <c r="L23" s="298">
        <f>('1 Utsläpp'!L24/'6 FV'!L24)*1000</f>
        <v>1.6996342044882928</v>
      </c>
      <c r="M23" s="298">
        <f>('1 Utsläpp'!M24/'6 FV'!M24)*1000</f>
        <v>1.3409590476645539</v>
      </c>
      <c r="N23" s="298">
        <f>('1 Utsläpp'!N24/'6 FV'!N24)*1000</f>
        <v>1.2171871596607555</v>
      </c>
      <c r="O23" s="298">
        <f>('1 Utsläpp'!O24/'6 FV'!O24)*1000</f>
        <v>1.4376148149655068</v>
      </c>
      <c r="P23" s="298">
        <f>('1 Utsläpp'!P24/'6 FV'!P24)*1000</f>
        <v>1.5184845401299381</v>
      </c>
      <c r="Q23" s="298">
        <f>('1 Utsläpp'!Q24/'6 FV'!Q24)*1000</f>
        <v>1.2691672441111206</v>
      </c>
      <c r="R23" s="298">
        <f>('1 Utsläpp'!R24/'6 FV'!R24)*1000</f>
        <v>1.1502216363664568</v>
      </c>
      <c r="S23" s="298">
        <f>('1 Utsläpp'!S24/'6 FV'!S24)*1000</f>
        <v>1.2971536250588505</v>
      </c>
      <c r="T23" s="298">
        <f>('1 Utsläpp'!T24/'6 FV'!T24)*1000</f>
        <v>1.3620913954008722</v>
      </c>
      <c r="U23" s="298">
        <f>('1 Utsläpp'!U24/'6 FV'!U24)*1000</f>
        <v>1.130631198530313</v>
      </c>
      <c r="V23" s="298">
        <f>('1 Utsläpp'!V24/'6 FV'!V24)*1000</f>
        <v>1.0798232955665277</v>
      </c>
      <c r="W23" s="298">
        <f>('1 Utsläpp'!W24/'6 FV'!W24)*1000</f>
        <v>1.2257605272390037</v>
      </c>
      <c r="X23" s="298">
        <f>('1 Utsläpp'!X24/'6 FV'!X24)*1000</f>
        <v>1.331384162240042</v>
      </c>
      <c r="Y23" s="298">
        <f>('1 Utsläpp'!Y24/'6 FV'!Y24)*1000</f>
        <v>1.1033504646318233</v>
      </c>
      <c r="Z23" s="298">
        <f>('1 Utsläpp'!Z24/'6 FV'!Z24)*1000</f>
        <v>1.0448626915332859</v>
      </c>
      <c r="AA23" s="298">
        <f>('1 Utsläpp'!AA24/'6 FV'!AA24)*1000</f>
        <v>1.123976735396593</v>
      </c>
      <c r="AB23" s="298">
        <f>('1 Utsläpp'!AB24/'6 FV'!AB24)*1000</f>
        <v>1.2235455118449623</v>
      </c>
      <c r="AC23" s="298">
        <f>('1 Utsläpp'!AC24/'6 FV'!AC24)*1000</f>
        <v>1.0379531205515082</v>
      </c>
      <c r="AD23" s="298">
        <f>('1 Utsläpp'!AD24/'6 FV'!AD24)*1000</f>
        <v>0.98182819653171505</v>
      </c>
      <c r="AE23" s="298">
        <f>('1 Utsläpp'!AE24/'6 FV'!AE24)*1000</f>
        <v>1.0665028151205607</v>
      </c>
      <c r="AF23" s="298">
        <f>('1 Utsläpp'!AF24/'6 FV'!AF24)*1000</f>
        <v>1.1254236313757711</v>
      </c>
      <c r="AG23" s="298">
        <f>('1 Utsläpp'!AG24/'6 FV'!AG24)*1000</f>
        <v>0.9901829247473386</v>
      </c>
      <c r="AH23" s="298">
        <f>('1 Utsläpp'!AH24/'6 FV'!AH24)*1000</f>
        <v>0.91561223625594124</v>
      </c>
      <c r="AI23" s="298">
        <f>('1 Utsläpp'!AI24/'6 FV'!AI24)*1000</f>
        <v>0.99739818818921644</v>
      </c>
      <c r="AJ23" s="298">
        <f>('1 Utsläpp'!AJ24/'6 FV'!AJ24)*1000</f>
        <v>1.0258868664133796</v>
      </c>
      <c r="AK23" s="298">
        <f>('1 Utsläpp'!AK24/'6 FV'!AK24)*1000</f>
        <v>0.9079058389396174</v>
      </c>
      <c r="AL23" s="298">
        <f>('1 Utsläpp'!AL24/'6 FV'!AL24)*1000</f>
        <v>0.86334192155543177</v>
      </c>
      <c r="AM23" s="298">
        <f>('1 Utsläpp'!AM24/'6 FV'!AM24)*1000</f>
        <v>0.97521301435269148</v>
      </c>
      <c r="AN23" s="298">
        <f>('1 Utsläpp'!AN24/'6 FV'!AN24)*1000</f>
        <v>1.0324901391021686</v>
      </c>
      <c r="AO23" s="298">
        <f>('1 Utsläpp'!AO24/'6 FV'!AO24)*1000</f>
        <v>0.91451287223150313</v>
      </c>
      <c r="AP23" s="298">
        <f>('1 Utsläpp'!AP24/'6 FV'!AP24)*1000</f>
        <v>0.85764102224207839</v>
      </c>
      <c r="AQ23" s="298">
        <f>('1 Utsläpp'!AQ24/'6 FV'!AQ24)*1000</f>
        <v>0.93545285882501428</v>
      </c>
      <c r="AR23" s="298">
        <f>('1 Utsläpp'!AR24/'6 FV'!AR24)*1000</f>
        <v>0.95643472562649856</v>
      </c>
      <c r="AS23" s="298">
        <f>('1 Utsläpp'!AS24/'6 FV'!AS24)*1000</f>
        <v>0.84854844494169235</v>
      </c>
      <c r="AT23" s="298">
        <f>('1 Utsläpp'!AT24/'6 FV'!AT24)*1000</f>
        <v>0.82433044623501051</v>
      </c>
      <c r="AU23" s="298">
        <f>('1 Utsläpp'!AU24/'6 FV'!AU24)*1000</f>
        <v>0.87086367512014384</v>
      </c>
      <c r="AV23" s="298">
        <f>('1 Utsläpp'!AV24/'6 FV'!AV24)*1000</f>
        <v>0.88418310470492922</v>
      </c>
      <c r="AW23" s="298">
        <f>('1 Utsläpp'!AW24/'6 FV'!AW24)*1000</f>
        <v>0.81138464817293676</v>
      </c>
      <c r="AX23" s="298">
        <f>('1 Utsläpp'!AX24/'6 FV'!AX24)*1000</f>
        <v>0.80960732573824024</v>
      </c>
      <c r="AY23" s="298">
        <f>('1 Utsläpp'!AY24/'6 FV'!AY24)*1000</f>
        <v>0.85752198843777272</v>
      </c>
      <c r="AZ23" s="298">
        <f>('1 Utsläpp'!AZ24/'6 FV'!AZ24)*1000</f>
        <v>1.0149312388334975</v>
      </c>
      <c r="BA23" s="298">
        <f>('1 Utsläpp'!BA24/'6 FV'!BA24)*1000</f>
        <v>1.5172086660967725</v>
      </c>
      <c r="BB23" s="298">
        <f>('1 Utsläpp'!BB24/'6 FV'!BB24)*1000</f>
        <v>1.0218342147368582</v>
      </c>
      <c r="BC23" s="298">
        <f>('1 Utsläpp'!BC24/'6 FV'!BC24)*1000</f>
        <v>1.4342158199064943</v>
      </c>
      <c r="BD23" s="298">
        <f>('1 Utsläpp'!BD24/'6 FV'!BD24)*1000</f>
        <v>1.5612168667281077</v>
      </c>
      <c r="BE23" s="298">
        <f>('1 Utsläpp'!BE24/'6 FV'!BE24)*1000</f>
        <v>1.3652946368934913</v>
      </c>
      <c r="BF23" s="298">
        <f>('1 Utsläpp'!BF24/'6 FV'!BF24)*1000</f>
        <v>0.82957033346505815</v>
      </c>
      <c r="BG23" s="298">
        <f>('1 Utsläpp'!BG24/'6 FV'!BG24)*1000</f>
        <v>0.85172512506661036</v>
      </c>
      <c r="BH23" s="298">
        <f>('1 Utsläpp'!BH24/'6 FV'!BH24)*1000</f>
        <v>0.92367306109659109</v>
      </c>
      <c r="BI23" s="298">
        <f>('1 Utsläpp'!BI24/'6 FV'!BI24)*1000</f>
        <v>0.61338503982051817</v>
      </c>
      <c r="BJ23" s="298">
        <f>('1 Utsläpp'!BJ24/'6 FV'!BJ24)*1000</f>
        <v>0.56416639133855884</v>
      </c>
      <c r="BK23" s="298">
        <f>('1 Utsläpp'!BK24/'6 FV'!BK24)*1000</f>
        <v>0.66786314144551395</v>
      </c>
      <c r="BL23" s="298">
        <f>('1 Utsläpp'!BL24/'6 FV'!BL24)*1000</f>
        <v>0.7064553897600887</v>
      </c>
      <c r="BM23" s="298">
        <f>('1 Utsläpp'!BM24/'6 FV'!BM24)*1000</f>
        <v>0.62305063493613466</v>
      </c>
      <c r="BN23" s="298">
        <f>('1 Utsläpp'!BN24/'6 FV'!BN24)*1000</f>
        <v>0.55697696449848477</v>
      </c>
      <c r="BO23" s="298">
        <f>('1 Utsläpp'!BO24/'6 FV'!BO24)*1000</f>
        <v>0.64740651297997054</v>
      </c>
      <c r="BP23" s="298">
        <f>('1 Utsläpp'!BP24/'6 FV'!BP24)*1000</f>
        <v>0.86613435928187876</v>
      </c>
      <c r="BQ23" s="298">
        <f>('1 Utsläpp'!BQ24/'6 FV'!BQ24)*1000</f>
        <v>0.77895321281574603</v>
      </c>
      <c r="BR23" s="298">
        <f>('1 Utsläpp'!BR24/'6 FV'!BR24)*1000</f>
        <v>0.7019137319457972</v>
      </c>
      <c r="BS23" s="298">
        <f>('1 Utsläpp'!BS24/'6 FV'!BS24)*1000</f>
        <v>0.74241627708978175</v>
      </c>
    </row>
    <row r="24" spans="1:71" s="56" customFormat="1" ht="13" x14ac:dyDescent="0.3">
      <c r="A24" s="85">
        <v>20</v>
      </c>
      <c r="B24" s="56" t="s">
        <v>154</v>
      </c>
      <c r="C24" s="85" t="s">
        <v>43</v>
      </c>
      <c r="D24" s="298">
        <f>('1 Utsläpp'!D25/'6 FV'!D25)*1000</f>
        <v>1.2137849547664938</v>
      </c>
      <c r="E24" s="298">
        <f>('1 Utsläpp'!E25/'6 FV'!E25)*1000</f>
        <v>1.1575597441842524</v>
      </c>
      <c r="F24" s="298">
        <f>('1 Utsläpp'!F25/'6 FV'!F25)*1000</f>
        <v>1.4089124095422376</v>
      </c>
      <c r="G24" s="298">
        <f>('1 Utsläpp'!G25/'6 FV'!G25)*1000</f>
        <v>0.97427559124912433</v>
      </c>
      <c r="H24" s="298">
        <f>('1 Utsläpp'!H25/'6 FV'!H25)*1000</f>
        <v>1.2380285966240521</v>
      </c>
      <c r="I24" s="298">
        <f>('1 Utsläpp'!I25/'6 FV'!I25)*1000</f>
        <v>1.2126872666289561</v>
      </c>
      <c r="J24" s="298">
        <f>('1 Utsläpp'!J25/'6 FV'!J25)*1000</f>
        <v>1.5440496073265191</v>
      </c>
      <c r="K24" s="298">
        <f>('1 Utsläpp'!K25/'6 FV'!K25)*1000</f>
        <v>0.95385976962455565</v>
      </c>
      <c r="L24" s="298">
        <f>('1 Utsläpp'!L25/'6 FV'!L25)*1000</f>
        <v>1.2431185102784663</v>
      </c>
      <c r="M24" s="298">
        <f>('1 Utsläpp'!M25/'6 FV'!M25)*1000</f>
        <v>1.0866248011069091</v>
      </c>
      <c r="N24" s="298">
        <f>('1 Utsläpp'!N25/'6 FV'!N25)*1000</f>
        <v>1.2707567824054988</v>
      </c>
      <c r="O24" s="298">
        <f>('1 Utsläpp'!O25/'6 FV'!O25)*1000</f>
        <v>0.86619247848133862</v>
      </c>
      <c r="P24" s="298">
        <f>('1 Utsläpp'!P25/'6 FV'!P25)*1000</f>
        <v>1.066882103340322</v>
      </c>
      <c r="Q24" s="298">
        <f>('1 Utsläpp'!Q25/'6 FV'!Q25)*1000</f>
        <v>1.0538092719165122</v>
      </c>
      <c r="R24" s="298">
        <f>('1 Utsläpp'!R25/'6 FV'!R25)*1000</f>
        <v>1.246330121988185</v>
      </c>
      <c r="S24" s="298">
        <f>('1 Utsläpp'!S25/'6 FV'!S25)*1000</f>
        <v>0.82702947769024815</v>
      </c>
      <c r="T24" s="298">
        <f>('1 Utsläpp'!T25/'6 FV'!T25)*1000</f>
        <v>0.97990417413435638</v>
      </c>
      <c r="U24" s="298">
        <f>('1 Utsläpp'!U25/'6 FV'!U25)*1000</f>
        <v>0.89234524316684249</v>
      </c>
      <c r="V24" s="298">
        <f>('1 Utsläpp'!V25/'6 FV'!V25)*1000</f>
        <v>1.0468769550770496</v>
      </c>
      <c r="W24" s="298">
        <f>('1 Utsläpp'!W25/'6 FV'!W25)*1000</f>
        <v>0.70956163683058271</v>
      </c>
      <c r="X24" s="298">
        <f>('1 Utsläpp'!X25/'6 FV'!X25)*1000</f>
        <v>0.84536687355434548</v>
      </c>
      <c r="Y24" s="298">
        <f>('1 Utsläpp'!Y25/'6 FV'!Y25)*1000</f>
        <v>0.87298178564783346</v>
      </c>
      <c r="Z24" s="298">
        <f>('1 Utsläpp'!Z25/'6 FV'!Z25)*1000</f>
        <v>0.98757469506488671</v>
      </c>
      <c r="AA24" s="298">
        <f>('1 Utsläpp'!AA25/'6 FV'!AA25)*1000</f>
        <v>0.68144860198118518</v>
      </c>
      <c r="AB24" s="298">
        <f>('1 Utsläpp'!AB25/'6 FV'!AB25)*1000</f>
        <v>0.8157030598388898</v>
      </c>
      <c r="AC24" s="298">
        <f>('1 Utsläpp'!AC25/'6 FV'!AC25)*1000</f>
        <v>0.80367409648406318</v>
      </c>
      <c r="AD24" s="298">
        <f>('1 Utsläpp'!AD25/'6 FV'!AD25)*1000</f>
        <v>0.85562571456585013</v>
      </c>
      <c r="AE24" s="298">
        <f>('1 Utsläpp'!AE25/'6 FV'!AE25)*1000</f>
        <v>0.59785471141700575</v>
      </c>
      <c r="AF24" s="298">
        <f>('1 Utsläpp'!AF25/'6 FV'!AF25)*1000</f>
        <v>0.64013935306322167</v>
      </c>
      <c r="AG24" s="298">
        <f>('1 Utsläpp'!AG25/'6 FV'!AG25)*1000</f>
        <v>0.66349950235928423</v>
      </c>
      <c r="AH24" s="298">
        <f>('1 Utsläpp'!AH25/'6 FV'!AH25)*1000</f>
        <v>0.73754178965777684</v>
      </c>
      <c r="AI24" s="298">
        <f>('1 Utsläpp'!AI25/'6 FV'!AI25)*1000</f>
        <v>0.52041167756550621</v>
      </c>
      <c r="AJ24" s="298">
        <f>('1 Utsläpp'!AJ25/'6 FV'!AJ25)*1000</f>
        <v>0.57132777577996308</v>
      </c>
      <c r="AK24" s="298">
        <f>('1 Utsläpp'!AK25/'6 FV'!AK25)*1000</f>
        <v>0.59687402488651009</v>
      </c>
      <c r="AL24" s="298">
        <f>('1 Utsläpp'!AL25/'6 FV'!AL25)*1000</f>
        <v>0.67165787475936711</v>
      </c>
      <c r="AM24" s="298">
        <f>('1 Utsläpp'!AM25/'6 FV'!AM25)*1000</f>
        <v>0.40680518031548063</v>
      </c>
      <c r="AN24" s="298">
        <f>('1 Utsläpp'!AN25/'6 FV'!AN25)*1000</f>
        <v>0.48245338313992203</v>
      </c>
      <c r="AO24" s="298">
        <f>('1 Utsläpp'!AO25/'6 FV'!AO25)*1000</f>
        <v>0.47944770860204017</v>
      </c>
      <c r="AP24" s="298">
        <f>('1 Utsläpp'!AP25/'6 FV'!AP25)*1000</f>
        <v>0.51561567060173019</v>
      </c>
      <c r="AQ24" s="298">
        <f>('1 Utsläpp'!AQ25/'6 FV'!AQ25)*1000</f>
        <v>0.3579073515367599</v>
      </c>
      <c r="AR24" s="298">
        <f>('1 Utsläpp'!AR25/'6 FV'!AR25)*1000</f>
        <v>0.38214816684183722</v>
      </c>
      <c r="AS24" s="298">
        <f>('1 Utsläpp'!AS25/'6 FV'!AS25)*1000</f>
        <v>0.42815705206398647</v>
      </c>
      <c r="AT24" s="298">
        <f>('1 Utsläpp'!AT25/'6 FV'!AT25)*1000</f>
        <v>0.46356594469953832</v>
      </c>
      <c r="AU24" s="298">
        <f>('1 Utsläpp'!AU25/'6 FV'!AU25)*1000</f>
        <v>0.32163227904195307</v>
      </c>
      <c r="AV24" s="298">
        <f>('1 Utsläpp'!AV25/'6 FV'!AV25)*1000</f>
        <v>0.32225558390228032</v>
      </c>
      <c r="AW24" s="298">
        <f>('1 Utsläpp'!AW25/'6 FV'!AW25)*1000</f>
        <v>0.37170106692898547</v>
      </c>
      <c r="AX24" s="298">
        <f>('1 Utsläpp'!AX25/'6 FV'!AX25)*1000</f>
        <v>0.38767585354117146</v>
      </c>
      <c r="AY24" s="298">
        <f>('1 Utsläpp'!AY25/'6 FV'!AY25)*1000</f>
        <v>0.27303020309916681</v>
      </c>
      <c r="AZ24" s="298">
        <f>('1 Utsläpp'!AZ25/'6 FV'!AZ25)*1000</f>
        <v>0.32512677254023026</v>
      </c>
      <c r="BA24" s="298">
        <f>('1 Utsläpp'!BA25/'6 FV'!BA25)*1000</f>
        <v>0.33503970540966432</v>
      </c>
      <c r="BB24" s="298">
        <f>('1 Utsläpp'!BB25/'6 FV'!BB25)*1000</f>
        <v>0.36408074124500789</v>
      </c>
      <c r="BC24" s="298">
        <f>('1 Utsläpp'!BC25/'6 FV'!BC25)*1000</f>
        <v>0.25101425723915011</v>
      </c>
      <c r="BD24" s="298">
        <f>('1 Utsläpp'!BD25/'6 FV'!BD25)*1000</f>
        <v>0.25002455189468292</v>
      </c>
      <c r="BE24" s="298">
        <f>('1 Utsläpp'!BE25/'6 FV'!BE25)*1000</f>
        <v>0.28248148846054921</v>
      </c>
      <c r="BF24" s="298">
        <f>('1 Utsläpp'!BF25/'6 FV'!BF25)*1000</f>
        <v>0.31622384220507754</v>
      </c>
      <c r="BG24" s="298">
        <f>('1 Utsläpp'!BG25/'6 FV'!BG25)*1000</f>
        <v>0.19615616429767976</v>
      </c>
      <c r="BH24" s="298">
        <f>('1 Utsläpp'!BH25/'6 FV'!BH25)*1000</f>
        <v>0.25171349569463264</v>
      </c>
      <c r="BI24" s="298">
        <f>('1 Utsläpp'!BI25/'6 FV'!BI25)*1000</f>
        <v>0.23446063317722968</v>
      </c>
      <c r="BJ24" s="298">
        <f>('1 Utsläpp'!BJ25/'6 FV'!BJ25)*1000</f>
        <v>0.26193670179231987</v>
      </c>
      <c r="BK24" s="298">
        <f>('1 Utsläpp'!BK25/'6 FV'!BK25)*1000</f>
        <v>0.20343655807134897</v>
      </c>
      <c r="BL24" s="298">
        <f>('1 Utsläpp'!BL25/'6 FV'!BL25)*1000</f>
        <v>0.26339878567442937</v>
      </c>
      <c r="BM24" s="298">
        <f>('1 Utsläpp'!BM25/'6 FV'!BM25)*1000</f>
        <v>0.23468921136328219</v>
      </c>
      <c r="BN24" s="298">
        <f>('1 Utsläpp'!BN25/'6 FV'!BN25)*1000</f>
        <v>0.30013755568108053</v>
      </c>
      <c r="BO24" s="298">
        <f>('1 Utsläpp'!BO25/'6 FV'!BO25)*1000</f>
        <v>0.2091202804906325</v>
      </c>
      <c r="BP24" s="298">
        <f>('1 Utsläpp'!BP25/'6 FV'!BP25)*1000</f>
        <v>0.28723242123536263</v>
      </c>
      <c r="BQ24" s="298">
        <f>('1 Utsläpp'!BQ25/'6 FV'!BQ25)*1000</f>
        <v>0.32269352981653704</v>
      </c>
      <c r="BR24" s="298">
        <f>('1 Utsläpp'!BR25/'6 FV'!BR25)*1000</f>
        <v>0.29898563684746993</v>
      </c>
      <c r="BS24" s="298">
        <f>('1 Utsläpp'!BS25/'6 FV'!BS25)*1000</f>
        <v>0.20833879883363368</v>
      </c>
    </row>
    <row r="25" spans="1:71" s="56" customFormat="1" ht="13" x14ac:dyDescent="0.3">
      <c r="A25" s="85">
        <v>21</v>
      </c>
      <c r="B25" s="56" t="s">
        <v>155</v>
      </c>
      <c r="C25" s="85" t="s">
        <v>12</v>
      </c>
      <c r="D25" s="298">
        <f>('1 Utsläpp'!D26/'6 FV'!D26)*1000</f>
        <v>1.1444892975425498</v>
      </c>
      <c r="E25" s="298">
        <f>('1 Utsläpp'!E26/'6 FV'!E26)*1000</f>
        <v>1.0808691255440157</v>
      </c>
      <c r="F25" s="298">
        <f>('1 Utsläpp'!F26/'6 FV'!F26)*1000</f>
        <v>1.006830676811459</v>
      </c>
      <c r="G25" s="298">
        <f>('1 Utsläpp'!G26/'6 FV'!G26)*1000</f>
        <v>1.0159661939225817</v>
      </c>
      <c r="H25" s="298">
        <f>('1 Utsläpp'!H26/'6 FV'!H26)*1000</f>
        <v>0.82424360365431637</v>
      </c>
      <c r="I25" s="298">
        <f>('1 Utsläpp'!I26/'6 FV'!I26)*1000</f>
        <v>0.80143437968740328</v>
      </c>
      <c r="J25" s="298">
        <f>('1 Utsläpp'!J26/'6 FV'!J26)*1000</f>
        <v>0.79613617555417826</v>
      </c>
      <c r="K25" s="298">
        <f>('1 Utsläpp'!K26/'6 FV'!K26)*1000</f>
        <v>0.88456409041618012</v>
      </c>
      <c r="L25" s="298">
        <f>('1 Utsläpp'!L26/'6 FV'!L26)*1000</f>
        <v>0.83337142550079535</v>
      </c>
      <c r="M25" s="298">
        <f>('1 Utsläpp'!M26/'6 FV'!M26)*1000</f>
        <v>0.73189511929612883</v>
      </c>
      <c r="N25" s="298">
        <f>('1 Utsläpp'!N26/'6 FV'!N26)*1000</f>
        <v>0.69865538825245355</v>
      </c>
      <c r="O25" s="298">
        <f>('1 Utsläpp'!O26/'6 FV'!O26)*1000</f>
        <v>0.86258350137926887</v>
      </c>
      <c r="P25" s="298">
        <f>('1 Utsläpp'!P26/'6 FV'!P26)*1000</f>
        <v>0.91857281425123138</v>
      </c>
      <c r="Q25" s="298">
        <f>('1 Utsläpp'!Q26/'6 FV'!Q26)*1000</f>
        <v>0.81551496719272665</v>
      </c>
      <c r="R25" s="298">
        <f>('1 Utsläpp'!R26/'6 FV'!R26)*1000</f>
        <v>0.74471936598749722</v>
      </c>
      <c r="S25" s="298">
        <f>('1 Utsläpp'!S26/'6 FV'!S26)*1000</f>
        <v>0.81276662716155013</v>
      </c>
      <c r="T25" s="298">
        <f>('1 Utsläpp'!T26/'6 FV'!T26)*1000</f>
        <v>0.69573251950882709</v>
      </c>
      <c r="U25" s="298">
        <f>('1 Utsläpp'!U26/'6 FV'!U26)*1000</f>
        <v>0.58321894493350412</v>
      </c>
      <c r="V25" s="298">
        <f>('1 Utsläpp'!V26/'6 FV'!V26)*1000</f>
        <v>0.56421681608714735</v>
      </c>
      <c r="W25" s="298">
        <f>('1 Utsläpp'!W26/'6 FV'!W26)*1000</f>
        <v>0.65489064616987613</v>
      </c>
      <c r="X25" s="298">
        <f>('1 Utsläpp'!X26/'6 FV'!X26)*1000</f>
        <v>0.66652605053181779</v>
      </c>
      <c r="Y25" s="298">
        <f>('1 Utsläpp'!Y26/'6 FV'!Y26)*1000</f>
        <v>0.58251688093453502</v>
      </c>
      <c r="Z25" s="298">
        <f>('1 Utsläpp'!Z26/'6 FV'!Z26)*1000</f>
        <v>0.54891531722015785</v>
      </c>
      <c r="AA25" s="298">
        <f>('1 Utsläpp'!AA26/'6 FV'!AA26)*1000</f>
        <v>0.60131537343016439</v>
      </c>
      <c r="AB25" s="298">
        <f>('1 Utsläpp'!AB26/'6 FV'!AB26)*1000</f>
        <v>0.6327930236538839</v>
      </c>
      <c r="AC25" s="298">
        <f>('1 Utsläpp'!AC26/'6 FV'!AC26)*1000</f>
        <v>0.51683003004344219</v>
      </c>
      <c r="AD25" s="298">
        <f>('1 Utsläpp'!AD26/'6 FV'!AD26)*1000</f>
        <v>0.49115046030160847</v>
      </c>
      <c r="AE25" s="298">
        <f>('1 Utsläpp'!AE26/'6 FV'!AE26)*1000</f>
        <v>0.52352384985308875</v>
      </c>
      <c r="AF25" s="298">
        <f>('1 Utsläpp'!AF26/'6 FV'!AF26)*1000</f>
        <v>0.31718796420399498</v>
      </c>
      <c r="AG25" s="298">
        <f>('1 Utsläpp'!AG26/'6 FV'!AG26)*1000</f>
        <v>0.31365980450113945</v>
      </c>
      <c r="AH25" s="298">
        <f>('1 Utsläpp'!AH26/'6 FV'!AH26)*1000</f>
        <v>0.31091638937982313</v>
      </c>
      <c r="AI25" s="298">
        <f>('1 Utsläpp'!AI26/'6 FV'!AI26)*1000</f>
        <v>0.29346357592811245</v>
      </c>
      <c r="AJ25" s="298">
        <f>('1 Utsläpp'!AJ26/'6 FV'!AJ26)*1000</f>
        <v>0.27851348250012214</v>
      </c>
      <c r="AK25" s="298">
        <f>('1 Utsläpp'!AK26/'6 FV'!AK26)*1000</f>
        <v>0.27890648104435523</v>
      </c>
      <c r="AL25" s="298">
        <f>('1 Utsläpp'!AL26/'6 FV'!AL26)*1000</f>
        <v>0.27649758866829216</v>
      </c>
      <c r="AM25" s="298">
        <f>('1 Utsläpp'!AM26/'6 FV'!AM26)*1000</f>
        <v>0.27325104078636198</v>
      </c>
      <c r="AN25" s="298">
        <f>('1 Utsläpp'!AN26/'6 FV'!AN26)*1000</f>
        <v>0.24504384900617771</v>
      </c>
      <c r="AO25" s="298">
        <f>('1 Utsläpp'!AO26/'6 FV'!AO26)*1000</f>
        <v>0.2564097071272104</v>
      </c>
      <c r="AP25" s="298">
        <f>('1 Utsläpp'!AP26/'6 FV'!AP26)*1000</f>
        <v>0.25690384757023904</v>
      </c>
      <c r="AQ25" s="298">
        <f>('1 Utsläpp'!AQ26/'6 FV'!AQ26)*1000</f>
        <v>0.25037888247685069</v>
      </c>
      <c r="AR25" s="298">
        <f>('1 Utsläpp'!AR26/'6 FV'!AR26)*1000</f>
        <v>0.2357696610076046</v>
      </c>
      <c r="AS25" s="298">
        <f>('1 Utsläpp'!AS26/'6 FV'!AS26)*1000</f>
        <v>0.24056776645241207</v>
      </c>
      <c r="AT25" s="298">
        <f>('1 Utsläpp'!AT26/'6 FV'!AT26)*1000</f>
        <v>0.24818312117989666</v>
      </c>
      <c r="AU25" s="298">
        <f>('1 Utsläpp'!AU26/'6 FV'!AU26)*1000</f>
        <v>0.22994202939832842</v>
      </c>
      <c r="AV25" s="298">
        <f>('1 Utsläpp'!AV26/'6 FV'!AV26)*1000</f>
        <v>0.20749153977140047</v>
      </c>
      <c r="AW25" s="298">
        <f>('1 Utsläpp'!AW26/'6 FV'!AW26)*1000</f>
        <v>0.21335973913260253</v>
      </c>
      <c r="AX25" s="298">
        <f>('1 Utsläpp'!AX26/'6 FV'!AX26)*1000</f>
        <v>0.21658908218932704</v>
      </c>
      <c r="AY25" s="298">
        <f>('1 Utsläpp'!AY26/'6 FV'!AY26)*1000</f>
        <v>0.18209900006826729</v>
      </c>
      <c r="AZ25" s="298">
        <f>('1 Utsläpp'!AZ26/'6 FV'!AZ26)*1000</f>
        <v>0.18556985154490541</v>
      </c>
      <c r="BA25" s="298">
        <f>('1 Utsläpp'!BA26/'6 FV'!BA26)*1000</f>
        <v>0.18675949883384463</v>
      </c>
      <c r="BB25" s="298">
        <f>('1 Utsläpp'!BB26/'6 FV'!BB26)*1000</f>
        <v>0.21270943421109786</v>
      </c>
      <c r="BC25" s="298">
        <f>('1 Utsläpp'!BC26/'6 FV'!BC26)*1000</f>
        <v>0.19638689182240637</v>
      </c>
      <c r="BD25" s="298">
        <f>('1 Utsläpp'!BD26/'6 FV'!BD26)*1000</f>
        <v>0.19377604407555479</v>
      </c>
      <c r="BE25" s="298">
        <f>('1 Utsläpp'!BE26/'6 FV'!BE26)*1000</f>
        <v>0.20589249511541632</v>
      </c>
      <c r="BF25" s="298">
        <f>('1 Utsläpp'!BF26/'6 FV'!BF26)*1000</f>
        <v>0.21653251655484548</v>
      </c>
      <c r="BG25" s="298">
        <f>('1 Utsläpp'!BG26/'6 FV'!BG26)*1000</f>
        <v>0.20516501911691581</v>
      </c>
      <c r="BH25" s="298">
        <f>('1 Utsläpp'!BH26/'6 FV'!BH26)*1000</f>
        <v>0.21362395488493188</v>
      </c>
      <c r="BI25" s="298">
        <f>('1 Utsläpp'!BI26/'6 FV'!BI26)*1000</f>
        <v>0.23195021595331858</v>
      </c>
      <c r="BJ25" s="298">
        <f>('1 Utsläpp'!BJ26/'6 FV'!BJ26)*1000</f>
        <v>0.25119207341068295</v>
      </c>
      <c r="BK25" s="298">
        <f>('1 Utsläpp'!BK26/'6 FV'!BK26)*1000</f>
        <v>0.27252582395756392</v>
      </c>
      <c r="BL25" s="298">
        <f>('1 Utsläpp'!BL26/'6 FV'!BL26)*1000</f>
        <v>0.21121961184575405</v>
      </c>
      <c r="BM25" s="298">
        <f>('1 Utsläpp'!BM26/'6 FV'!BM26)*1000</f>
        <v>0.23432589172427806</v>
      </c>
      <c r="BN25" s="298">
        <f>('1 Utsläpp'!BN26/'6 FV'!BN26)*1000</f>
        <v>0.22731673124307353</v>
      </c>
      <c r="BO25" s="298">
        <f>('1 Utsläpp'!BO26/'6 FV'!BO26)*1000</f>
        <v>0.22089371596449364</v>
      </c>
      <c r="BP25" s="298">
        <f>('1 Utsläpp'!BP26/'6 FV'!BP26)*1000</f>
        <v>0.25133817391496371</v>
      </c>
      <c r="BQ25" s="298">
        <f>('1 Utsläpp'!BQ26/'6 FV'!BQ26)*1000</f>
        <v>0.23261934918740176</v>
      </c>
      <c r="BR25" s="298">
        <f>('1 Utsläpp'!BR26/'6 FV'!BR26)*1000</f>
        <v>0.24973015194856504</v>
      </c>
      <c r="BS25" s="298">
        <f>('1 Utsläpp'!BS26/'6 FV'!BS26)*1000</f>
        <v>0.26477397757129706</v>
      </c>
    </row>
    <row r="26" spans="1:71" s="56" customFormat="1" ht="13" x14ac:dyDescent="0.3">
      <c r="A26" s="85">
        <v>22</v>
      </c>
      <c r="B26" s="56" t="s">
        <v>156</v>
      </c>
      <c r="C26" s="85" t="s">
        <v>13</v>
      </c>
      <c r="D26" s="298">
        <f>('1 Utsläpp'!D27/'6 FV'!D27)*1000</f>
        <v>0.82797585788856132</v>
      </c>
      <c r="E26" s="298">
        <f>('1 Utsläpp'!E27/'6 FV'!E27)*1000</f>
        <v>0.86432915190507886</v>
      </c>
      <c r="F26" s="298">
        <f>('1 Utsläpp'!F27/'6 FV'!F27)*1000</f>
        <v>1.0744456623271883</v>
      </c>
      <c r="G26" s="298">
        <f>('1 Utsläpp'!G27/'6 FV'!G27)*1000</f>
        <v>0.72122898056027795</v>
      </c>
      <c r="H26" s="298">
        <f>('1 Utsläpp'!H27/'6 FV'!H27)*1000</f>
        <v>0.81206743215113397</v>
      </c>
      <c r="I26" s="298">
        <f>('1 Utsläpp'!I27/'6 FV'!I27)*1000</f>
        <v>0.84495951994638563</v>
      </c>
      <c r="J26" s="298">
        <f>('1 Utsläpp'!J27/'6 FV'!J27)*1000</f>
        <v>1.0512178133978451</v>
      </c>
      <c r="K26" s="298">
        <f>('1 Utsläpp'!K27/'6 FV'!K27)*1000</f>
        <v>0.65914226017405086</v>
      </c>
      <c r="L26" s="298">
        <f>('1 Utsläpp'!L27/'6 FV'!L27)*1000</f>
        <v>0.67186715860039592</v>
      </c>
      <c r="M26" s="298">
        <f>('1 Utsläpp'!M27/'6 FV'!M27)*1000</f>
        <v>0.63880076024222909</v>
      </c>
      <c r="N26" s="298">
        <f>('1 Utsläpp'!N27/'6 FV'!N27)*1000</f>
        <v>0.75909999306633924</v>
      </c>
      <c r="O26" s="298">
        <f>('1 Utsläpp'!O27/'6 FV'!O27)*1000</f>
        <v>0.56838491646219846</v>
      </c>
      <c r="P26" s="298">
        <f>('1 Utsläpp'!P27/'6 FV'!P27)*1000</f>
        <v>0.55401935147062698</v>
      </c>
      <c r="Q26" s="298">
        <f>('1 Utsläpp'!Q27/'6 FV'!Q27)*1000</f>
        <v>0.63677794182642578</v>
      </c>
      <c r="R26" s="298">
        <f>('1 Utsläpp'!R27/'6 FV'!R27)*1000</f>
        <v>0.73318870622690069</v>
      </c>
      <c r="S26" s="298">
        <f>('1 Utsläpp'!S27/'6 FV'!S27)*1000</f>
        <v>0.59416608671857707</v>
      </c>
      <c r="T26" s="298">
        <f>('1 Utsläpp'!T27/'6 FV'!T27)*1000</f>
        <v>0.57562828950377376</v>
      </c>
      <c r="U26" s="298">
        <f>('1 Utsläpp'!U27/'6 FV'!U27)*1000</f>
        <v>0.58149545044077278</v>
      </c>
      <c r="V26" s="298">
        <f>('1 Utsläpp'!V27/'6 FV'!V27)*1000</f>
        <v>0.64671697581893717</v>
      </c>
      <c r="W26" s="298">
        <f>('1 Utsläpp'!W27/'6 FV'!W27)*1000</f>
        <v>0.48754076527745022</v>
      </c>
      <c r="X26" s="298">
        <f>('1 Utsläpp'!X27/'6 FV'!X27)*1000</f>
        <v>0.51034671489874317</v>
      </c>
      <c r="Y26" s="298">
        <f>('1 Utsläpp'!Y27/'6 FV'!Y27)*1000</f>
        <v>0.52421842632805682</v>
      </c>
      <c r="Z26" s="298">
        <f>('1 Utsläpp'!Z27/'6 FV'!Z27)*1000</f>
        <v>0.6290714142824354</v>
      </c>
      <c r="AA26" s="298">
        <f>('1 Utsläpp'!AA27/'6 FV'!AA27)*1000</f>
        <v>0.38836246986949602</v>
      </c>
      <c r="AB26" s="298">
        <f>('1 Utsläpp'!AB27/'6 FV'!AB27)*1000</f>
        <v>0.46163548343223487</v>
      </c>
      <c r="AC26" s="298">
        <f>('1 Utsläpp'!AC27/'6 FV'!AC27)*1000</f>
        <v>0.44327488870324283</v>
      </c>
      <c r="AD26" s="298">
        <f>('1 Utsläpp'!AD27/'6 FV'!AD27)*1000</f>
        <v>0.51544297592212573</v>
      </c>
      <c r="AE26" s="298">
        <f>('1 Utsläpp'!AE27/'6 FV'!AE27)*1000</f>
        <v>0.36878193072075022</v>
      </c>
      <c r="AF26" s="298">
        <f>('1 Utsläpp'!AF27/'6 FV'!AF27)*1000</f>
        <v>0.35394954013636176</v>
      </c>
      <c r="AG26" s="298">
        <f>('1 Utsläpp'!AG27/'6 FV'!AG27)*1000</f>
        <v>0.36742011207970426</v>
      </c>
      <c r="AH26" s="298">
        <f>('1 Utsläpp'!AH27/'6 FV'!AH27)*1000</f>
        <v>0.43634132253452595</v>
      </c>
      <c r="AI26" s="298">
        <f>('1 Utsläpp'!AI27/'6 FV'!AI27)*1000</f>
        <v>0.29085022620258916</v>
      </c>
      <c r="AJ26" s="298">
        <f>('1 Utsläpp'!AJ27/'6 FV'!AJ27)*1000</f>
        <v>0.3212709291485078</v>
      </c>
      <c r="AK26" s="298">
        <f>('1 Utsläpp'!AK27/'6 FV'!AK27)*1000</f>
        <v>0.36355714508802023</v>
      </c>
      <c r="AL26" s="298">
        <f>('1 Utsläpp'!AL27/'6 FV'!AL27)*1000</f>
        <v>0.44712065663913475</v>
      </c>
      <c r="AM26" s="298">
        <f>('1 Utsläpp'!AM27/'6 FV'!AM27)*1000</f>
        <v>0.34756434755536997</v>
      </c>
      <c r="AN26" s="298">
        <f>('1 Utsläpp'!AN27/'6 FV'!AN27)*1000</f>
        <v>0.36374983314820836</v>
      </c>
      <c r="AO26" s="298">
        <f>('1 Utsläpp'!AO27/'6 FV'!AO27)*1000</f>
        <v>0.45347584369882743</v>
      </c>
      <c r="AP26" s="298">
        <f>('1 Utsläpp'!AP27/'6 FV'!AP27)*1000</f>
        <v>0.53109776040115408</v>
      </c>
      <c r="AQ26" s="298">
        <f>('1 Utsläpp'!AQ27/'6 FV'!AQ27)*1000</f>
        <v>0.36731276105667693</v>
      </c>
      <c r="AR26" s="298">
        <f>('1 Utsläpp'!AR27/'6 FV'!AR27)*1000</f>
        <v>0.33249461722436585</v>
      </c>
      <c r="AS26" s="298">
        <f>('1 Utsläpp'!AS27/'6 FV'!AS27)*1000</f>
        <v>0.34081908372562053</v>
      </c>
      <c r="AT26" s="298">
        <f>('1 Utsläpp'!AT27/'6 FV'!AT27)*1000</f>
        <v>0.37685343033237151</v>
      </c>
      <c r="AU26" s="298">
        <f>('1 Utsläpp'!AU27/'6 FV'!AU27)*1000</f>
        <v>0.26574520484340747</v>
      </c>
      <c r="AV26" s="298">
        <f>('1 Utsläpp'!AV27/'6 FV'!AV27)*1000</f>
        <v>0.25183030099823084</v>
      </c>
      <c r="AW26" s="298">
        <f>('1 Utsläpp'!AW27/'6 FV'!AW27)*1000</f>
        <v>0.28101730359935195</v>
      </c>
      <c r="AX26" s="298">
        <f>('1 Utsläpp'!AX27/'6 FV'!AX27)*1000</f>
        <v>0.31743132203849289</v>
      </c>
      <c r="AY26" s="298">
        <f>('1 Utsläpp'!AY27/'6 FV'!AY27)*1000</f>
        <v>0.24308287308790943</v>
      </c>
      <c r="AZ26" s="298">
        <f>('1 Utsläpp'!AZ27/'6 FV'!AZ27)*1000</f>
        <v>0.21033764694953255</v>
      </c>
      <c r="BA26" s="298">
        <f>('1 Utsläpp'!BA27/'6 FV'!BA27)*1000</f>
        <v>0.22172105629957586</v>
      </c>
      <c r="BB26" s="298">
        <f>('1 Utsläpp'!BB27/'6 FV'!BB27)*1000</f>
        <v>0.26866948873005159</v>
      </c>
      <c r="BC26" s="298">
        <f>('1 Utsläpp'!BC27/'6 FV'!BC27)*1000</f>
        <v>0.17446737289900655</v>
      </c>
      <c r="BD26" s="298">
        <f>('1 Utsläpp'!BD27/'6 FV'!BD27)*1000</f>
        <v>0.17387776700526739</v>
      </c>
      <c r="BE26" s="298">
        <f>('1 Utsläpp'!BE27/'6 FV'!BE27)*1000</f>
        <v>0.1788072004708644</v>
      </c>
      <c r="BF26" s="298">
        <f>('1 Utsläpp'!BF27/'6 FV'!BF27)*1000</f>
        <v>0.21632970667059515</v>
      </c>
      <c r="BG26" s="298">
        <f>('1 Utsläpp'!BG27/'6 FV'!BG27)*1000</f>
        <v>0.15374771270198703</v>
      </c>
      <c r="BH26" s="298">
        <f>('1 Utsläpp'!BH27/'6 FV'!BH27)*1000</f>
        <v>0.15649655865460255</v>
      </c>
      <c r="BI26" s="298">
        <f>('1 Utsläpp'!BI27/'6 FV'!BI27)*1000</f>
        <v>0.14951034448312434</v>
      </c>
      <c r="BJ26" s="298">
        <f>('1 Utsläpp'!BJ27/'6 FV'!BJ27)*1000</f>
        <v>0.15761718173798236</v>
      </c>
      <c r="BK26" s="298">
        <f>('1 Utsläpp'!BK27/'6 FV'!BK27)*1000</f>
        <v>0.13071178747821646</v>
      </c>
      <c r="BL26" s="298">
        <f>('1 Utsläpp'!BL27/'6 FV'!BL27)*1000</f>
        <v>0.1231718733045112</v>
      </c>
      <c r="BM26" s="298">
        <f>('1 Utsläpp'!BM27/'6 FV'!BM27)*1000</f>
        <v>0.13364146249350248</v>
      </c>
      <c r="BN26" s="298">
        <f>('1 Utsläpp'!BN27/'6 FV'!BN27)*1000</f>
        <v>0.14285325125906667</v>
      </c>
      <c r="BO26" s="298">
        <f>('1 Utsläpp'!BO27/'6 FV'!BO27)*1000</f>
        <v>0.11556783325175463</v>
      </c>
      <c r="BP26" s="298">
        <f>('1 Utsläpp'!BP27/'6 FV'!BP27)*1000</f>
        <v>0.1396893672900856</v>
      </c>
      <c r="BQ26" s="298">
        <f>('1 Utsläpp'!BQ27/'6 FV'!BQ27)*1000</f>
        <v>0.12947923367788375</v>
      </c>
      <c r="BR26" s="298">
        <f>('1 Utsläpp'!BR27/'6 FV'!BR27)*1000</f>
        <v>0.14731051158460137</v>
      </c>
      <c r="BS26" s="298">
        <f>('1 Utsläpp'!BS27/'6 FV'!BS27)*1000</f>
        <v>0.12198899589647322</v>
      </c>
    </row>
    <row r="27" spans="1:71" s="56" customFormat="1" ht="13" x14ac:dyDescent="0.3">
      <c r="A27" s="85">
        <v>23</v>
      </c>
      <c r="B27" s="56" t="s">
        <v>157</v>
      </c>
      <c r="C27" s="85" t="s">
        <v>44</v>
      </c>
      <c r="D27" s="298">
        <f>('1 Utsläpp'!D28/'6 FV'!D28)*1000</f>
        <v>0.47154849905357249</v>
      </c>
      <c r="E27" s="298">
        <f>('1 Utsläpp'!E28/'6 FV'!E28)*1000</f>
        <v>0.52657111609101304</v>
      </c>
      <c r="F27" s="298">
        <f>('1 Utsläpp'!F28/'6 FV'!F28)*1000</f>
        <v>0.50384388590908069</v>
      </c>
      <c r="G27" s="298">
        <f>('1 Utsläpp'!G28/'6 FV'!G28)*1000</f>
        <v>0.51409355031829373</v>
      </c>
      <c r="H27" s="298">
        <f>('1 Utsläpp'!H28/'6 FV'!H28)*1000</f>
        <v>0.49114355437498169</v>
      </c>
      <c r="I27" s="298">
        <f>('1 Utsläpp'!I28/'6 FV'!I28)*1000</f>
        <v>0.49247975911530023</v>
      </c>
      <c r="J27" s="298">
        <f>('1 Utsläpp'!J28/'6 FV'!J28)*1000</f>
        <v>0.5175594325716425</v>
      </c>
      <c r="K27" s="298">
        <f>('1 Utsläpp'!K28/'6 FV'!K28)*1000</f>
        <v>0.53073617909182913</v>
      </c>
      <c r="L27" s="298">
        <f>('1 Utsläpp'!L28/'6 FV'!L28)*1000</f>
        <v>0.55622688593261937</v>
      </c>
      <c r="M27" s="298">
        <f>('1 Utsläpp'!M28/'6 FV'!M28)*1000</f>
        <v>0.56380870860249144</v>
      </c>
      <c r="N27" s="298">
        <f>('1 Utsläpp'!N28/'6 FV'!N28)*1000</f>
        <v>0.60226245227064612</v>
      </c>
      <c r="O27" s="298">
        <f>('1 Utsläpp'!O28/'6 FV'!O28)*1000</f>
        <v>0.62569323884097039</v>
      </c>
      <c r="P27" s="298">
        <f>('1 Utsläpp'!P28/'6 FV'!P28)*1000</f>
        <v>0.49412067766650042</v>
      </c>
      <c r="Q27" s="298">
        <f>('1 Utsläpp'!Q28/'6 FV'!Q28)*1000</f>
        <v>0.46277264212820945</v>
      </c>
      <c r="R27" s="298">
        <f>('1 Utsläpp'!R28/'6 FV'!R28)*1000</f>
        <v>0.48373333744953079</v>
      </c>
      <c r="S27" s="298">
        <f>('1 Utsläpp'!S28/'6 FV'!S28)*1000</f>
        <v>0.53635333527094531</v>
      </c>
      <c r="T27" s="298">
        <f>('1 Utsläpp'!T28/'6 FV'!T28)*1000</f>
        <v>0.54137015134106992</v>
      </c>
      <c r="U27" s="298">
        <f>('1 Utsläpp'!U28/'6 FV'!U28)*1000</f>
        <v>0.49413012415619245</v>
      </c>
      <c r="V27" s="298">
        <f>('1 Utsläpp'!V28/'6 FV'!V28)*1000</f>
        <v>0.51705639902740275</v>
      </c>
      <c r="W27" s="298">
        <f>('1 Utsläpp'!W28/'6 FV'!W28)*1000</f>
        <v>0.57636662024126128</v>
      </c>
      <c r="X27" s="298">
        <f>('1 Utsläpp'!X28/'6 FV'!X28)*1000</f>
        <v>0.45426087133724036</v>
      </c>
      <c r="Y27" s="298">
        <f>('1 Utsläpp'!Y28/'6 FV'!Y28)*1000</f>
        <v>0.52273782997416451</v>
      </c>
      <c r="Z27" s="298">
        <f>('1 Utsläpp'!Z28/'6 FV'!Z28)*1000</f>
        <v>0.4897403363199927</v>
      </c>
      <c r="AA27" s="298">
        <f>('1 Utsläpp'!AA28/'6 FV'!AA28)*1000</f>
        <v>0.48868480032848816</v>
      </c>
      <c r="AB27" s="298">
        <f>('1 Utsläpp'!AB28/'6 FV'!AB28)*1000</f>
        <v>0.43777284918326415</v>
      </c>
      <c r="AC27" s="298">
        <f>('1 Utsläpp'!AC28/'6 FV'!AC28)*1000</f>
        <v>0.49140322294149857</v>
      </c>
      <c r="AD27" s="298">
        <f>('1 Utsläpp'!AD28/'6 FV'!AD28)*1000</f>
        <v>0.4624345363129036</v>
      </c>
      <c r="AE27" s="298">
        <f>('1 Utsläpp'!AE28/'6 FV'!AE28)*1000</f>
        <v>0.43783584981300572</v>
      </c>
      <c r="AF27" s="298">
        <f>('1 Utsläpp'!AF28/'6 FV'!AF28)*1000</f>
        <v>0.40854516690478915</v>
      </c>
      <c r="AG27" s="298">
        <f>('1 Utsläpp'!AG28/'6 FV'!AG28)*1000</f>
        <v>0.46158063432001289</v>
      </c>
      <c r="AH27" s="298">
        <f>('1 Utsläpp'!AH28/'6 FV'!AH28)*1000</f>
        <v>0.44513274861404828</v>
      </c>
      <c r="AI27" s="298">
        <f>('1 Utsläpp'!AI28/'6 FV'!AI28)*1000</f>
        <v>0.42016554440286524</v>
      </c>
      <c r="AJ27" s="298">
        <f>('1 Utsläpp'!AJ28/'6 FV'!AJ28)*1000</f>
        <v>0.39304904735619628</v>
      </c>
      <c r="AK27" s="298">
        <f>('1 Utsläpp'!AK28/'6 FV'!AK28)*1000</f>
        <v>0.4323189003354635</v>
      </c>
      <c r="AL27" s="298">
        <f>('1 Utsläpp'!AL28/'6 FV'!AL28)*1000</f>
        <v>0.42461599889785562</v>
      </c>
      <c r="AM27" s="298">
        <f>('1 Utsläpp'!AM28/'6 FV'!AM28)*1000</f>
        <v>0.40340011903764228</v>
      </c>
      <c r="AN27" s="298">
        <f>('1 Utsläpp'!AN28/'6 FV'!AN28)*1000</f>
        <v>0.41040919872476306</v>
      </c>
      <c r="AO27" s="298">
        <f>('1 Utsläpp'!AO28/'6 FV'!AO28)*1000</f>
        <v>0.44442018741943173</v>
      </c>
      <c r="AP27" s="298">
        <f>('1 Utsläpp'!AP28/'6 FV'!AP28)*1000</f>
        <v>0.42555278357515325</v>
      </c>
      <c r="AQ27" s="298">
        <f>('1 Utsläpp'!AQ28/'6 FV'!AQ28)*1000</f>
        <v>0.40163040790237631</v>
      </c>
      <c r="AR27" s="298">
        <f>('1 Utsläpp'!AR28/'6 FV'!AR28)*1000</f>
        <v>0.35599053417233845</v>
      </c>
      <c r="AS27" s="298">
        <f>('1 Utsläpp'!AS28/'6 FV'!AS28)*1000</f>
        <v>0.39418408835242491</v>
      </c>
      <c r="AT27" s="298">
        <f>('1 Utsläpp'!AT28/'6 FV'!AT28)*1000</f>
        <v>0.38459000596781845</v>
      </c>
      <c r="AU27" s="298">
        <f>('1 Utsläpp'!AU28/'6 FV'!AU28)*1000</f>
        <v>0.363626905493662</v>
      </c>
      <c r="AV27" s="298">
        <f>('1 Utsläpp'!AV28/'6 FV'!AV28)*1000</f>
        <v>0.34936776968261485</v>
      </c>
      <c r="AW27" s="298">
        <f>('1 Utsläpp'!AW28/'6 FV'!AW28)*1000</f>
        <v>0.39197420723086046</v>
      </c>
      <c r="AX27" s="298">
        <f>('1 Utsläpp'!AX28/'6 FV'!AX28)*1000</f>
        <v>0.38201126385767858</v>
      </c>
      <c r="AY27" s="298">
        <f>('1 Utsläpp'!AY28/'6 FV'!AY28)*1000</f>
        <v>0.34181245366554996</v>
      </c>
      <c r="AZ27" s="298">
        <f>('1 Utsläpp'!AZ28/'6 FV'!AZ28)*1000</f>
        <v>0.32918364926453758</v>
      </c>
      <c r="BA27" s="298">
        <f>('1 Utsläpp'!BA28/'6 FV'!BA28)*1000</f>
        <v>0.32416419302724303</v>
      </c>
      <c r="BB27" s="298">
        <f>('1 Utsläpp'!BB28/'6 FV'!BB28)*1000</f>
        <v>0.33924808355380931</v>
      </c>
      <c r="BC27" s="298">
        <f>('1 Utsläpp'!BC28/'6 FV'!BC28)*1000</f>
        <v>0.3058104598134786</v>
      </c>
      <c r="BD27" s="298">
        <f>('1 Utsläpp'!BD28/'6 FV'!BD28)*1000</f>
        <v>0.40150915604882231</v>
      </c>
      <c r="BE27" s="298">
        <f>('1 Utsläpp'!BE28/'6 FV'!BE28)*1000</f>
        <v>0.45169129432610733</v>
      </c>
      <c r="BF27" s="298">
        <f>('1 Utsläpp'!BF28/'6 FV'!BF28)*1000</f>
        <v>0.44814660910343679</v>
      </c>
      <c r="BG27" s="298">
        <f>('1 Utsläpp'!BG28/'6 FV'!BG28)*1000</f>
        <v>0.38239480110472496</v>
      </c>
      <c r="BH27" s="298">
        <f>('1 Utsläpp'!BH28/'6 FV'!BH28)*1000</f>
        <v>0.39647197124388661</v>
      </c>
      <c r="BI27" s="298">
        <f>('1 Utsläpp'!BI28/'6 FV'!BI28)*1000</f>
        <v>0.38298143157963338</v>
      </c>
      <c r="BJ27" s="298">
        <f>('1 Utsläpp'!BJ28/'6 FV'!BJ28)*1000</f>
        <v>0.37407391930751749</v>
      </c>
      <c r="BK27" s="298">
        <f>('1 Utsläpp'!BK28/'6 FV'!BK28)*1000</f>
        <v>0.37015697505633943</v>
      </c>
      <c r="BL27" s="298">
        <f>('1 Utsläpp'!BL28/'6 FV'!BL28)*1000</f>
        <v>0.37088393302906303</v>
      </c>
      <c r="BM27" s="298">
        <f>('1 Utsläpp'!BM28/'6 FV'!BM28)*1000</f>
        <v>0.38963248513336668</v>
      </c>
      <c r="BN27" s="298">
        <f>('1 Utsläpp'!BN28/'6 FV'!BN28)*1000</f>
        <v>0.35801001552740608</v>
      </c>
      <c r="BO27" s="298">
        <f>('1 Utsläpp'!BO28/'6 FV'!BO28)*1000</f>
        <v>0.33326949648215859</v>
      </c>
      <c r="BP27" s="298">
        <f>('1 Utsläpp'!BP28/'6 FV'!BP28)*1000</f>
        <v>0.4558633608497687</v>
      </c>
      <c r="BQ27" s="298">
        <f>('1 Utsläpp'!BQ28/'6 FV'!BQ28)*1000</f>
        <v>0.46694836541783857</v>
      </c>
      <c r="BR27" s="298">
        <f>('1 Utsläpp'!BR28/'6 FV'!BR28)*1000</f>
        <v>0.43782220823668228</v>
      </c>
      <c r="BS27" s="298">
        <f>('1 Utsläpp'!BS28/'6 FV'!BS28)*1000</f>
        <v>0.38380180000377895</v>
      </c>
    </row>
    <row r="28" spans="1:71" s="56" customFormat="1" ht="13" x14ac:dyDescent="0.3">
      <c r="A28" s="85">
        <v>24</v>
      </c>
      <c r="B28" s="56" t="s">
        <v>158</v>
      </c>
      <c r="C28" s="85" t="s">
        <v>14</v>
      </c>
      <c r="D28" s="298">
        <f>('1 Utsläpp'!D29/'6 FV'!D29)*1000</f>
        <v>0.8872384684188126</v>
      </c>
      <c r="E28" s="298">
        <f>('1 Utsläpp'!E29/'6 FV'!E29)*1000</f>
        <v>0.75245004615561761</v>
      </c>
      <c r="F28" s="298">
        <f>('1 Utsläpp'!F29/'6 FV'!F29)*1000</f>
        <v>0.69409642334306743</v>
      </c>
      <c r="G28" s="298">
        <f>('1 Utsläpp'!G29/'6 FV'!G29)*1000</f>
        <v>0.77070767387984651</v>
      </c>
      <c r="H28" s="298">
        <f>('1 Utsläpp'!H29/'6 FV'!H29)*1000</f>
        <v>0.80451413052932741</v>
      </c>
      <c r="I28" s="298">
        <f>('1 Utsläpp'!I29/'6 FV'!I29)*1000</f>
        <v>0.68345434188232346</v>
      </c>
      <c r="J28" s="298">
        <f>('1 Utsläpp'!J29/'6 FV'!J29)*1000</f>
        <v>0.68575606837589265</v>
      </c>
      <c r="K28" s="298">
        <f>('1 Utsläpp'!K29/'6 FV'!K29)*1000</f>
        <v>0.88716632990643973</v>
      </c>
      <c r="L28" s="298">
        <f>('1 Utsläpp'!L29/'6 FV'!L29)*1000</f>
        <v>1.0773851819984808</v>
      </c>
      <c r="M28" s="298">
        <f>('1 Utsläpp'!M29/'6 FV'!M29)*1000</f>
        <v>0.78650031297958611</v>
      </c>
      <c r="N28" s="298">
        <f>('1 Utsläpp'!N29/'6 FV'!N29)*1000</f>
        <v>0.75816224716471192</v>
      </c>
      <c r="O28" s="298">
        <f>('1 Utsläpp'!O29/'6 FV'!O29)*1000</f>
        <v>1.0260146099620346</v>
      </c>
      <c r="P28" s="298">
        <f>('1 Utsläpp'!P29/'6 FV'!P29)*1000</f>
        <v>0.87232082667843325</v>
      </c>
      <c r="Q28" s="298">
        <f>('1 Utsläpp'!Q29/'6 FV'!Q29)*1000</f>
        <v>0.7131000352707858</v>
      </c>
      <c r="R28" s="298">
        <f>('1 Utsläpp'!R29/'6 FV'!R29)*1000</f>
        <v>0.67940713596066638</v>
      </c>
      <c r="S28" s="298">
        <f>('1 Utsläpp'!S29/'6 FV'!S29)*1000</f>
        <v>0.7235051357513117</v>
      </c>
      <c r="T28" s="298">
        <f>('1 Utsläpp'!T29/'6 FV'!T29)*1000</f>
        <v>0.6964396756691057</v>
      </c>
      <c r="U28" s="298">
        <f>('1 Utsläpp'!U29/'6 FV'!U29)*1000</f>
        <v>0.58372339756913116</v>
      </c>
      <c r="V28" s="298">
        <f>('1 Utsläpp'!V29/'6 FV'!V29)*1000</f>
        <v>0.57851951873788943</v>
      </c>
      <c r="W28" s="298">
        <f>('1 Utsläpp'!W29/'6 FV'!W29)*1000</f>
        <v>0.68427941898402544</v>
      </c>
      <c r="X28" s="298">
        <f>('1 Utsläpp'!X29/'6 FV'!X29)*1000</f>
        <v>0.65648550244914039</v>
      </c>
      <c r="Y28" s="298">
        <f>('1 Utsläpp'!Y29/'6 FV'!Y29)*1000</f>
        <v>0.53981402431061809</v>
      </c>
      <c r="Z28" s="298">
        <f>('1 Utsläpp'!Z29/'6 FV'!Z29)*1000</f>
        <v>0.51097557816420658</v>
      </c>
      <c r="AA28" s="298">
        <f>('1 Utsläpp'!AA29/'6 FV'!AA29)*1000</f>
        <v>0.5421503893996833</v>
      </c>
      <c r="AB28" s="298">
        <f>('1 Utsläpp'!AB29/'6 FV'!AB29)*1000</f>
        <v>0.61902292901609446</v>
      </c>
      <c r="AC28" s="298">
        <f>('1 Utsläpp'!AC29/'6 FV'!AC29)*1000</f>
        <v>0.54426119295168307</v>
      </c>
      <c r="AD28" s="298">
        <f>('1 Utsläpp'!AD29/'6 FV'!AD29)*1000</f>
        <v>0.5315643954188719</v>
      </c>
      <c r="AE28" s="298">
        <f>('1 Utsläpp'!AE29/'6 FV'!AE29)*1000</f>
        <v>0.56025232702921735</v>
      </c>
      <c r="AF28" s="298">
        <f>('1 Utsläpp'!AF29/'6 FV'!AF29)*1000</f>
        <v>0.45619762765074723</v>
      </c>
      <c r="AG28" s="298">
        <f>('1 Utsläpp'!AG29/'6 FV'!AG29)*1000</f>
        <v>0.43491346319745783</v>
      </c>
      <c r="AH28" s="298">
        <f>('1 Utsläpp'!AH29/'6 FV'!AH29)*1000</f>
        <v>0.45787232016390672</v>
      </c>
      <c r="AI28" s="298">
        <f>('1 Utsläpp'!AI29/'6 FV'!AI29)*1000</f>
        <v>0.47098848956569384</v>
      </c>
      <c r="AJ28" s="298">
        <f>('1 Utsläpp'!AJ29/'6 FV'!AJ29)*1000</f>
        <v>0.50423258513685265</v>
      </c>
      <c r="AK28" s="298">
        <f>('1 Utsläpp'!AK29/'6 FV'!AK29)*1000</f>
        <v>0.44016865195693311</v>
      </c>
      <c r="AL28" s="298">
        <f>('1 Utsläpp'!AL29/'6 FV'!AL29)*1000</f>
        <v>0.44979290846983327</v>
      </c>
      <c r="AM28" s="298">
        <f>('1 Utsläpp'!AM29/'6 FV'!AM29)*1000</f>
        <v>0.47034825633689303</v>
      </c>
      <c r="AN28" s="298">
        <f>('1 Utsläpp'!AN29/'6 FV'!AN29)*1000</f>
        <v>0.39863443632646495</v>
      </c>
      <c r="AO28" s="298">
        <f>('1 Utsläpp'!AO29/'6 FV'!AO29)*1000</f>
        <v>0.40895178537212495</v>
      </c>
      <c r="AP28" s="298">
        <f>('1 Utsläpp'!AP29/'6 FV'!AP29)*1000</f>
        <v>0.41593579837291544</v>
      </c>
      <c r="AQ28" s="298">
        <f>('1 Utsläpp'!AQ29/'6 FV'!AQ29)*1000</f>
        <v>0.40262345192382226</v>
      </c>
      <c r="AR28" s="298">
        <f>('1 Utsläpp'!AR29/'6 FV'!AR29)*1000</f>
        <v>0.39424702982893062</v>
      </c>
      <c r="AS28" s="298">
        <f>('1 Utsläpp'!AS29/'6 FV'!AS29)*1000</f>
        <v>0.38058993030382537</v>
      </c>
      <c r="AT28" s="298">
        <f>('1 Utsläpp'!AT29/'6 FV'!AT29)*1000</f>
        <v>0.39031925286075236</v>
      </c>
      <c r="AU28" s="298">
        <f>('1 Utsläpp'!AU29/'6 FV'!AU29)*1000</f>
        <v>0.38085519482931901</v>
      </c>
      <c r="AV28" s="298">
        <f>('1 Utsläpp'!AV29/'6 FV'!AV29)*1000</f>
        <v>0.35489669562479903</v>
      </c>
      <c r="AW28" s="298">
        <f>('1 Utsläpp'!AW29/'6 FV'!AW29)*1000</f>
        <v>0.35852118992625676</v>
      </c>
      <c r="AX28" s="298">
        <f>('1 Utsläpp'!AX29/'6 FV'!AX29)*1000</f>
        <v>0.36155355086887403</v>
      </c>
      <c r="AY28" s="298">
        <f>('1 Utsläpp'!AY29/'6 FV'!AY29)*1000</f>
        <v>0.35888120736766033</v>
      </c>
      <c r="AZ28" s="298">
        <f>('1 Utsläpp'!AZ29/'6 FV'!AZ29)*1000</f>
        <v>0.43928103583060779</v>
      </c>
      <c r="BA28" s="298">
        <f>('1 Utsläpp'!BA29/'6 FV'!BA29)*1000</f>
        <v>0.37841943598085803</v>
      </c>
      <c r="BB28" s="298">
        <f>('1 Utsläpp'!BB29/'6 FV'!BB29)*1000</f>
        <v>0.40251150395555324</v>
      </c>
      <c r="BC28" s="298">
        <f>('1 Utsläpp'!BC29/'6 FV'!BC29)*1000</f>
        <v>0.42558918894416642</v>
      </c>
      <c r="BD28" s="298">
        <f>('1 Utsläpp'!BD29/'6 FV'!BD29)*1000</f>
        <v>0.39370587678545554</v>
      </c>
      <c r="BE28" s="298">
        <f>('1 Utsläpp'!BE29/'6 FV'!BE29)*1000</f>
        <v>0.38242945193995009</v>
      </c>
      <c r="BF28" s="298">
        <f>('1 Utsläpp'!BF29/'6 FV'!BF29)*1000</f>
        <v>0.39898343813243653</v>
      </c>
      <c r="BG28" s="298">
        <f>('1 Utsläpp'!BG29/'6 FV'!BG29)*1000</f>
        <v>0.39645012560825521</v>
      </c>
      <c r="BH28" s="298">
        <f>('1 Utsläpp'!BH29/'6 FV'!BH29)*1000</f>
        <v>0.35908529081451945</v>
      </c>
      <c r="BI28" s="298">
        <f>('1 Utsläpp'!BI29/'6 FV'!BI29)*1000</f>
        <v>0.32022816824413253</v>
      </c>
      <c r="BJ28" s="298">
        <f>('1 Utsläpp'!BJ29/'6 FV'!BJ29)*1000</f>
        <v>0.32652524268029753</v>
      </c>
      <c r="BK28" s="298">
        <f>('1 Utsläpp'!BK29/'6 FV'!BK29)*1000</f>
        <v>0.34501496771136692</v>
      </c>
      <c r="BL28" s="298">
        <f>('1 Utsläpp'!BL29/'6 FV'!BL29)*1000</f>
        <v>0.33779378704446222</v>
      </c>
      <c r="BM28" s="298">
        <f>('1 Utsläpp'!BM29/'6 FV'!BM29)*1000</f>
        <v>0.31108075687963571</v>
      </c>
      <c r="BN28" s="298">
        <f>('1 Utsläpp'!BN29/'6 FV'!BN29)*1000</f>
        <v>0.32403401549928662</v>
      </c>
      <c r="BO28" s="298">
        <f>('1 Utsläpp'!BO29/'6 FV'!BO29)*1000</f>
        <v>0.33377352235560731</v>
      </c>
      <c r="BP28" s="298">
        <f>('1 Utsläpp'!BP29/'6 FV'!BP29)*1000</f>
        <v>0.39604916264273021</v>
      </c>
      <c r="BQ28" s="298">
        <f>('1 Utsläpp'!BQ29/'6 FV'!BQ29)*1000</f>
        <v>0.35564193303325309</v>
      </c>
      <c r="BR28" s="298">
        <f>('1 Utsläpp'!BR29/'6 FV'!BR29)*1000</f>
        <v>0.37231791005699011</v>
      </c>
      <c r="BS28" s="298">
        <f>('1 Utsläpp'!BS29/'6 FV'!BS29)*1000</f>
        <v>0.36973315207198665</v>
      </c>
    </row>
    <row r="29" spans="1:71" s="56" customFormat="1" ht="13" x14ac:dyDescent="0.3">
      <c r="A29" s="85">
        <v>25</v>
      </c>
      <c r="B29" s="56" t="s">
        <v>159</v>
      </c>
      <c r="C29" s="85" t="s">
        <v>45</v>
      </c>
      <c r="D29" s="298">
        <f>('1 Utsläpp'!D30/'6 FV'!D30)*1000</f>
        <v>2.9661225451886488</v>
      </c>
      <c r="E29" s="298">
        <f>('1 Utsläpp'!E30/'6 FV'!E30)*1000</f>
        <v>2.6023302902033496</v>
      </c>
      <c r="F29" s="298">
        <f>('1 Utsläpp'!F30/'6 FV'!F30)*1000</f>
        <v>3.5150376354070203</v>
      </c>
      <c r="G29" s="298">
        <f>('1 Utsläpp'!G30/'6 FV'!G30)*1000</f>
        <v>2.4544412845194192</v>
      </c>
      <c r="H29" s="298">
        <f>('1 Utsläpp'!H30/'6 FV'!H30)*1000</f>
        <v>3.0815258279622184</v>
      </c>
      <c r="I29" s="298">
        <f>('1 Utsläpp'!I30/'6 FV'!I30)*1000</f>
        <v>2.8872666363096404</v>
      </c>
      <c r="J29" s="298">
        <f>('1 Utsläpp'!J30/'6 FV'!J30)*1000</f>
        <v>3.8370341496615987</v>
      </c>
      <c r="K29" s="298">
        <f>('1 Utsläpp'!K30/'6 FV'!K30)*1000</f>
        <v>2.4779247247685459</v>
      </c>
      <c r="L29" s="298">
        <f>('1 Utsläpp'!L30/'6 FV'!L30)*1000</f>
        <v>2.8951856844450758</v>
      </c>
      <c r="M29" s="298">
        <f>('1 Utsläpp'!M30/'6 FV'!M30)*1000</f>
        <v>2.4789460528790621</v>
      </c>
      <c r="N29" s="298">
        <f>('1 Utsläpp'!N30/'6 FV'!N30)*1000</f>
        <v>3.1363462889515397</v>
      </c>
      <c r="O29" s="298">
        <f>('1 Utsläpp'!O30/'6 FV'!O30)*1000</f>
        <v>2.1643876591368856</v>
      </c>
      <c r="P29" s="298">
        <f>('1 Utsläpp'!P30/'6 FV'!P30)*1000</f>
        <v>2.7641044087170821</v>
      </c>
      <c r="Q29" s="298">
        <f>('1 Utsläpp'!Q30/'6 FV'!Q30)*1000</f>
        <v>2.4239673908408945</v>
      </c>
      <c r="R29" s="298">
        <f>('1 Utsläpp'!R30/'6 FV'!R30)*1000</f>
        <v>2.9926040723726</v>
      </c>
      <c r="S29" s="298">
        <f>('1 Utsläpp'!S30/'6 FV'!S30)*1000</f>
        <v>2.0699999994482434</v>
      </c>
      <c r="T29" s="298">
        <f>('1 Utsläpp'!T30/'6 FV'!T30)*1000</f>
        <v>2.41735027465355</v>
      </c>
      <c r="U29" s="298">
        <f>('1 Utsläpp'!U30/'6 FV'!U30)*1000</f>
        <v>2.1528902787875959</v>
      </c>
      <c r="V29" s="298">
        <f>('1 Utsläpp'!V30/'6 FV'!V30)*1000</f>
        <v>2.7917238808399807</v>
      </c>
      <c r="W29" s="298">
        <f>('1 Utsläpp'!W30/'6 FV'!W30)*1000</f>
        <v>1.8188045742910417</v>
      </c>
      <c r="X29" s="298">
        <f>('1 Utsläpp'!X30/'6 FV'!X30)*1000</f>
        <v>2.1664584445562003</v>
      </c>
      <c r="Y29" s="298">
        <f>('1 Utsläpp'!Y30/'6 FV'!Y30)*1000</f>
        <v>1.9385033644562848</v>
      </c>
      <c r="Z29" s="298">
        <f>('1 Utsläpp'!Z30/'6 FV'!Z30)*1000</f>
        <v>2.5443955338629536</v>
      </c>
      <c r="AA29" s="298">
        <f>('1 Utsläpp'!AA30/'6 FV'!AA30)*1000</f>
        <v>1.6890598629235358</v>
      </c>
      <c r="AB29" s="298">
        <f>('1 Utsläpp'!AB30/'6 FV'!AB30)*1000</f>
        <v>1.9830719340832685</v>
      </c>
      <c r="AC29" s="298">
        <f>('1 Utsläpp'!AC30/'6 FV'!AC30)*1000</f>
        <v>1.8178981034295318</v>
      </c>
      <c r="AD29" s="298">
        <f>('1 Utsläpp'!AD30/'6 FV'!AD30)*1000</f>
        <v>2.3353296784400905</v>
      </c>
      <c r="AE29" s="298">
        <f>('1 Utsläpp'!AE30/'6 FV'!AE30)*1000</f>
        <v>1.5892947867363563</v>
      </c>
      <c r="AF29" s="298">
        <f>('1 Utsläpp'!AF30/'6 FV'!AF30)*1000</f>
        <v>1.7129045809674786</v>
      </c>
      <c r="AG29" s="298">
        <f>('1 Utsläpp'!AG30/'6 FV'!AG30)*1000</f>
        <v>1.6303835143491536</v>
      </c>
      <c r="AH29" s="298">
        <f>('1 Utsläpp'!AH30/'6 FV'!AH30)*1000</f>
        <v>2.0951452804007809</v>
      </c>
      <c r="AI29" s="298">
        <f>('1 Utsläpp'!AI30/'6 FV'!AI30)*1000</f>
        <v>1.4535195501477394</v>
      </c>
      <c r="AJ29" s="298">
        <f>('1 Utsläpp'!AJ30/'6 FV'!AJ30)*1000</f>
        <v>1.5843650500076607</v>
      </c>
      <c r="AK29" s="298">
        <f>('1 Utsläpp'!AK30/'6 FV'!AK30)*1000</f>
        <v>1.4216734267487421</v>
      </c>
      <c r="AL29" s="298">
        <f>('1 Utsläpp'!AL30/'6 FV'!AL30)*1000</f>
        <v>1.8816379148379136</v>
      </c>
      <c r="AM29" s="298">
        <f>('1 Utsläpp'!AM30/'6 FV'!AM30)*1000</f>
        <v>1.2755279742137953</v>
      </c>
      <c r="AN29" s="298">
        <f>('1 Utsläpp'!AN30/'6 FV'!AN30)*1000</f>
        <v>1.4036564489174232</v>
      </c>
      <c r="AO29" s="298">
        <f>('1 Utsläpp'!AO30/'6 FV'!AO30)*1000</f>
        <v>1.344346685683574</v>
      </c>
      <c r="AP29" s="298">
        <f>('1 Utsläpp'!AP30/'6 FV'!AP30)*1000</f>
        <v>1.7353974747453795</v>
      </c>
      <c r="AQ29" s="298">
        <f>('1 Utsläpp'!AQ30/'6 FV'!AQ30)*1000</f>
        <v>1.1872034263535942</v>
      </c>
      <c r="AR29" s="298">
        <f>('1 Utsläpp'!AR30/'6 FV'!AR30)*1000</f>
        <v>1.2875095240197512</v>
      </c>
      <c r="AS29" s="298">
        <f>('1 Utsläpp'!AS30/'6 FV'!AS30)*1000</f>
        <v>1.2632731008123621</v>
      </c>
      <c r="AT29" s="298">
        <f>('1 Utsläpp'!AT30/'6 FV'!AT30)*1000</f>
        <v>1.6151048161348025</v>
      </c>
      <c r="AU29" s="298">
        <f>('1 Utsläpp'!AU30/'6 FV'!AU30)*1000</f>
        <v>1.097363733039471</v>
      </c>
      <c r="AV29" s="298">
        <f>('1 Utsläpp'!AV30/'6 FV'!AV30)*1000</f>
        <v>1.265083892074371</v>
      </c>
      <c r="AW29" s="298">
        <f>('1 Utsläpp'!AW30/'6 FV'!AW30)*1000</f>
        <v>1.2149603121507846</v>
      </c>
      <c r="AX29" s="298">
        <f>('1 Utsläpp'!AX30/'6 FV'!AX30)*1000</f>
        <v>1.5746168296044036</v>
      </c>
      <c r="AY29" s="298">
        <f>('1 Utsläpp'!AY30/'6 FV'!AY30)*1000</f>
        <v>1.0502145859696597</v>
      </c>
      <c r="AZ29" s="298">
        <f>('1 Utsläpp'!AZ30/'6 FV'!AZ30)*1000</f>
        <v>1.1112175151104144</v>
      </c>
      <c r="BA29" s="298">
        <f>('1 Utsläpp'!BA30/'6 FV'!BA30)*1000</f>
        <v>1.1015741156952992</v>
      </c>
      <c r="BB29" s="298">
        <f>('1 Utsläpp'!BB30/'6 FV'!BB30)*1000</f>
        <v>1.4235346371889379</v>
      </c>
      <c r="BC29" s="298">
        <f>('1 Utsläpp'!BC30/'6 FV'!BC30)*1000</f>
        <v>0.99644557694693026</v>
      </c>
      <c r="BD29" s="298">
        <f>('1 Utsläpp'!BD30/'6 FV'!BD30)*1000</f>
        <v>0.93342587310463787</v>
      </c>
      <c r="BE29" s="298">
        <f>('1 Utsläpp'!BE30/'6 FV'!BE30)*1000</f>
        <v>0.9310799082717941</v>
      </c>
      <c r="BF29" s="298">
        <f>('1 Utsläpp'!BF30/'6 FV'!BF30)*1000</f>
        <v>1.2106024668451636</v>
      </c>
      <c r="BG29" s="298">
        <f>('1 Utsläpp'!BG30/'6 FV'!BG30)*1000</f>
        <v>0.7626890656148041</v>
      </c>
      <c r="BH29" s="298">
        <f>('1 Utsläpp'!BH30/'6 FV'!BH30)*1000</f>
        <v>0.80475838812797851</v>
      </c>
      <c r="BI29" s="298">
        <f>('1 Utsläpp'!BI30/'6 FV'!BI30)*1000</f>
        <v>0.7179280696953203</v>
      </c>
      <c r="BJ29" s="298">
        <f>('1 Utsläpp'!BJ30/'6 FV'!BJ30)*1000</f>
        <v>0.85273505470784861</v>
      </c>
      <c r="BK29" s="298">
        <f>('1 Utsläpp'!BK30/'6 FV'!BK30)*1000</f>
        <v>0.62468418789128299</v>
      </c>
      <c r="BL29" s="298">
        <f>('1 Utsläpp'!BL30/'6 FV'!BL30)*1000</f>
        <v>0.71651510426318366</v>
      </c>
      <c r="BM29" s="298">
        <f>('1 Utsläpp'!BM30/'6 FV'!BM30)*1000</f>
        <v>0.66187462511750961</v>
      </c>
      <c r="BN29" s="298">
        <f>('1 Utsläpp'!BN30/'6 FV'!BN30)*1000</f>
        <v>0.8113161543842845</v>
      </c>
      <c r="BO29" s="298">
        <f>('1 Utsläpp'!BO30/'6 FV'!BO30)*1000</f>
        <v>0.57796779000032472</v>
      </c>
      <c r="BP29" s="298">
        <f>('1 Utsläpp'!BP30/'6 FV'!BP30)*1000</f>
        <v>0.83053603828398603</v>
      </c>
      <c r="BQ29" s="298">
        <f>('1 Utsläpp'!BQ30/'6 FV'!BQ30)*1000</f>
        <v>0.78843265835750653</v>
      </c>
      <c r="BR29" s="298">
        <f>('1 Utsläpp'!BR30/'6 FV'!BR30)*1000</f>
        <v>0.98525502046082014</v>
      </c>
      <c r="BS29" s="298">
        <f>('1 Utsläpp'!BS30/'6 FV'!BS30)*1000</f>
        <v>0.64367134955153937</v>
      </c>
    </row>
    <row r="30" spans="1:71" s="56" customFormat="1" ht="13" x14ac:dyDescent="0.3">
      <c r="A30" s="85">
        <v>26</v>
      </c>
      <c r="B30" s="56" t="s">
        <v>160</v>
      </c>
      <c r="C30" s="85" t="s">
        <v>15</v>
      </c>
      <c r="D30" s="298">
        <f>('1 Utsläpp'!D31/'6 FV'!D31)*1000</f>
        <v>2.8571793624826651</v>
      </c>
      <c r="E30" s="298">
        <f>('1 Utsläpp'!E31/'6 FV'!E31)*1000</f>
        <v>2.4576385966736649</v>
      </c>
      <c r="F30" s="298">
        <f>('1 Utsläpp'!F31/'6 FV'!F31)*1000</f>
        <v>3.2762233845048723</v>
      </c>
      <c r="G30" s="298">
        <f>('1 Utsläpp'!G31/'6 FV'!G31)*1000</f>
        <v>2.0695318383927073</v>
      </c>
      <c r="H30" s="298">
        <f>('1 Utsläpp'!H31/'6 FV'!H31)*1000</f>
        <v>2.6800428144703128</v>
      </c>
      <c r="I30" s="298">
        <f>('1 Utsläpp'!I31/'6 FV'!I31)*1000</f>
        <v>2.6383998050316926</v>
      </c>
      <c r="J30" s="298">
        <f>('1 Utsläpp'!J31/'6 FV'!J31)*1000</f>
        <v>3.187470846874783</v>
      </c>
      <c r="K30" s="298">
        <f>('1 Utsläpp'!K31/'6 FV'!K31)*1000</f>
        <v>2.0316409960412694</v>
      </c>
      <c r="L30" s="298">
        <f>('1 Utsläpp'!L31/'6 FV'!L31)*1000</f>
        <v>2.4270286049261349</v>
      </c>
      <c r="M30" s="298">
        <f>('1 Utsläpp'!M31/'6 FV'!M31)*1000</f>
        <v>2.431970357898706</v>
      </c>
      <c r="N30" s="298">
        <f>('1 Utsläpp'!N31/'6 FV'!N31)*1000</f>
        <v>2.7856889449221591</v>
      </c>
      <c r="O30" s="298">
        <f>('1 Utsläpp'!O31/'6 FV'!O31)*1000</f>
        <v>1.9770054593948503</v>
      </c>
      <c r="P30" s="298">
        <f>('1 Utsläpp'!P31/'6 FV'!P31)*1000</f>
        <v>2.5231661423353553</v>
      </c>
      <c r="Q30" s="298">
        <f>('1 Utsläpp'!Q31/'6 FV'!Q31)*1000</f>
        <v>2.4840433978240291</v>
      </c>
      <c r="R30" s="298">
        <f>('1 Utsläpp'!R31/'6 FV'!R31)*1000</f>
        <v>2.7386654588245403</v>
      </c>
      <c r="S30" s="298">
        <f>('1 Utsläpp'!S31/'6 FV'!S31)*1000</f>
        <v>1.9066661267210356</v>
      </c>
      <c r="T30" s="298">
        <f>('1 Utsläpp'!T31/'6 FV'!T31)*1000</f>
        <v>2.3849053414271948</v>
      </c>
      <c r="U30" s="298">
        <f>('1 Utsläpp'!U31/'6 FV'!U31)*1000</f>
        <v>2.2573518546020535</v>
      </c>
      <c r="V30" s="298">
        <f>('1 Utsläpp'!V31/'6 FV'!V31)*1000</f>
        <v>2.7440424796090559</v>
      </c>
      <c r="W30" s="298">
        <f>('1 Utsläpp'!W31/'6 FV'!W31)*1000</f>
        <v>1.9223822943397062</v>
      </c>
      <c r="X30" s="298">
        <f>('1 Utsläpp'!X31/'6 FV'!X31)*1000</f>
        <v>2.3390762117618249</v>
      </c>
      <c r="Y30" s="298">
        <f>('1 Utsläpp'!Y31/'6 FV'!Y31)*1000</f>
        <v>2.2544476307048114</v>
      </c>
      <c r="Z30" s="298">
        <f>('1 Utsläpp'!Z31/'6 FV'!Z31)*1000</f>
        <v>2.6025345408214702</v>
      </c>
      <c r="AA30" s="298">
        <f>('1 Utsläpp'!AA31/'6 FV'!AA31)*1000</f>
        <v>1.833576607380158</v>
      </c>
      <c r="AB30" s="298">
        <f>('1 Utsläpp'!AB31/'6 FV'!AB31)*1000</f>
        <v>2.0572471869469502</v>
      </c>
      <c r="AC30" s="298">
        <f>('1 Utsläpp'!AC31/'6 FV'!AC31)*1000</f>
        <v>2.1335781130104823</v>
      </c>
      <c r="AD30" s="298">
        <f>('1 Utsläpp'!AD31/'6 FV'!AD31)*1000</f>
        <v>2.3685261308942476</v>
      </c>
      <c r="AE30" s="298">
        <f>('1 Utsläpp'!AE31/'6 FV'!AE31)*1000</f>
        <v>1.7672813438456585</v>
      </c>
      <c r="AF30" s="298">
        <f>('1 Utsläpp'!AF31/'6 FV'!AF31)*1000</f>
        <v>1.9687536267394361</v>
      </c>
      <c r="AG30" s="298">
        <f>('1 Utsläpp'!AG31/'6 FV'!AG31)*1000</f>
        <v>1.987406484630865</v>
      </c>
      <c r="AH30" s="298">
        <f>('1 Utsläpp'!AH31/'6 FV'!AH31)*1000</f>
        <v>2.2964411207230557</v>
      </c>
      <c r="AI30" s="298">
        <f>('1 Utsläpp'!AI31/'6 FV'!AI31)*1000</f>
        <v>1.6704463187171346</v>
      </c>
      <c r="AJ30" s="298">
        <f>('1 Utsläpp'!AJ31/'6 FV'!AJ31)*1000</f>
        <v>1.7880303800236272</v>
      </c>
      <c r="AK30" s="298">
        <f>('1 Utsläpp'!AK31/'6 FV'!AK31)*1000</f>
        <v>1.7333406101634292</v>
      </c>
      <c r="AL30" s="298">
        <f>('1 Utsläpp'!AL31/'6 FV'!AL31)*1000</f>
        <v>2.0657828444443167</v>
      </c>
      <c r="AM30" s="298">
        <f>('1 Utsläpp'!AM31/'6 FV'!AM31)*1000</f>
        <v>1.4956220677830685</v>
      </c>
      <c r="AN30" s="298">
        <f>('1 Utsläpp'!AN31/'6 FV'!AN31)*1000</f>
        <v>1.5840016709745512</v>
      </c>
      <c r="AO30" s="298">
        <f>('1 Utsläpp'!AO31/'6 FV'!AO31)*1000</f>
        <v>1.6061007931405622</v>
      </c>
      <c r="AP30" s="298">
        <f>('1 Utsläpp'!AP31/'6 FV'!AP31)*1000</f>
        <v>1.8242027388379847</v>
      </c>
      <c r="AQ30" s="298">
        <f>('1 Utsläpp'!AQ31/'6 FV'!AQ31)*1000</f>
        <v>1.3037552669093779</v>
      </c>
      <c r="AR30" s="298">
        <f>('1 Utsläpp'!AR31/'6 FV'!AR31)*1000</f>
        <v>1.4587431606626948</v>
      </c>
      <c r="AS30" s="298">
        <f>('1 Utsläpp'!AS31/'6 FV'!AS31)*1000</f>
        <v>1.4445768596336717</v>
      </c>
      <c r="AT30" s="298">
        <f>('1 Utsläpp'!AT31/'6 FV'!AT31)*1000</f>
        <v>1.7146043212149016</v>
      </c>
      <c r="AU30" s="298">
        <f>('1 Utsläpp'!AU31/'6 FV'!AU31)*1000</f>
        <v>1.1949228606474525</v>
      </c>
      <c r="AV30" s="298">
        <f>('1 Utsläpp'!AV31/'6 FV'!AV31)*1000</f>
        <v>1.3116822889647246</v>
      </c>
      <c r="AW30" s="298">
        <f>('1 Utsläpp'!AW31/'6 FV'!AW31)*1000</f>
        <v>1.4096275557122706</v>
      </c>
      <c r="AX30" s="298">
        <f>('1 Utsläpp'!AX31/'6 FV'!AX31)*1000</f>
        <v>1.5891248614641078</v>
      </c>
      <c r="AY30" s="298">
        <f>('1 Utsläpp'!AY31/'6 FV'!AY31)*1000</f>
        <v>1.1398350166975413</v>
      </c>
      <c r="AZ30" s="298">
        <f>('1 Utsläpp'!AZ31/'6 FV'!AZ31)*1000</f>
        <v>1.2161756164438704</v>
      </c>
      <c r="BA30" s="298">
        <f>('1 Utsläpp'!BA31/'6 FV'!BA31)*1000</f>
        <v>1.291020734050299</v>
      </c>
      <c r="BB30" s="298">
        <f>('1 Utsläpp'!BB31/'6 FV'!BB31)*1000</f>
        <v>1.4560140872601717</v>
      </c>
      <c r="BC30" s="298">
        <f>('1 Utsläpp'!BC31/'6 FV'!BC31)*1000</f>
        <v>0.95953371907248808</v>
      </c>
      <c r="BD30" s="298">
        <f>('1 Utsläpp'!BD31/'6 FV'!BD31)*1000</f>
        <v>1.0832379474473959</v>
      </c>
      <c r="BE30" s="298">
        <f>('1 Utsläpp'!BE31/'6 FV'!BE31)*1000</f>
        <v>1.0936721854764031</v>
      </c>
      <c r="BF30" s="298">
        <f>('1 Utsläpp'!BF31/'6 FV'!BF31)*1000</f>
        <v>1.2943116910972974</v>
      </c>
      <c r="BG30" s="298">
        <f>('1 Utsläpp'!BG31/'6 FV'!BG31)*1000</f>
        <v>0.875288947345782</v>
      </c>
      <c r="BH30" s="298">
        <f>('1 Utsläpp'!BH31/'6 FV'!BH31)*1000</f>
        <v>0.94081599547211614</v>
      </c>
      <c r="BI30" s="298">
        <f>('1 Utsläpp'!BI31/'6 FV'!BI31)*1000</f>
        <v>0.8134933964642016</v>
      </c>
      <c r="BJ30" s="298">
        <f>('1 Utsläpp'!BJ31/'6 FV'!BJ31)*1000</f>
        <v>0.92453137497335702</v>
      </c>
      <c r="BK30" s="298">
        <f>('1 Utsläpp'!BK31/'6 FV'!BK31)*1000</f>
        <v>0.75537564166301541</v>
      </c>
      <c r="BL30" s="298">
        <f>('1 Utsläpp'!BL31/'6 FV'!BL31)*1000</f>
        <v>0.78785167256211874</v>
      </c>
      <c r="BM30" s="298">
        <f>('1 Utsläpp'!BM31/'6 FV'!BM31)*1000</f>
        <v>0.81140861554324861</v>
      </c>
      <c r="BN30" s="298">
        <f>('1 Utsläpp'!BN31/'6 FV'!BN31)*1000</f>
        <v>0.8180814072373529</v>
      </c>
      <c r="BO30" s="298">
        <f>('1 Utsläpp'!BO31/'6 FV'!BO31)*1000</f>
        <v>0.67101055221988659</v>
      </c>
      <c r="BP30" s="298">
        <f>('1 Utsläpp'!BP31/'6 FV'!BP31)*1000</f>
        <v>0.87112635511820879</v>
      </c>
      <c r="BQ30" s="298">
        <f>('1 Utsläpp'!BQ31/'6 FV'!BQ31)*1000</f>
        <v>0.90682458705702473</v>
      </c>
      <c r="BR30" s="298">
        <f>('1 Utsläpp'!BR31/'6 FV'!BR31)*1000</f>
        <v>0.96735930178323704</v>
      </c>
      <c r="BS30" s="298">
        <f>('1 Utsläpp'!BS31/'6 FV'!BS31)*1000</f>
        <v>0.7112923334151704</v>
      </c>
    </row>
    <row r="31" spans="1:71" s="56" customFormat="1" ht="13" x14ac:dyDescent="0.3">
      <c r="A31" s="85">
        <v>27</v>
      </c>
      <c r="B31" s="56" t="s">
        <v>161</v>
      </c>
      <c r="C31" s="85" t="s">
        <v>46</v>
      </c>
      <c r="D31" s="298">
        <f>('1 Utsläpp'!D32/'6 FV'!D32)*1000</f>
        <v>3.1907534715497037</v>
      </c>
      <c r="E31" s="298">
        <f>('1 Utsläpp'!E32/'6 FV'!E32)*1000</f>
        <v>3.3202686225964344</v>
      </c>
      <c r="F31" s="298">
        <f>('1 Utsläpp'!F32/'6 FV'!F32)*1000</f>
        <v>3.2845083976464555</v>
      </c>
      <c r="G31" s="298">
        <f>('1 Utsläpp'!G32/'6 FV'!G32)*1000</f>
        <v>3.0518454158212029</v>
      </c>
      <c r="H31" s="298">
        <f>('1 Utsläpp'!H32/'6 FV'!H32)*1000</f>
        <v>3.6043112750443687</v>
      </c>
      <c r="I31" s="298">
        <f>('1 Utsläpp'!I32/'6 FV'!I32)*1000</f>
        <v>3.6697782287208782</v>
      </c>
      <c r="J31" s="298">
        <f>('1 Utsläpp'!J32/'6 FV'!J32)*1000</f>
        <v>3.6345242203333235</v>
      </c>
      <c r="K31" s="298">
        <f>('1 Utsläpp'!K32/'6 FV'!K32)*1000</f>
        <v>3.3096598920853055</v>
      </c>
      <c r="L31" s="298">
        <f>('1 Utsläpp'!L32/'6 FV'!L32)*1000</f>
        <v>3.8003503963512815</v>
      </c>
      <c r="M31" s="298">
        <f>('1 Utsläpp'!M32/'6 FV'!M32)*1000</f>
        <v>3.7925929591811398</v>
      </c>
      <c r="N31" s="298">
        <f>('1 Utsläpp'!N32/'6 FV'!N32)*1000</f>
        <v>3.7638457393248945</v>
      </c>
      <c r="O31" s="298">
        <f>('1 Utsläpp'!O32/'6 FV'!O32)*1000</f>
        <v>3.5176473161140924</v>
      </c>
      <c r="P31" s="298">
        <f>('1 Utsläpp'!P32/'6 FV'!P32)*1000</f>
        <v>3.7185918798570801</v>
      </c>
      <c r="Q31" s="298">
        <f>('1 Utsläpp'!Q32/'6 FV'!Q32)*1000</f>
        <v>3.6882529313883894</v>
      </c>
      <c r="R31" s="298">
        <f>('1 Utsläpp'!R32/'6 FV'!R32)*1000</f>
        <v>3.6477985511930653</v>
      </c>
      <c r="S31" s="298">
        <f>('1 Utsläpp'!S32/'6 FV'!S32)*1000</f>
        <v>3.3506232145385901</v>
      </c>
      <c r="T31" s="298">
        <f>('1 Utsläpp'!T32/'6 FV'!T32)*1000</f>
        <v>3.5920997486589523</v>
      </c>
      <c r="U31" s="298">
        <f>('1 Utsläpp'!U32/'6 FV'!U32)*1000</f>
        <v>3.417849340118102</v>
      </c>
      <c r="V31" s="298">
        <f>('1 Utsläpp'!V32/'6 FV'!V32)*1000</f>
        <v>3.5220031566474161</v>
      </c>
      <c r="W31" s="298">
        <f>('1 Utsläpp'!W32/'6 FV'!W32)*1000</f>
        <v>3.355347263908107</v>
      </c>
      <c r="X31" s="298">
        <f>('1 Utsläpp'!X32/'6 FV'!X32)*1000</f>
        <v>3.8718336235432562</v>
      </c>
      <c r="Y31" s="298">
        <f>('1 Utsläpp'!Y32/'6 FV'!Y32)*1000</f>
        <v>3.8180160048869944</v>
      </c>
      <c r="Z31" s="298">
        <f>('1 Utsläpp'!Z32/'6 FV'!Z32)*1000</f>
        <v>3.8452096411397299</v>
      </c>
      <c r="AA31" s="298">
        <f>('1 Utsläpp'!AA32/'6 FV'!AA32)*1000</f>
        <v>3.4409359766295733</v>
      </c>
      <c r="AB31" s="298">
        <f>('1 Utsläpp'!AB32/'6 FV'!AB32)*1000</f>
        <v>3.2369263861084505</v>
      </c>
      <c r="AC31" s="298">
        <f>('1 Utsläpp'!AC32/'6 FV'!AC32)*1000</f>
        <v>3.2404030186197144</v>
      </c>
      <c r="AD31" s="298">
        <f>('1 Utsläpp'!AD32/'6 FV'!AD32)*1000</f>
        <v>3.2414511263414814</v>
      </c>
      <c r="AE31" s="298">
        <f>('1 Utsläpp'!AE32/'6 FV'!AE32)*1000</f>
        <v>2.973554465545583</v>
      </c>
      <c r="AF31" s="298">
        <f>('1 Utsläpp'!AF32/'6 FV'!AF32)*1000</f>
        <v>3.1354429806589788</v>
      </c>
      <c r="AG31" s="298">
        <f>('1 Utsläpp'!AG32/'6 FV'!AG32)*1000</f>
        <v>3.0339988499870665</v>
      </c>
      <c r="AH31" s="298">
        <f>('1 Utsläpp'!AH32/'6 FV'!AH32)*1000</f>
        <v>2.9889525193504354</v>
      </c>
      <c r="AI31" s="298">
        <f>('1 Utsläpp'!AI32/'6 FV'!AI32)*1000</f>
        <v>2.8645384656767203</v>
      </c>
      <c r="AJ31" s="298">
        <f>('1 Utsläpp'!AJ32/'6 FV'!AJ32)*1000</f>
        <v>2.8277901680937059</v>
      </c>
      <c r="AK31" s="298">
        <f>('1 Utsläpp'!AK32/'6 FV'!AK32)*1000</f>
        <v>2.7476859746109445</v>
      </c>
      <c r="AL31" s="298">
        <f>('1 Utsläpp'!AL32/'6 FV'!AL32)*1000</f>
        <v>2.9060369702788393</v>
      </c>
      <c r="AM31" s="298">
        <f>('1 Utsläpp'!AM32/'6 FV'!AM32)*1000</f>
        <v>2.6721904282031721</v>
      </c>
      <c r="AN31" s="298">
        <f>('1 Utsläpp'!AN32/'6 FV'!AN32)*1000</f>
        <v>2.6546915677580762</v>
      </c>
      <c r="AO31" s="298">
        <f>('1 Utsläpp'!AO32/'6 FV'!AO32)*1000</f>
        <v>2.7817587072308414</v>
      </c>
      <c r="AP31" s="298">
        <f>('1 Utsläpp'!AP32/'6 FV'!AP32)*1000</f>
        <v>2.8468618889301593</v>
      </c>
      <c r="AQ31" s="298">
        <f>('1 Utsläpp'!AQ32/'6 FV'!AQ32)*1000</f>
        <v>2.5227796841839183</v>
      </c>
      <c r="AR31" s="298">
        <f>('1 Utsläpp'!AR32/'6 FV'!AR32)*1000</f>
        <v>2.5337919863240406</v>
      </c>
      <c r="AS31" s="298">
        <f>('1 Utsläpp'!AS32/'6 FV'!AS32)*1000</f>
        <v>2.7727706893235808</v>
      </c>
      <c r="AT31" s="298">
        <f>('1 Utsläpp'!AT32/'6 FV'!AT32)*1000</f>
        <v>2.909229578593576</v>
      </c>
      <c r="AU31" s="298">
        <f>('1 Utsläpp'!AU32/'6 FV'!AU32)*1000</f>
        <v>2.5994971664605582</v>
      </c>
      <c r="AV31" s="298">
        <f>('1 Utsläpp'!AV32/'6 FV'!AV32)*1000</f>
        <v>2.7211938160223919</v>
      </c>
      <c r="AW31" s="298">
        <f>('1 Utsläpp'!AW32/'6 FV'!AW32)*1000</f>
        <v>2.9205550145875643</v>
      </c>
      <c r="AX31" s="298">
        <f>('1 Utsläpp'!AX32/'6 FV'!AX32)*1000</f>
        <v>2.9891541140872371</v>
      </c>
      <c r="AY31" s="298">
        <f>('1 Utsläpp'!AY32/'6 FV'!AY32)*1000</f>
        <v>2.5604952223318724</v>
      </c>
      <c r="AZ31" s="298">
        <f>('1 Utsläpp'!AZ32/'6 FV'!AZ32)*1000</f>
        <v>2.4615456689094342</v>
      </c>
      <c r="BA31" s="298">
        <f>('1 Utsläpp'!BA32/'6 FV'!BA32)*1000</f>
        <v>3.0793084715713746</v>
      </c>
      <c r="BB31" s="298">
        <f>('1 Utsläpp'!BB32/'6 FV'!BB32)*1000</f>
        <v>3.2458528333315013</v>
      </c>
      <c r="BC31" s="298">
        <f>('1 Utsläpp'!BC32/'6 FV'!BC32)*1000</f>
        <v>2.8197572051463191</v>
      </c>
      <c r="BD31" s="298">
        <f>('1 Utsläpp'!BD32/'6 FV'!BD32)*1000</f>
        <v>2.8217450035513743</v>
      </c>
      <c r="BE31" s="298">
        <f>('1 Utsläpp'!BE32/'6 FV'!BE32)*1000</f>
        <v>2.8846643990539302</v>
      </c>
      <c r="BF31" s="298">
        <f>('1 Utsläpp'!BF32/'6 FV'!BF32)*1000</f>
        <v>2.9561359183754106</v>
      </c>
      <c r="BG31" s="298">
        <f>('1 Utsläpp'!BG32/'6 FV'!BG32)*1000</f>
        <v>2.3733817740741059</v>
      </c>
      <c r="BH31" s="298">
        <f>('1 Utsläpp'!BH32/'6 FV'!BH32)*1000</f>
        <v>2.4990630668258698</v>
      </c>
      <c r="BI31" s="298">
        <f>('1 Utsläpp'!BI32/'6 FV'!BI32)*1000</f>
        <v>2.2433137833667787</v>
      </c>
      <c r="BJ31" s="298">
        <f>('1 Utsläpp'!BJ32/'6 FV'!BJ32)*1000</f>
        <v>2.2950775922716455</v>
      </c>
      <c r="BK31" s="298">
        <f>('1 Utsläpp'!BK32/'6 FV'!BK32)*1000</f>
        <v>2.1110508464426183</v>
      </c>
      <c r="BL31" s="298">
        <f>('1 Utsläpp'!BL32/'6 FV'!BL32)*1000</f>
        <v>2.1151755191338171</v>
      </c>
      <c r="BM31" s="298">
        <f>('1 Utsläpp'!BM32/'6 FV'!BM32)*1000</f>
        <v>2.2405240572962994</v>
      </c>
      <c r="BN31" s="298">
        <f>('1 Utsläpp'!BN32/'6 FV'!BN32)*1000</f>
        <v>2.3276654776851782</v>
      </c>
      <c r="BO31" s="298">
        <f>('1 Utsläpp'!BO32/'6 FV'!BO32)*1000</f>
        <v>2.0442726733924244</v>
      </c>
      <c r="BP31" s="298">
        <f>('1 Utsläpp'!BP32/'6 FV'!BP32)*1000</f>
        <v>2.6361492600866989</v>
      </c>
      <c r="BQ31" s="298">
        <f>('1 Utsläpp'!BQ32/'6 FV'!BQ32)*1000</f>
        <v>2.7950502478497694</v>
      </c>
      <c r="BR31" s="298">
        <f>('1 Utsläpp'!BR32/'6 FV'!BR32)*1000</f>
        <v>2.9014351666587221</v>
      </c>
      <c r="BS31" s="298">
        <f>('1 Utsläpp'!BS32/'6 FV'!BS32)*1000</f>
        <v>2.4147597165029366</v>
      </c>
    </row>
    <row r="32" spans="1:71" s="56" customFormat="1" ht="13" x14ac:dyDescent="0.3">
      <c r="A32" s="85">
        <v>28</v>
      </c>
      <c r="B32" s="56" t="s">
        <v>162</v>
      </c>
      <c r="C32" s="85" t="s">
        <v>16</v>
      </c>
      <c r="D32" s="298">
        <f>('1 Utsläpp'!D33/'6 FV'!D33)*1000</f>
        <v>1.8033712678438267</v>
      </c>
      <c r="E32" s="298">
        <f>('1 Utsläpp'!E33/'6 FV'!E33)*1000</f>
        <v>1.9690750846651501</v>
      </c>
      <c r="F32" s="298">
        <f>('1 Utsläpp'!F33/'6 FV'!F33)*1000</f>
        <v>2.0651269751690418</v>
      </c>
      <c r="G32" s="298">
        <f>('1 Utsläpp'!G33/'6 FV'!G33)*1000</f>
        <v>1.7667244091908736</v>
      </c>
      <c r="H32" s="298">
        <f>('1 Utsläpp'!H33/'6 FV'!H33)*1000</f>
        <v>1.7595843037238914</v>
      </c>
      <c r="I32" s="298">
        <f>('1 Utsläpp'!I33/'6 FV'!I33)*1000</f>
        <v>1.7936388637019789</v>
      </c>
      <c r="J32" s="298">
        <f>('1 Utsläpp'!J33/'6 FV'!J33)*1000</f>
        <v>1.963167859187015</v>
      </c>
      <c r="K32" s="298">
        <f>('1 Utsläpp'!K33/'6 FV'!K33)*1000</f>
        <v>1.6899561968812824</v>
      </c>
      <c r="L32" s="298">
        <f>('1 Utsläpp'!L33/'6 FV'!L33)*1000</f>
        <v>1.8365907919249336</v>
      </c>
      <c r="M32" s="298">
        <f>('1 Utsläpp'!M33/'6 FV'!M33)*1000</f>
        <v>1.8156113015241342</v>
      </c>
      <c r="N32" s="298">
        <f>('1 Utsläpp'!N33/'6 FV'!N33)*1000</f>
        <v>1.9658182150071348</v>
      </c>
      <c r="O32" s="298">
        <f>('1 Utsläpp'!O33/'6 FV'!O33)*1000</f>
        <v>1.6803262085819846</v>
      </c>
      <c r="P32" s="298">
        <f>('1 Utsläpp'!P33/'6 FV'!P33)*1000</f>
        <v>1.6141299615782552</v>
      </c>
      <c r="Q32" s="298">
        <f>('1 Utsläpp'!Q33/'6 FV'!Q33)*1000</f>
        <v>1.627895903165832</v>
      </c>
      <c r="R32" s="298">
        <f>('1 Utsläpp'!R33/'6 FV'!R33)*1000</f>
        <v>1.7562868537837886</v>
      </c>
      <c r="S32" s="298">
        <f>('1 Utsläpp'!S33/'6 FV'!S33)*1000</f>
        <v>1.5163173354627966</v>
      </c>
      <c r="T32" s="298">
        <f>('1 Utsläpp'!T33/'6 FV'!T33)*1000</f>
        <v>1.5236580630068814</v>
      </c>
      <c r="U32" s="298">
        <f>('1 Utsläpp'!U33/'6 FV'!U33)*1000</f>
        <v>1.5447967446863604</v>
      </c>
      <c r="V32" s="298">
        <f>('1 Utsläpp'!V33/'6 FV'!V33)*1000</f>
        <v>1.7274934583468389</v>
      </c>
      <c r="W32" s="298">
        <f>('1 Utsläpp'!W33/'6 FV'!W33)*1000</f>
        <v>1.5295043364189536</v>
      </c>
      <c r="X32" s="298">
        <f>('1 Utsläpp'!X33/'6 FV'!X33)*1000</f>
        <v>1.4621346499419507</v>
      </c>
      <c r="Y32" s="298">
        <f>('1 Utsläpp'!Y33/'6 FV'!Y33)*1000</f>
        <v>1.444274155215248</v>
      </c>
      <c r="Z32" s="298">
        <f>('1 Utsläpp'!Z33/'6 FV'!Z33)*1000</f>
        <v>1.7186449538706137</v>
      </c>
      <c r="AA32" s="298">
        <f>('1 Utsläpp'!AA33/'6 FV'!AA33)*1000</f>
        <v>1.4350498089534027</v>
      </c>
      <c r="AB32" s="298">
        <f>('1 Utsläpp'!AB33/'6 FV'!AB33)*1000</f>
        <v>1.3877188578898527</v>
      </c>
      <c r="AC32" s="298">
        <f>('1 Utsläpp'!AC33/'6 FV'!AC33)*1000</f>
        <v>1.5064213371814406</v>
      </c>
      <c r="AD32" s="298">
        <f>('1 Utsläpp'!AD33/'6 FV'!AD33)*1000</f>
        <v>1.6744235245564281</v>
      </c>
      <c r="AE32" s="298">
        <f>('1 Utsläpp'!AE33/'6 FV'!AE33)*1000</f>
        <v>1.4123555706061395</v>
      </c>
      <c r="AF32" s="298">
        <f>('1 Utsläpp'!AF33/'6 FV'!AF33)*1000</f>
        <v>1.2985101354801845</v>
      </c>
      <c r="AG32" s="298">
        <f>('1 Utsläpp'!AG33/'6 FV'!AG33)*1000</f>
        <v>1.4020121081764316</v>
      </c>
      <c r="AH32" s="298">
        <f>('1 Utsläpp'!AH33/'6 FV'!AH33)*1000</f>
        <v>1.5288792037229058</v>
      </c>
      <c r="AI32" s="298">
        <f>('1 Utsläpp'!AI33/'6 FV'!AI33)*1000</f>
        <v>1.3328061059533538</v>
      </c>
      <c r="AJ32" s="298">
        <f>('1 Utsläpp'!AJ33/'6 FV'!AJ33)*1000</f>
        <v>1.2418350367887763</v>
      </c>
      <c r="AK32" s="298">
        <f>('1 Utsläpp'!AK33/'6 FV'!AK33)*1000</f>
        <v>1.2546721670182484</v>
      </c>
      <c r="AL32" s="298">
        <f>('1 Utsläpp'!AL33/'6 FV'!AL33)*1000</f>
        <v>1.4286106107485672</v>
      </c>
      <c r="AM32" s="298">
        <f>('1 Utsläpp'!AM33/'6 FV'!AM33)*1000</f>
        <v>1.2373523873242251</v>
      </c>
      <c r="AN32" s="298">
        <f>('1 Utsläpp'!AN33/'6 FV'!AN33)*1000</f>
        <v>1.1148870293929838</v>
      </c>
      <c r="AO32" s="298">
        <f>('1 Utsläpp'!AO33/'6 FV'!AO33)*1000</f>
        <v>1.2892364554387736</v>
      </c>
      <c r="AP32" s="298">
        <f>('1 Utsläpp'!AP33/'6 FV'!AP33)*1000</f>
        <v>1.4213878733017118</v>
      </c>
      <c r="AQ32" s="298">
        <f>('1 Utsläpp'!AQ33/'6 FV'!AQ33)*1000</f>
        <v>1.1724228208268979</v>
      </c>
      <c r="AR32" s="298">
        <f>('1 Utsläpp'!AR33/'6 FV'!AR33)*1000</f>
        <v>1.102467828940795</v>
      </c>
      <c r="AS32" s="298">
        <f>('1 Utsläpp'!AS33/'6 FV'!AS33)*1000</f>
        <v>1.2229774676960807</v>
      </c>
      <c r="AT32" s="298">
        <f>('1 Utsläpp'!AT33/'6 FV'!AT33)*1000</f>
        <v>1.3956966860044191</v>
      </c>
      <c r="AU32" s="298">
        <f>('1 Utsläpp'!AU33/'6 FV'!AU33)*1000</f>
        <v>1.184038478819976</v>
      </c>
      <c r="AV32" s="298">
        <f>('1 Utsläpp'!AV33/'6 FV'!AV33)*1000</f>
        <v>1.1000468131881298</v>
      </c>
      <c r="AW32" s="298">
        <f>('1 Utsläpp'!AW33/'6 FV'!AW33)*1000</f>
        <v>1.1743840335150708</v>
      </c>
      <c r="AX32" s="298">
        <f>('1 Utsläpp'!AX33/'6 FV'!AX33)*1000</f>
        <v>1.3896239320522059</v>
      </c>
      <c r="AY32" s="298">
        <f>('1 Utsläpp'!AY33/'6 FV'!AY33)*1000</f>
        <v>1.129128026676822</v>
      </c>
      <c r="AZ32" s="298">
        <f>('1 Utsläpp'!AZ33/'6 FV'!AZ33)*1000</f>
        <v>1.0543184809230599</v>
      </c>
      <c r="BA32" s="298">
        <f>('1 Utsläpp'!BA33/'6 FV'!BA33)*1000</f>
        <v>1.056923554078949</v>
      </c>
      <c r="BB32" s="298">
        <f>('1 Utsläpp'!BB33/'6 FV'!BB33)*1000</f>
        <v>1.2667857873538262</v>
      </c>
      <c r="BC32" s="298">
        <f>('1 Utsläpp'!BC33/'6 FV'!BC33)*1000</f>
        <v>1.0766805808960831</v>
      </c>
      <c r="BD32" s="298">
        <f>('1 Utsläpp'!BD33/'6 FV'!BD33)*1000</f>
        <v>0.94901275440108568</v>
      </c>
      <c r="BE32" s="298">
        <f>('1 Utsläpp'!BE33/'6 FV'!BE33)*1000</f>
        <v>1.056439044734967</v>
      </c>
      <c r="BF32" s="298">
        <f>('1 Utsläpp'!BF33/'6 FV'!BF33)*1000</f>
        <v>1.2174766765609815</v>
      </c>
      <c r="BG32" s="298">
        <f>('1 Utsläpp'!BG33/'6 FV'!BG33)*1000</f>
        <v>0.96516870385231734</v>
      </c>
      <c r="BH32" s="298">
        <f>('1 Utsläpp'!BH33/'6 FV'!BH33)*1000</f>
        <v>0.86257587083108278</v>
      </c>
      <c r="BI32" s="298">
        <f>('1 Utsläpp'!BI33/'6 FV'!BI33)*1000</f>
        <v>0.83572534261107434</v>
      </c>
      <c r="BJ32" s="298">
        <f>('1 Utsläpp'!BJ33/'6 FV'!BJ33)*1000</f>
        <v>1.0153355776488069</v>
      </c>
      <c r="BK32" s="298">
        <f>('1 Utsläpp'!BK33/'6 FV'!BK33)*1000</f>
        <v>0.88245258195092469</v>
      </c>
      <c r="BL32" s="298">
        <f>('1 Utsläpp'!BL33/'6 FV'!BL33)*1000</f>
        <v>0.79735253533641848</v>
      </c>
      <c r="BM32" s="298">
        <f>('1 Utsläpp'!BM33/'6 FV'!BM33)*1000</f>
        <v>0.7900394482590638</v>
      </c>
      <c r="BN32" s="298">
        <f>('1 Utsläpp'!BN33/'6 FV'!BN33)*1000</f>
        <v>0.93688499702678796</v>
      </c>
      <c r="BO32" s="298">
        <f>('1 Utsläpp'!BO33/'6 FV'!BO33)*1000</f>
        <v>0.78287480635752726</v>
      </c>
      <c r="BP32" s="298">
        <f>('1 Utsläpp'!BP33/'6 FV'!BP33)*1000</f>
        <v>0.93485497710714927</v>
      </c>
      <c r="BQ32" s="298">
        <f>('1 Utsläpp'!BQ33/'6 FV'!BQ33)*1000</f>
        <v>1.1115676607335541</v>
      </c>
      <c r="BR32" s="298">
        <f>('1 Utsläpp'!BR33/'6 FV'!BR33)*1000</f>
        <v>1.2074579511810106</v>
      </c>
      <c r="BS32" s="298">
        <f>('1 Utsläpp'!BS33/'6 FV'!BS33)*1000</f>
        <v>1.027414975414138</v>
      </c>
    </row>
    <row r="33" spans="1:72" s="56" customFormat="1" ht="13" x14ac:dyDescent="0.3">
      <c r="A33" s="85">
        <v>29</v>
      </c>
      <c r="B33" s="56" t="s">
        <v>163</v>
      </c>
      <c r="C33" s="85" t="s">
        <v>17</v>
      </c>
      <c r="D33" s="298">
        <f>('1 Utsläpp'!D34/'6 FV'!D34)*1000</f>
        <v>3.222448344524524</v>
      </c>
      <c r="E33" s="298">
        <f>('1 Utsläpp'!E34/'6 FV'!E34)*1000</f>
        <v>3.1218364921100363</v>
      </c>
      <c r="F33" s="298">
        <f>('1 Utsläpp'!F34/'6 FV'!F34)*1000</f>
        <v>3.8741399306679414</v>
      </c>
      <c r="G33" s="298">
        <f>('1 Utsläpp'!G34/'6 FV'!G34)*1000</f>
        <v>2.9472866074579351</v>
      </c>
      <c r="H33" s="298">
        <f>('1 Utsläpp'!H34/'6 FV'!H34)*1000</f>
        <v>2.7344405373510385</v>
      </c>
      <c r="I33" s="298">
        <f>('1 Utsläpp'!I34/'6 FV'!I34)*1000</f>
        <v>2.5638622596700973</v>
      </c>
      <c r="J33" s="298">
        <f>('1 Utsläpp'!J34/'6 FV'!J34)*1000</f>
        <v>3.4002300680374917</v>
      </c>
      <c r="K33" s="298">
        <f>('1 Utsläpp'!K34/'6 FV'!K34)*1000</f>
        <v>2.5145089270413292</v>
      </c>
      <c r="L33" s="298">
        <f>('1 Utsläpp'!L34/'6 FV'!L34)*1000</f>
        <v>3.0002503957399305</v>
      </c>
      <c r="M33" s="298">
        <f>('1 Utsläpp'!M34/'6 FV'!M34)*1000</f>
        <v>2.6696190562462885</v>
      </c>
      <c r="N33" s="298">
        <f>('1 Utsläpp'!N34/'6 FV'!N34)*1000</f>
        <v>3.4133210033730097</v>
      </c>
      <c r="O33" s="298">
        <f>('1 Utsläpp'!O34/'6 FV'!O34)*1000</f>
        <v>2.5910525268586118</v>
      </c>
      <c r="P33" s="298">
        <f>('1 Utsläpp'!P34/'6 FV'!P34)*1000</f>
        <v>2.3837667798380466</v>
      </c>
      <c r="Q33" s="298">
        <f>('1 Utsläpp'!Q34/'6 FV'!Q34)*1000</f>
        <v>2.3463191839578026</v>
      </c>
      <c r="R33" s="298">
        <f>('1 Utsläpp'!R34/'6 FV'!R34)*1000</f>
        <v>2.9718049251226484</v>
      </c>
      <c r="S33" s="298">
        <f>('1 Utsläpp'!S34/'6 FV'!S34)*1000</f>
        <v>2.3098014072306507</v>
      </c>
      <c r="T33" s="298">
        <f>('1 Utsläpp'!T34/'6 FV'!T34)*1000</f>
        <v>2.5963289508230663</v>
      </c>
      <c r="U33" s="298">
        <f>('1 Utsläpp'!U34/'6 FV'!U34)*1000</f>
        <v>2.6024833466887327</v>
      </c>
      <c r="V33" s="298">
        <f>('1 Utsläpp'!V34/'6 FV'!V34)*1000</f>
        <v>3.238040755603</v>
      </c>
      <c r="W33" s="298">
        <f>('1 Utsläpp'!W34/'6 FV'!W34)*1000</f>
        <v>2.6865491758864497</v>
      </c>
      <c r="X33" s="298">
        <f>('1 Utsläpp'!X34/'6 FV'!X34)*1000</f>
        <v>2.5232371675388729</v>
      </c>
      <c r="Y33" s="298">
        <f>('1 Utsläpp'!Y34/'6 FV'!Y34)*1000</f>
        <v>2.38100818835946</v>
      </c>
      <c r="Z33" s="298">
        <f>('1 Utsläpp'!Z34/'6 FV'!Z34)*1000</f>
        <v>2.8645474934625828</v>
      </c>
      <c r="AA33" s="298">
        <f>('1 Utsläpp'!AA34/'6 FV'!AA34)*1000</f>
        <v>2.2595149734640261</v>
      </c>
      <c r="AB33" s="298">
        <f>('1 Utsläpp'!AB34/'6 FV'!AB34)*1000</f>
        <v>2.4162448460214145</v>
      </c>
      <c r="AC33" s="298">
        <f>('1 Utsläpp'!AC34/'6 FV'!AC34)*1000</f>
        <v>2.4319222736012129</v>
      </c>
      <c r="AD33" s="298">
        <f>('1 Utsläpp'!AD34/'6 FV'!AD34)*1000</f>
        <v>2.8710504884379717</v>
      </c>
      <c r="AE33" s="298">
        <f>('1 Utsläpp'!AE34/'6 FV'!AE34)*1000</f>
        <v>2.3003860932191333</v>
      </c>
      <c r="AF33" s="298">
        <f>('1 Utsläpp'!AF34/'6 FV'!AF34)*1000</f>
        <v>2.2709907342202262</v>
      </c>
      <c r="AG33" s="298">
        <f>('1 Utsläpp'!AG34/'6 FV'!AG34)*1000</f>
        <v>2.4005415898927227</v>
      </c>
      <c r="AH33" s="298">
        <f>('1 Utsläpp'!AH34/'6 FV'!AH34)*1000</f>
        <v>2.8658872067653709</v>
      </c>
      <c r="AI33" s="298">
        <f>('1 Utsläpp'!AI34/'6 FV'!AI34)*1000</f>
        <v>2.3252491146806418</v>
      </c>
      <c r="AJ33" s="298">
        <f>('1 Utsläpp'!AJ34/'6 FV'!AJ34)*1000</f>
        <v>2.0720653146329706</v>
      </c>
      <c r="AK33" s="298">
        <f>('1 Utsläpp'!AK34/'6 FV'!AK34)*1000</f>
        <v>1.908856809136853</v>
      </c>
      <c r="AL33" s="298">
        <f>('1 Utsläpp'!AL34/'6 FV'!AL34)*1000</f>
        <v>2.3151198290691464</v>
      </c>
      <c r="AM33" s="298">
        <f>('1 Utsläpp'!AM34/'6 FV'!AM34)*1000</f>
        <v>1.8246135839253044</v>
      </c>
      <c r="AN33" s="298">
        <f>('1 Utsläpp'!AN34/'6 FV'!AN34)*1000</f>
        <v>2.4294874349928341</v>
      </c>
      <c r="AO33" s="298">
        <f>('1 Utsläpp'!AO34/'6 FV'!AO34)*1000</f>
        <v>2.4319245790230259</v>
      </c>
      <c r="AP33" s="298">
        <f>('1 Utsläpp'!AP34/'6 FV'!AP34)*1000</f>
        <v>2.9081065479873098</v>
      </c>
      <c r="AQ33" s="298">
        <f>('1 Utsläpp'!AQ34/'6 FV'!AQ34)*1000</f>
        <v>2.2889818103892581</v>
      </c>
      <c r="AR33" s="298">
        <f>('1 Utsläpp'!AR34/'6 FV'!AR34)*1000</f>
        <v>1.9254197848317409</v>
      </c>
      <c r="AS33" s="298">
        <f>('1 Utsläpp'!AS34/'6 FV'!AS34)*1000</f>
        <v>1.9096985287726251</v>
      </c>
      <c r="AT33" s="298">
        <f>('1 Utsläpp'!AT34/'6 FV'!AT34)*1000</f>
        <v>2.3729956042820044</v>
      </c>
      <c r="AU33" s="298">
        <f>('1 Utsläpp'!AU34/'6 FV'!AU34)*1000</f>
        <v>1.8493719086442497</v>
      </c>
      <c r="AV33" s="298">
        <f>('1 Utsläpp'!AV34/'6 FV'!AV34)*1000</f>
        <v>1.8241184363994429</v>
      </c>
      <c r="AW33" s="298">
        <f>('1 Utsläpp'!AW34/'6 FV'!AW34)*1000</f>
        <v>1.7823895783356434</v>
      </c>
      <c r="AX33" s="298">
        <f>('1 Utsläpp'!AX34/'6 FV'!AX34)*1000</f>
        <v>2.1577806734351563</v>
      </c>
      <c r="AY33" s="298">
        <f>('1 Utsläpp'!AY34/'6 FV'!AY34)*1000</f>
        <v>1.7513580529248203</v>
      </c>
      <c r="AZ33" s="298">
        <f>('1 Utsläpp'!AZ34/'6 FV'!AZ34)*1000</f>
        <v>1.699921790451334</v>
      </c>
      <c r="BA33" s="298">
        <f>('1 Utsläpp'!BA34/'6 FV'!BA34)*1000</f>
        <v>1.8695893786331332</v>
      </c>
      <c r="BB33" s="298">
        <f>('1 Utsläpp'!BB34/'6 FV'!BB34)*1000</f>
        <v>2.0854991081300813</v>
      </c>
      <c r="BC33" s="298">
        <f>('1 Utsläpp'!BC34/'6 FV'!BC34)*1000</f>
        <v>1.6352650922416971</v>
      </c>
      <c r="BD33" s="298">
        <f>('1 Utsläpp'!BD34/'6 FV'!BD34)*1000</f>
        <v>1.5288043722729177</v>
      </c>
      <c r="BE33" s="298">
        <f>('1 Utsläpp'!BE34/'6 FV'!BE34)*1000</f>
        <v>1.4075938376678616</v>
      </c>
      <c r="BF33" s="298">
        <f>('1 Utsläpp'!BF34/'6 FV'!BF34)*1000</f>
        <v>1.8011747576997168</v>
      </c>
      <c r="BG33" s="298">
        <f>('1 Utsläpp'!BG34/'6 FV'!BG34)*1000</f>
        <v>1.3578494859964136</v>
      </c>
      <c r="BH33" s="298">
        <f>('1 Utsläpp'!BH34/'6 FV'!BH34)*1000</f>
        <v>1.3106249410570072</v>
      </c>
      <c r="BI33" s="298">
        <f>('1 Utsläpp'!BI34/'6 FV'!BI34)*1000</f>
        <v>1.3834825327975018</v>
      </c>
      <c r="BJ33" s="298">
        <f>('1 Utsläpp'!BJ34/'6 FV'!BJ34)*1000</f>
        <v>1.7076212468712972</v>
      </c>
      <c r="BK33" s="298">
        <f>('1 Utsläpp'!BK34/'6 FV'!BK34)*1000</f>
        <v>1.407512838498137</v>
      </c>
      <c r="BL33" s="298">
        <f>('1 Utsläpp'!BL34/'6 FV'!BL34)*1000</f>
        <v>1.3193378224305168</v>
      </c>
      <c r="BM33" s="298">
        <f>('1 Utsläpp'!BM34/'6 FV'!BM34)*1000</f>
        <v>1.38633953781599</v>
      </c>
      <c r="BN33" s="298">
        <f>('1 Utsläpp'!BN34/'6 FV'!BN34)*1000</f>
        <v>1.677004596464442</v>
      </c>
      <c r="BO33" s="298">
        <f>('1 Utsläpp'!BO34/'6 FV'!BO34)*1000</f>
        <v>1.4180322676902097</v>
      </c>
      <c r="BP33" s="298">
        <f>('1 Utsläpp'!BP34/'6 FV'!BP34)*1000</f>
        <v>1.4419196132208336</v>
      </c>
      <c r="BQ33" s="298">
        <f>('1 Utsläpp'!BQ34/'6 FV'!BQ34)*1000</f>
        <v>1.4126839194072038</v>
      </c>
      <c r="BR33" s="298">
        <f>('1 Utsläpp'!BR34/'6 FV'!BR34)*1000</f>
        <v>1.6591125231023318</v>
      </c>
      <c r="BS33" s="298">
        <f>('1 Utsläpp'!BS34/'6 FV'!BS34)*1000</f>
        <v>1.3694888671628134</v>
      </c>
    </row>
    <row r="34" spans="1:72" s="56" customFormat="1" ht="13" x14ac:dyDescent="0.3">
      <c r="A34" s="85">
        <v>30</v>
      </c>
      <c r="B34" s="56" t="s">
        <v>164</v>
      </c>
      <c r="C34" s="85" t="s">
        <v>18</v>
      </c>
      <c r="D34" s="298">
        <f>('1 Utsläpp'!D35/'6 FV'!D35)*1000</f>
        <v>0.70460343067878162</v>
      </c>
      <c r="E34" s="298">
        <f>('1 Utsläpp'!E35/'6 FV'!E35)*1000</f>
        <v>0.74110120266977697</v>
      </c>
      <c r="F34" s="298">
        <f>('1 Utsläpp'!F35/'6 FV'!F35)*1000</f>
        <v>0.73020355956126981</v>
      </c>
      <c r="G34" s="298">
        <f>('1 Utsläpp'!G35/'6 FV'!G35)*1000</f>
        <v>0.68519206496598617</v>
      </c>
      <c r="H34" s="298">
        <f>('1 Utsläpp'!H35/'6 FV'!H35)*1000</f>
        <v>0.67413916364512683</v>
      </c>
      <c r="I34" s="298">
        <f>('1 Utsläpp'!I35/'6 FV'!I35)*1000</f>
        <v>0.67781624938699803</v>
      </c>
      <c r="J34" s="298">
        <f>('1 Utsläpp'!J35/'6 FV'!J35)*1000</f>
        <v>0.70656703244727792</v>
      </c>
      <c r="K34" s="298">
        <f>('1 Utsläpp'!K35/'6 FV'!K35)*1000</f>
        <v>0.63686820433645397</v>
      </c>
      <c r="L34" s="298">
        <f>('1 Utsläpp'!L35/'6 FV'!L35)*1000</f>
        <v>0.62375762289256587</v>
      </c>
      <c r="M34" s="298">
        <f>('1 Utsläpp'!M35/'6 FV'!M35)*1000</f>
        <v>0.62980664854874213</v>
      </c>
      <c r="N34" s="298">
        <f>('1 Utsläpp'!N35/'6 FV'!N35)*1000</f>
        <v>0.6375296220257447</v>
      </c>
      <c r="O34" s="298">
        <f>('1 Utsläpp'!O35/'6 FV'!O35)*1000</f>
        <v>0.61720716374607931</v>
      </c>
      <c r="P34" s="298">
        <f>('1 Utsläpp'!P35/'6 FV'!P35)*1000</f>
        <v>0.62387722624203834</v>
      </c>
      <c r="Q34" s="298">
        <f>('1 Utsläpp'!Q35/'6 FV'!Q35)*1000</f>
        <v>0.612150378780426</v>
      </c>
      <c r="R34" s="298">
        <f>('1 Utsläpp'!R35/'6 FV'!R35)*1000</f>
        <v>0.61002333941593612</v>
      </c>
      <c r="S34" s="298">
        <f>('1 Utsläpp'!S35/'6 FV'!S35)*1000</f>
        <v>0.57426281578971405</v>
      </c>
      <c r="T34" s="298">
        <f>('1 Utsläpp'!T35/'6 FV'!T35)*1000</f>
        <v>0.55354476920875439</v>
      </c>
      <c r="U34" s="298">
        <f>('1 Utsläpp'!U35/'6 FV'!U35)*1000</f>
        <v>0.54915849509182113</v>
      </c>
      <c r="V34" s="298">
        <f>('1 Utsläpp'!V35/'6 FV'!V35)*1000</f>
        <v>0.57268606032129932</v>
      </c>
      <c r="W34" s="298">
        <f>('1 Utsläpp'!W35/'6 FV'!W35)*1000</f>
        <v>0.55150326033732633</v>
      </c>
      <c r="X34" s="298">
        <f>('1 Utsläpp'!X35/'6 FV'!X35)*1000</f>
        <v>0.52685693079602647</v>
      </c>
      <c r="Y34" s="298">
        <f>('1 Utsläpp'!Y35/'6 FV'!Y35)*1000</f>
        <v>0.53308150402731902</v>
      </c>
      <c r="Z34" s="298">
        <f>('1 Utsläpp'!Z35/'6 FV'!Z35)*1000</f>
        <v>0.53618535111805687</v>
      </c>
      <c r="AA34" s="298">
        <f>('1 Utsläpp'!AA35/'6 FV'!AA35)*1000</f>
        <v>0.50282179982029251</v>
      </c>
      <c r="AB34" s="298">
        <f>('1 Utsläpp'!AB35/'6 FV'!AB35)*1000</f>
        <v>0.4883194504524776</v>
      </c>
      <c r="AC34" s="298">
        <f>('1 Utsläpp'!AC35/'6 FV'!AC35)*1000</f>
        <v>0.51417730360874148</v>
      </c>
      <c r="AD34" s="298">
        <f>('1 Utsläpp'!AD35/'6 FV'!AD35)*1000</f>
        <v>0.49840591870975059</v>
      </c>
      <c r="AE34" s="298">
        <f>('1 Utsläpp'!AE35/'6 FV'!AE35)*1000</f>
        <v>0.47845974980064632</v>
      </c>
      <c r="AF34" s="298">
        <f>('1 Utsläpp'!AF35/'6 FV'!AF35)*1000</f>
        <v>0.47763510372199708</v>
      </c>
      <c r="AG34" s="298">
        <f>('1 Utsläpp'!AG35/'6 FV'!AG35)*1000</f>
        <v>0.48923065987372977</v>
      </c>
      <c r="AH34" s="298">
        <f>('1 Utsläpp'!AH35/'6 FV'!AH35)*1000</f>
        <v>0.49348093643622082</v>
      </c>
      <c r="AI34" s="298">
        <f>('1 Utsläpp'!AI35/'6 FV'!AI35)*1000</f>
        <v>0.46095439797219512</v>
      </c>
      <c r="AJ34" s="298">
        <f>('1 Utsläpp'!AJ35/'6 FV'!AJ35)*1000</f>
        <v>0.43121166287483276</v>
      </c>
      <c r="AK34" s="298">
        <f>('1 Utsläpp'!AK35/'6 FV'!AK35)*1000</f>
        <v>0.4290634611882887</v>
      </c>
      <c r="AL34" s="298">
        <f>('1 Utsläpp'!AL35/'6 FV'!AL35)*1000</f>
        <v>0.4465941234193655</v>
      </c>
      <c r="AM34" s="298">
        <f>('1 Utsläpp'!AM35/'6 FV'!AM35)*1000</f>
        <v>0.45039966290416522</v>
      </c>
      <c r="AN34" s="298">
        <f>('1 Utsläpp'!AN35/'6 FV'!AN35)*1000</f>
        <v>0.41211535289515977</v>
      </c>
      <c r="AO34" s="298">
        <f>('1 Utsläpp'!AO35/'6 FV'!AO35)*1000</f>
        <v>0.46366402946702312</v>
      </c>
      <c r="AP34" s="298">
        <f>('1 Utsläpp'!AP35/'6 FV'!AP35)*1000</f>
        <v>0.47483155556068224</v>
      </c>
      <c r="AQ34" s="298">
        <f>('1 Utsläpp'!AQ35/'6 FV'!AQ35)*1000</f>
        <v>0.45595511781356685</v>
      </c>
      <c r="AR34" s="298">
        <f>('1 Utsläpp'!AR35/'6 FV'!AR35)*1000</f>
        <v>0.42296694928034262</v>
      </c>
      <c r="AS34" s="298">
        <f>('1 Utsläpp'!AS35/'6 FV'!AS35)*1000</f>
        <v>0.45347204245664285</v>
      </c>
      <c r="AT34" s="298">
        <f>('1 Utsläpp'!AT35/'6 FV'!AT35)*1000</f>
        <v>0.47308483276567914</v>
      </c>
      <c r="AU34" s="298">
        <f>('1 Utsläpp'!AU35/'6 FV'!AU35)*1000</f>
        <v>0.44849162544874022</v>
      </c>
      <c r="AV34" s="298">
        <f>('1 Utsläpp'!AV35/'6 FV'!AV35)*1000</f>
        <v>0.40922794273920371</v>
      </c>
      <c r="AW34" s="298">
        <f>('1 Utsläpp'!AW35/'6 FV'!AW35)*1000</f>
        <v>0.45365896603724781</v>
      </c>
      <c r="AX34" s="298">
        <f>('1 Utsläpp'!AX35/'6 FV'!AX35)*1000</f>
        <v>0.46415654404492707</v>
      </c>
      <c r="AY34" s="298">
        <f>('1 Utsläpp'!AY35/'6 FV'!AY35)*1000</f>
        <v>0.43199795015227455</v>
      </c>
      <c r="AZ34" s="298">
        <f>('1 Utsläpp'!AZ35/'6 FV'!AZ35)*1000</f>
        <v>0.40680365471640234</v>
      </c>
      <c r="BA34" s="298">
        <f>('1 Utsläpp'!BA35/'6 FV'!BA35)*1000</f>
        <v>0.41399602248191675</v>
      </c>
      <c r="BB34" s="298">
        <f>('1 Utsläpp'!BB35/'6 FV'!BB35)*1000</f>
        <v>0.45289689957203727</v>
      </c>
      <c r="BC34" s="298">
        <f>('1 Utsläpp'!BC35/'6 FV'!BC35)*1000</f>
        <v>0.41526437881505701</v>
      </c>
      <c r="BD34" s="298">
        <f>('1 Utsläpp'!BD35/'6 FV'!BD35)*1000</f>
        <v>0.38576459164503524</v>
      </c>
      <c r="BE34" s="298">
        <f>('1 Utsläpp'!BE35/'6 FV'!BE35)*1000</f>
        <v>0.42681231918666163</v>
      </c>
      <c r="BF34" s="298">
        <f>('1 Utsläpp'!BF35/'6 FV'!BF35)*1000</f>
        <v>0.44460289784539586</v>
      </c>
      <c r="BG34" s="298">
        <f>('1 Utsläpp'!BG35/'6 FV'!BG35)*1000</f>
        <v>0.39129532963556751</v>
      </c>
      <c r="BH34" s="298">
        <f>('1 Utsläpp'!BH35/'6 FV'!BH35)*1000</f>
        <v>0.3712861935158156</v>
      </c>
      <c r="BI34" s="298">
        <f>('1 Utsläpp'!BI35/'6 FV'!BI35)*1000</f>
        <v>0.36775692436294993</v>
      </c>
      <c r="BJ34" s="298">
        <f>('1 Utsläpp'!BJ35/'6 FV'!BJ35)*1000</f>
        <v>0.38503425704777322</v>
      </c>
      <c r="BK34" s="298">
        <f>('1 Utsläpp'!BK35/'6 FV'!BK35)*1000</f>
        <v>0.39643365368491695</v>
      </c>
      <c r="BL34" s="298">
        <f>('1 Utsläpp'!BL35/'6 FV'!BL35)*1000</f>
        <v>0.35865410823536398</v>
      </c>
      <c r="BM34" s="298">
        <f>('1 Utsläpp'!BM35/'6 FV'!BM35)*1000</f>
        <v>0.38571333901107058</v>
      </c>
      <c r="BN34" s="298">
        <f>('1 Utsläpp'!BN35/'6 FV'!BN35)*1000</f>
        <v>0.38520951884254295</v>
      </c>
      <c r="BO34" s="298">
        <f>('1 Utsläpp'!BO35/'6 FV'!BO35)*1000</f>
        <v>0.36783531643561862</v>
      </c>
      <c r="BP34" s="298">
        <f>('1 Utsläpp'!BP35/'6 FV'!BP35)*1000</f>
        <v>0.40702419484257996</v>
      </c>
      <c r="BQ34" s="298">
        <f>('1 Utsläpp'!BQ35/'6 FV'!BQ35)*1000</f>
        <v>0.43639021158278501</v>
      </c>
      <c r="BR34" s="298">
        <f>('1 Utsläpp'!BR35/'6 FV'!BR35)*1000</f>
        <v>0.43506988958172443</v>
      </c>
      <c r="BS34" s="298">
        <f>('1 Utsläpp'!BS35/'6 FV'!BS35)*1000</f>
        <v>0.39541827492992071</v>
      </c>
    </row>
    <row r="35" spans="1:72" s="56" customFormat="1" ht="13" x14ac:dyDescent="0.3">
      <c r="A35" s="85">
        <v>31</v>
      </c>
      <c r="B35" s="56" t="s">
        <v>165</v>
      </c>
      <c r="C35" s="85" t="s">
        <v>19</v>
      </c>
      <c r="D35" s="298">
        <f>('1 Utsläpp'!D36/'6 FV'!D36)*1000</f>
        <v>5.4641646626677485</v>
      </c>
      <c r="E35" s="298">
        <f>('1 Utsläpp'!E36/'6 FV'!E36)*1000</f>
        <v>5.1860045435464981</v>
      </c>
      <c r="F35" s="298">
        <f>('1 Utsläpp'!F36/'6 FV'!F36)*1000</f>
        <v>4.6828223525870172</v>
      </c>
      <c r="G35" s="298">
        <f>('1 Utsläpp'!G36/'6 FV'!G36)*1000</f>
        <v>4.0667858192041741</v>
      </c>
      <c r="H35" s="298">
        <f>('1 Utsläpp'!H36/'6 FV'!H36)*1000</f>
        <v>5.123580580693929</v>
      </c>
      <c r="I35" s="298">
        <f>('1 Utsläpp'!I36/'6 FV'!I36)*1000</f>
        <v>5.1199359886978497</v>
      </c>
      <c r="J35" s="298">
        <f>('1 Utsläpp'!J36/'6 FV'!J36)*1000</f>
        <v>5.2735519894196354</v>
      </c>
      <c r="K35" s="298">
        <f>('1 Utsläpp'!K36/'6 FV'!K36)*1000</f>
        <v>4.5302554906577637</v>
      </c>
      <c r="L35" s="298">
        <f>('1 Utsläpp'!L36/'6 FV'!L36)*1000</f>
        <v>4.549440289528583</v>
      </c>
      <c r="M35" s="298">
        <f>('1 Utsläpp'!M36/'6 FV'!M36)*1000</f>
        <v>5.0094926770692778</v>
      </c>
      <c r="N35" s="298">
        <f>('1 Utsläpp'!N36/'6 FV'!N36)*1000</f>
        <v>5.2731027845357081</v>
      </c>
      <c r="O35" s="298">
        <f>('1 Utsläpp'!O36/'6 FV'!O36)*1000</f>
        <v>5.0124993645866835</v>
      </c>
      <c r="P35" s="298">
        <f>('1 Utsläpp'!P36/'6 FV'!P36)*1000</f>
        <v>4.7798620956884719</v>
      </c>
      <c r="Q35" s="298">
        <f>('1 Utsläpp'!Q36/'6 FV'!Q36)*1000</f>
        <v>5.023624212984755</v>
      </c>
      <c r="R35" s="298">
        <f>('1 Utsläpp'!R36/'6 FV'!R36)*1000</f>
        <v>5.2958344194958133</v>
      </c>
      <c r="S35" s="298">
        <f>('1 Utsläpp'!S36/'6 FV'!S36)*1000</f>
        <v>4.9650062876158119</v>
      </c>
      <c r="T35" s="298">
        <f>('1 Utsläpp'!T36/'6 FV'!T36)*1000</f>
        <v>4.902739148769875</v>
      </c>
      <c r="U35" s="298">
        <f>('1 Utsläpp'!U36/'6 FV'!U36)*1000</f>
        <v>4.8482529180898002</v>
      </c>
      <c r="V35" s="298">
        <f>('1 Utsläpp'!V36/'6 FV'!V36)*1000</f>
        <v>5.2350884455463351</v>
      </c>
      <c r="W35" s="298">
        <f>('1 Utsläpp'!W36/'6 FV'!W36)*1000</f>
        <v>4.8910823493516746</v>
      </c>
      <c r="X35" s="298">
        <f>('1 Utsläpp'!X36/'6 FV'!X36)*1000</f>
        <v>4.4981289708261656</v>
      </c>
      <c r="Y35" s="298">
        <f>('1 Utsläpp'!Y36/'6 FV'!Y36)*1000</f>
        <v>4.6028674825555456</v>
      </c>
      <c r="Z35" s="298">
        <f>('1 Utsläpp'!Z36/'6 FV'!Z36)*1000</f>
        <v>4.8959936948186993</v>
      </c>
      <c r="AA35" s="298">
        <f>('1 Utsläpp'!AA36/'6 FV'!AA36)*1000</f>
        <v>4.5655306721000368</v>
      </c>
      <c r="AB35" s="298">
        <f>('1 Utsläpp'!AB36/'6 FV'!AB36)*1000</f>
        <v>4.260648198459271</v>
      </c>
      <c r="AC35" s="298">
        <f>('1 Utsläpp'!AC36/'6 FV'!AC36)*1000</f>
        <v>4.8310293461608014</v>
      </c>
      <c r="AD35" s="298">
        <f>('1 Utsläpp'!AD36/'6 FV'!AD36)*1000</f>
        <v>5.075724463655531</v>
      </c>
      <c r="AE35" s="298">
        <f>('1 Utsläpp'!AE36/'6 FV'!AE36)*1000</f>
        <v>4.8242496430385264</v>
      </c>
      <c r="AF35" s="298">
        <f>('1 Utsläpp'!AF36/'6 FV'!AF36)*1000</f>
        <v>4.3544895249966613</v>
      </c>
      <c r="AG35" s="298">
        <f>('1 Utsläpp'!AG36/'6 FV'!AG36)*1000</f>
        <v>4.6316821614189454</v>
      </c>
      <c r="AH35" s="298">
        <f>('1 Utsläpp'!AH36/'6 FV'!AH36)*1000</f>
        <v>4.6862193745366483</v>
      </c>
      <c r="AI35" s="298">
        <f>('1 Utsläpp'!AI36/'6 FV'!AI36)*1000</f>
        <v>4.3260740550459698</v>
      </c>
      <c r="AJ35" s="298">
        <f>('1 Utsläpp'!AJ36/'6 FV'!AJ36)*1000</f>
        <v>3.9794551387036856</v>
      </c>
      <c r="AK35" s="298">
        <f>('1 Utsläpp'!AK36/'6 FV'!AK36)*1000</f>
        <v>4.3306643287428708</v>
      </c>
      <c r="AL35" s="298">
        <f>('1 Utsläpp'!AL36/'6 FV'!AL36)*1000</f>
        <v>4.4962188380559764</v>
      </c>
      <c r="AM35" s="298">
        <f>('1 Utsläpp'!AM36/'6 FV'!AM36)*1000</f>
        <v>3.8637042134168791</v>
      </c>
      <c r="AN35" s="298">
        <f>('1 Utsläpp'!AN36/'6 FV'!AN36)*1000</f>
        <v>3.6301296115465287</v>
      </c>
      <c r="AO35" s="298">
        <f>('1 Utsläpp'!AO36/'6 FV'!AO36)*1000</f>
        <v>4.2588554307448279</v>
      </c>
      <c r="AP35" s="298">
        <f>('1 Utsläpp'!AP36/'6 FV'!AP36)*1000</f>
        <v>4.1787744506939797</v>
      </c>
      <c r="AQ35" s="298">
        <f>('1 Utsläpp'!AQ36/'6 FV'!AQ36)*1000</f>
        <v>3.8608581406590115</v>
      </c>
      <c r="AR35" s="298">
        <f>('1 Utsläpp'!AR36/'6 FV'!AR36)*1000</f>
        <v>3.4760091871158014</v>
      </c>
      <c r="AS35" s="298">
        <f>('1 Utsläpp'!AS36/'6 FV'!AS36)*1000</f>
        <v>4.1297404107484637</v>
      </c>
      <c r="AT35" s="298">
        <f>('1 Utsläpp'!AT36/'6 FV'!AT36)*1000</f>
        <v>4.094602142734832</v>
      </c>
      <c r="AU35" s="298">
        <f>('1 Utsläpp'!AU36/'6 FV'!AU36)*1000</f>
        <v>3.4278289684353465</v>
      </c>
      <c r="AV35" s="298">
        <f>('1 Utsläpp'!AV36/'6 FV'!AV36)*1000</f>
        <v>3.1166719266135474</v>
      </c>
      <c r="AW35" s="298">
        <f>('1 Utsläpp'!AW36/'6 FV'!AW36)*1000</f>
        <v>3.5680785282475869</v>
      </c>
      <c r="AX35" s="298">
        <f>('1 Utsläpp'!AX36/'6 FV'!AX36)*1000</f>
        <v>3.6878894575384793</v>
      </c>
      <c r="AY35" s="298">
        <f>('1 Utsläpp'!AY36/'6 FV'!AY36)*1000</f>
        <v>3.1854580243958313</v>
      </c>
      <c r="AZ35" s="298">
        <f>('1 Utsläpp'!AZ36/'6 FV'!AZ36)*1000</f>
        <v>2.9619928490915561</v>
      </c>
      <c r="BA35" s="298">
        <f>('1 Utsläpp'!BA36/'6 FV'!BA36)*1000</f>
        <v>4.3740545993106306</v>
      </c>
      <c r="BB35" s="298">
        <f>('1 Utsläpp'!BB36/'6 FV'!BB36)*1000</f>
        <v>4.6076527999821133</v>
      </c>
      <c r="BC35" s="298">
        <f>('1 Utsläpp'!BC36/'6 FV'!BC36)*1000</f>
        <v>4.0484402578795997</v>
      </c>
      <c r="BD35" s="298">
        <f>('1 Utsläpp'!BD36/'6 FV'!BD36)*1000</f>
        <v>3.7605017304218471</v>
      </c>
      <c r="BE35" s="298">
        <f>('1 Utsläpp'!BE36/'6 FV'!BE36)*1000</f>
        <v>4.4023549565259099</v>
      </c>
      <c r="BF35" s="298">
        <f>('1 Utsläpp'!BF36/'6 FV'!BF36)*1000</f>
        <v>4.2851219926328667</v>
      </c>
      <c r="BG35" s="298">
        <f>('1 Utsläpp'!BG36/'6 FV'!BG36)*1000</f>
        <v>3.4303486515485111</v>
      </c>
      <c r="BH35" s="298">
        <f>('1 Utsläpp'!BH36/'6 FV'!BH36)*1000</f>
        <v>3.2545901685381136</v>
      </c>
      <c r="BI35" s="298">
        <f>('1 Utsläpp'!BI36/'6 FV'!BI36)*1000</f>
        <v>2.8880556311518273</v>
      </c>
      <c r="BJ35" s="298">
        <f>('1 Utsläpp'!BJ36/'6 FV'!BJ36)*1000</f>
        <v>2.95407498251206</v>
      </c>
      <c r="BK35" s="298">
        <f>('1 Utsläpp'!BK36/'6 FV'!BK36)*1000</f>
        <v>2.7139774588423173</v>
      </c>
      <c r="BL35" s="298">
        <f>('1 Utsläpp'!BL36/'6 FV'!BL36)*1000</f>
        <v>3.1714429324775582</v>
      </c>
      <c r="BM35" s="298">
        <f>('1 Utsläpp'!BM36/'6 FV'!BM36)*1000</f>
        <v>2.9562267702784726</v>
      </c>
      <c r="BN35" s="298">
        <f>('1 Utsläpp'!BN36/'6 FV'!BN36)*1000</f>
        <v>2.7139934568540278</v>
      </c>
      <c r="BO35" s="298">
        <f>('1 Utsläpp'!BO36/'6 FV'!BO36)*1000</f>
        <v>2.6891917758444879</v>
      </c>
      <c r="BP35" s="298">
        <f>('1 Utsläpp'!BP36/'6 FV'!BP36)*1000</f>
        <v>3.4769230986834394</v>
      </c>
      <c r="BQ35" s="298">
        <f>('1 Utsläpp'!BQ36/'6 FV'!BQ36)*1000</f>
        <v>3.5901051557813952</v>
      </c>
      <c r="BR35" s="298">
        <f>('1 Utsläpp'!BR36/'6 FV'!BR36)*1000</f>
        <v>3.4890795449793952</v>
      </c>
      <c r="BS35" s="298">
        <f>('1 Utsläpp'!BS36/'6 FV'!BS36)*1000</f>
        <v>2.9311604970572187</v>
      </c>
    </row>
    <row r="36" spans="1:72" s="56" customFormat="1" ht="13" x14ac:dyDescent="0.3">
      <c r="A36" s="85">
        <v>32</v>
      </c>
      <c r="B36" s="56" t="s">
        <v>166</v>
      </c>
      <c r="C36" s="85" t="s">
        <v>20</v>
      </c>
      <c r="D36" s="298">
        <f>('1 Utsläpp'!D37/'6 FV'!D37)*1000</f>
        <v>3.8147243755750688</v>
      </c>
      <c r="E36" s="298">
        <f>('1 Utsläpp'!E37/'6 FV'!E37)*1000</f>
        <v>4.0457935857582381</v>
      </c>
      <c r="F36" s="298">
        <f>('1 Utsläpp'!F37/'6 FV'!F37)*1000</f>
        <v>4.0983900228224872</v>
      </c>
      <c r="G36" s="298">
        <f>('1 Utsläpp'!G37/'6 FV'!G37)*1000</f>
        <v>3.4152428326484934</v>
      </c>
      <c r="H36" s="298">
        <f>('1 Utsläpp'!H37/'6 FV'!H37)*1000</f>
        <v>3.5822107527627072</v>
      </c>
      <c r="I36" s="298">
        <f>('1 Utsläpp'!I37/'6 FV'!I37)*1000</f>
        <v>3.9339580563284891</v>
      </c>
      <c r="J36" s="298">
        <f>('1 Utsläpp'!J37/'6 FV'!J37)*1000</f>
        <v>4.3544817912529252</v>
      </c>
      <c r="K36" s="298">
        <f>('1 Utsläpp'!K37/'6 FV'!K37)*1000</f>
        <v>3.4877740096483629</v>
      </c>
      <c r="L36" s="298">
        <f>('1 Utsläpp'!L37/'6 FV'!L37)*1000</f>
        <v>4.0674591908152324</v>
      </c>
      <c r="M36" s="298">
        <f>('1 Utsläpp'!M37/'6 FV'!M37)*1000</f>
        <v>3.8377676966669729</v>
      </c>
      <c r="N36" s="298">
        <f>('1 Utsläpp'!N37/'6 FV'!N37)*1000</f>
        <v>4.1048690121698979</v>
      </c>
      <c r="O36" s="298">
        <f>('1 Utsläpp'!O37/'6 FV'!O37)*1000</f>
        <v>3.5982508999515974</v>
      </c>
      <c r="P36" s="298">
        <f>('1 Utsläpp'!P37/'6 FV'!P37)*1000</f>
        <v>4.1578813767220781</v>
      </c>
      <c r="Q36" s="298">
        <f>('1 Utsläpp'!Q37/'6 FV'!Q37)*1000</f>
        <v>3.9724166770626161</v>
      </c>
      <c r="R36" s="298">
        <f>('1 Utsläpp'!R37/'6 FV'!R37)*1000</f>
        <v>4.0383794608153094</v>
      </c>
      <c r="S36" s="298">
        <f>('1 Utsläpp'!S37/'6 FV'!S37)*1000</f>
        <v>3.4766222188282523</v>
      </c>
      <c r="T36" s="298">
        <f>('1 Utsläpp'!T37/'6 FV'!T37)*1000</f>
        <v>3.790001399060674</v>
      </c>
      <c r="U36" s="298">
        <f>('1 Utsläpp'!U37/'6 FV'!U37)*1000</f>
        <v>3.3949511510147126</v>
      </c>
      <c r="V36" s="298">
        <f>('1 Utsläpp'!V37/'6 FV'!V37)*1000</f>
        <v>3.8446256827474139</v>
      </c>
      <c r="W36" s="298">
        <f>('1 Utsläpp'!W37/'6 FV'!W37)*1000</f>
        <v>3.2445507444344499</v>
      </c>
      <c r="X36" s="298">
        <f>('1 Utsläpp'!X37/'6 FV'!X37)*1000</f>
        <v>3.8418151699754439</v>
      </c>
      <c r="Y36" s="298">
        <f>('1 Utsläpp'!Y37/'6 FV'!Y37)*1000</f>
        <v>3.370368773719786</v>
      </c>
      <c r="Z36" s="298">
        <f>('1 Utsläpp'!Z37/'6 FV'!Z37)*1000</f>
        <v>3.6779505420608136</v>
      </c>
      <c r="AA36" s="298">
        <f>('1 Utsläpp'!AA37/'6 FV'!AA37)*1000</f>
        <v>3.0488577299723416</v>
      </c>
      <c r="AB36" s="298">
        <f>('1 Utsläpp'!AB37/'6 FV'!AB37)*1000</f>
        <v>3.6045763083120321</v>
      </c>
      <c r="AC36" s="298">
        <f>('1 Utsläpp'!AC37/'6 FV'!AC37)*1000</f>
        <v>3.2908025799925089</v>
      </c>
      <c r="AD36" s="298">
        <f>('1 Utsläpp'!AD37/'6 FV'!AD37)*1000</f>
        <v>3.6776411606472528</v>
      </c>
      <c r="AE36" s="298">
        <f>('1 Utsläpp'!AE37/'6 FV'!AE37)*1000</f>
        <v>2.9834394976015952</v>
      </c>
      <c r="AF36" s="298">
        <f>('1 Utsläpp'!AF37/'6 FV'!AF37)*1000</f>
        <v>2.8225846399649286</v>
      </c>
      <c r="AG36" s="298">
        <f>('1 Utsläpp'!AG37/'6 FV'!AG37)*1000</f>
        <v>2.6570647292821645</v>
      </c>
      <c r="AH36" s="298">
        <f>('1 Utsläpp'!AH37/'6 FV'!AH37)*1000</f>
        <v>3.1906719372038879</v>
      </c>
      <c r="AI36" s="298">
        <f>('1 Utsläpp'!AI37/'6 FV'!AI37)*1000</f>
        <v>2.493190184000396</v>
      </c>
      <c r="AJ36" s="298">
        <f>('1 Utsläpp'!AJ37/'6 FV'!AJ37)*1000</f>
        <v>2.4388695223559926</v>
      </c>
      <c r="AK36" s="298">
        <f>('1 Utsläpp'!AK37/'6 FV'!AK37)*1000</f>
        <v>2.5150348454246134</v>
      </c>
      <c r="AL36" s="298">
        <f>('1 Utsläpp'!AL37/'6 FV'!AL37)*1000</f>
        <v>2.9278701874428461</v>
      </c>
      <c r="AM36" s="298">
        <f>('1 Utsläpp'!AM37/'6 FV'!AM37)*1000</f>
        <v>2.3724505179774957</v>
      </c>
      <c r="AN36" s="298">
        <f>('1 Utsläpp'!AN37/'6 FV'!AN37)*1000</f>
        <v>2.2815288042491173</v>
      </c>
      <c r="AO36" s="298">
        <f>('1 Utsläpp'!AO37/'6 FV'!AO37)*1000</f>
        <v>2.4776130799598342</v>
      </c>
      <c r="AP36" s="298">
        <f>('1 Utsläpp'!AP37/'6 FV'!AP37)*1000</f>
        <v>2.8035141518013882</v>
      </c>
      <c r="AQ36" s="298">
        <f>('1 Utsläpp'!AQ37/'6 FV'!AQ37)*1000</f>
        <v>2.1206581618451006</v>
      </c>
      <c r="AR36" s="298">
        <f>('1 Utsläpp'!AR37/'6 FV'!AR37)*1000</f>
        <v>2.047557678799802</v>
      </c>
      <c r="AS36" s="298">
        <f>('1 Utsläpp'!AS37/'6 FV'!AS37)*1000</f>
        <v>2.2216193073711095</v>
      </c>
      <c r="AT36" s="298">
        <f>('1 Utsläpp'!AT37/'6 FV'!AT37)*1000</f>
        <v>2.6716213809087583</v>
      </c>
      <c r="AU36" s="298">
        <f>('1 Utsläpp'!AU37/'6 FV'!AU37)*1000</f>
        <v>2.1444354751144985</v>
      </c>
      <c r="AV36" s="298">
        <f>('1 Utsläpp'!AV37/'6 FV'!AV37)*1000</f>
        <v>2.0593064530881611</v>
      </c>
      <c r="AW36" s="298">
        <f>('1 Utsläpp'!AW37/'6 FV'!AW37)*1000</f>
        <v>2.2291917148152454</v>
      </c>
      <c r="AX36" s="298">
        <f>('1 Utsläpp'!AX37/'6 FV'!AX37)*1000</f>
        <v>2.6344542269360893</v>
      </c>
      <c r="AY36" s="298">
        <f>('1 Utsläpp'!AY37/'6 FV'!AY37)*1000</f>
        <v>2.1496713408521302</v>
      </c>
      <c r="AZ36" s="298">
        <f>('1 Utsläpp'!AZ37/'6 FV'!AZ37)*1000</f>
        <v>2.1728879249660009</v>
      </c>
      <c r="BA36" s="298">
        <f>('1 Utsläpp'!BA37/'6 FV'!BA37)*1000</f>
        <v>2.1387616120527375</v>
      </c>
      <c r="BB36" s="298">
        <f>('1 Utsläpp'!BB37/'6 FV'!BB37)*1000</f>
        <v>2.6267774694054711</v>
      </c>
      <c r="BC36" s="298">
        <f>('1 Utsläpp'!BC37/'6 FV'!BC37)*1000</f>
        <v>2.2849940821204049</v>
      </c>
      <c r="BD36" s="298">
        <f>('1 Utsläpp'!BD37/'6 FV'!BD37)*1000</f>
        <v>2.0346815308655453</v>
      </c>
      <c r="BE36" s="298">
        <f>('1 Utsläpp'!BE37/'6 FV'!BE37)*1000</f>
        <v>2.1562605488146751</v>
      </c>
      <c r="BF36" s="298">
        <f>('1 Utsläpp'!BF37/'6 FV'!BF37)*1000</f>
        <v>2.4891450100987287</v>
      </c>
      <c r="BG36" s="298">
        <f>('1 Utsläpp'!BG37/'6 FV'!BG37)*1000</f>
        <v>1.8988932695275538</v>
      </c>
      <c r="BH36" s="298">
        <f>('1 Utsläpp'!BH37/'6 FV'!BH37)*1000</f>
        <v>1.9483927569229995</v>
      </c>
      <c r="BI36" s="298">
        <f>('1 Utsläpp'!BI37/'6 FV'!BI37)*1000</f>
        <v>1.9005434125601186</v>
      </c>
      <c r="BJ36" s="298">
        <f>('1 Utsläpp'!BJ37/'6 FV'!BJ37)*1000</f>
        <v>2.2297409449935635</v>
      </c>
      <c r="BK36" s="298">
        <f>('1 Utsläpp'!BK37/'6 FV'!BK37)*1000</f>
        <v>1.9682406320713488</v>
      </c>
      <c r="BL36" s="298">
        <f>('1 Utsläpp'!BL37/'6 FV'!BL37)*1000</f>
        <v>1.5971636316494959</v>
      </c>
      <c r="BM36" s="298">
        <f>('1 Utsläpp'!BM37/'6 FV'!BM37)*1000</f>
        <v>1.7401469143876935</v>
      </c>
      <c r="BN36" s="298">
        <f>('1 Utsläpp'!BN37/'6 FV'!BN37)*1000</f>
        <v>2.0599452811864691</v>
      </c>
      <c r="BO36" s="298">
        <f>('1 Utsläpp'!BO37/'6 FV'!BO37)*1000</f>
        <v>1.6757996725195603</v>
      </c>
      <c r="BP36" s="298">
        <f>('1 Utsläpp'!BP37/'6 FV'!BP37)*1000</f>
        <v>2.0817360842139618</v>
      </c>
      <c r="BQ36" s="298">
        <f>('1 Utsläpp'!BQ37/'6 FV'!BQ37)*1000</f>
        <v>1.857111129812131</v>
      </c>
      <c r="BR36" s="298">
        <f>('1 Utsläpp'!BR37/'6 FV'!BR37)*1000</f>
        <v>2.1969419211902763</v>
      </c>
      <c r="BS36" s="298">
        <f>('1 Utsläpp'!BS37/'6 FV'!BS37)*1000</f>
        <v>1.8066717940235397</v>
      </c>
    </row>
    <row r="37" spans="1:72" s="56" customFormat="1" ht="13" x14ac:dyDescent="0.3">
      <c r="A37" s="85">
        <v>33</v>
      </c>
      <c r="B37" s="56" t="s">
        <v>167</v>
      </c>
      <c r="C37" s="85" t="s">
        <v>50</v>
      </c>
      <c r="D37" s="298">
        <f>('1 Utsläpp'!D38/'6 FV'!D38)*1000</f>
        <v>0.36389863839991471</v>
      </c>
      <c r="E37" s="298">
        <f>('1 Utsläpp'!E38/'6 FV'!E38)*1000</f>
        <v>0.33840755266425249</v>
      </c>
      <c r="F37" s="298">
        <f>('1 Utsläpp'!F38/'6 FV'!F38)*1000</f>
        <v>0.40176184757029965</v>
      </c>
      <c r="G37" s="298">
        <f>('1 Utsläpp'!G38/'6 FV'!G38)*1000</f>
        <v>0.34160296297385834</v>
      </c>
      <c r="H37" s="298">
        <f>('1 Utsläpp'!H38/'6 FV'!H38)*1000</f>
        <v>0.35937487728203799</v>
      </c>
      <c r="I37" s="298">
        <f>('1 Utsläpp'!I38/'6 FV'!I38)*1000</f>
        <v>0.32910056332622301</v>
      </c>
      <c r="J37" s="298">
        <f>('1 Utsläpp'!J38/'6 FV'!J38)*1000</f>
        <v>0.40647595032388906</v>
      </c>
      <c r="K37" s="298">
        <f>('1 Utsläpp'!K38/'6 FV'!K38)*1000</f>
        <v>0.34537339461824212</v>
      </c>
      <c r="L37" s="298">
        <f>('1 Utsläpp'!L38/'6 FV'!L38)*1000</f>
        <v>0.37978076374569059</v>
      </c>
      <c r="M37" s="298">
        <f>('1 Utsläpp'!M38/'6 FV'!M38)*1000</f>
        <v>0.33942881786569268</v>
      </c>
      <c r="N37" s="298">
        <f>('1 Utsläpp'!N38/'6 FV'!N38)*1000</f>
        <v>0.41916398839442748</v>
      </c>
      <c r="O37" s="298">
        <f>('1 Utsläpp'!O38/'6 FV'!O38)*1000</f>
        <v>0.38083427378817347</v>
      </c>
      <c r="P37" s="298">
        <f>('1 Utsläpp'!P38/'6 FV'!P38)*1000</f>
        <v>0.36821731951210157</v>
      </c>
      <c r="Q37" s="298">
        <f>('1 Utsläpp'!Q38/'6 FV'!Q38)*1000</f>
        <v>0.33185090351923185</v>
      </c>
      <c r="R37" s="298">
        <f>('1 Utsläpp'!R38/'6 FV'!R38)*1000</f>
        <v>0.40084870027180564</v>
      </c>
      <c r="S37" s="298">
        <f>('1 Utsläpp'!S38/'6 FV'!S38)*1000</f>
        <v>0.34619297798138249</v>
      </c>
      <c r="T37" s="298">
        <f>('1 Utsläpp'!T38/'6 FV'!T38)*1000</f>
        <v>0.36392747260727704</v>
      </c>
      <c r="U37" s="298">
        <f>('1 Utsläpp'!U38/'6 FV'!U38)*1000</f>
        <v>0.31529965469120658</v>
      </c>
      <c r="V37" s="298">
        <f>('1 Utsläpp'!V38/'6 FV'!V38)*1000</f>
        <v>0.37778817027691136</v>
      </c>
      <c r="W37" s="298">
        <f>('1 Utsläpp'!W38/'6 FV'!W38)*1000</f>
        <v>0.33948263508131143</v>
      </c>
      <c r="X37" s="298">
        <f>('1 Utsläpp'!X38/'6 FV'!X38)*1000</f>
        <v>0.34804584481528711</v>
      </c>
      <c r="Y37" s="298">
        <f>('1 Utsläpp'!Y38/'6 FV'!Y38)*1000</f>
        <v>0.32265569513716669</v>
      </c>
      <c r="Z37" s="298">
        <f>('1 Utsläpp'!Z38/'6 FV'!Z38)*1000</f>
        <v>0.37635653662794083</v>
      </c>
      <c r="AA37" s="298">
        <f>('1 Utsläpp'!AA38/'6 FV'!AA38)*1000</f>
        <v>0.33055780040321958</v>
      </c>
      <c r="AB37" s="298">
        <f>('1 Utsläpp'!AB38/'6 FV'!AB38)*1000</f>
        <v>0.32975076964261518</v>
      </c>
      <c r="AC37" s="298">
        <f>('1 Utsläpp'!AC38/'6 FV'!AC38)*1000</f>
        <v>0.31578174065441383</v>
      </c>
      <c r="AD37" s="298">
        <f>('1 Utsläpp'!AD38/'6 FV'!AD38)*1000</f>
        <v>0.35840991139057199</v>
      </c>
      <c r="AE37" s="298">
        <f>('1 Utsläpp'!AE38/'6 FV'!AE38)*1000</f>
        <v>0.32335001661058782</v>
      </c>
      <c r="AF37" s="298">
        <f>('1 Utsläpp'!AF38/'6 FV'!AF38)*1000</f>
        <v>0.33565794201290561</v>
      </c>
      <c r="AG37" s="298">
        <f>('1 Utsläpp'!AG38/'6 FV'!AG38)*1000</f>
        <v>0.31427747628114799</v>
      </c>
      <c r="AH37" s="298">
        <f>('1 Utsläpp'!AH38/'6 FV'!AH38)*1000</f>
        <v>0.35475653556220593</v>
      </c>
      <c r="AI37" s="298">
        <f>('1 Utsläpp'!AI38/'6 FV'!AI38)*1000</f>
        <v>0.32336419921474635</v>
      </c>
      <c r="AJ37" s="298">
        <f>('1 Utsläpp'!AJ38/'6 FV'!AJ38)*1000</f>
        <v>0.30077626282712427</v>
      </c>
      <c r="AK37" s="298">
        <f>('1 Utsläpp'!AK38/'6 FV'!AK38)*1000</f>
        <v>0.2886782687813611</v>
      </c>
      <c r="AL37" s="298">
        <f>('1 Utsläpp'!AL38/'6 FV'!AL38)*1000</f>
        <v>0.33002243452845464</v>
      </c>
      <c r="AM37" s="298">
        <f>('1 Utsläpp'!AM38/'6 FV'!AM38)*1000</f>
        <v>0.29709204198449218</v>
      </c>
      <c r="AN37" s="298">
        <f>('1 Utsläpp'!AN38/'6 FV'!AN38)*1000</f>
        <v>0.28481657495292001</v>
      </c>
      <c r="AO37" s="298">
        <f>('1 Utsläpp'!AO38/'6 FV'!AO38)*1000</f>
        <v>0.27695104279227878</v>
      </c>
      <c r="AP37" s="298">
        <f>('1 Utsläpp'!AP38/'6 FV'!AP38)*1000</f>
        <v>0.30768617928375125</v>
      </c>
      <c r="AQ37" s="298">
        <f>('1 Utsläpp'!AQ38/'6 FV'!AQ38)*1000</f>
        <v>0.27239346945097215</v>
      </c>
      <c r="AR37" s="298">
        <f>('1 Utsläpp'!AR38/'6 FV'!AR38)*1000</f>
        <v>0.26632781484960188</v>
      </c>
      <c r="AS37" s="298">
        <f>('1 Utsläpp'!AS38/'6 FV'!AS38)*1000</f>
        <v>0.2654642924990826</v>
      </c>
      <c r="AT37" s="298">
        <f>('1 Utsläpp'!AT38/'6 FV'!AT38)*1000</f>
        <v>0.29434930769916517</v>
      </c>
      <c r="AU37" s="298">
        <f>('1 Utsläpp'!AU38/'6 FV'!AU38)*1000</f>
        <v>0.26297756086260649</v>
      </c>
      <c r="AV37" s="298">
        <f>('1 Utsläpp'!AV38/'6 FV'!AV38)*1000</f>
        <v>0.26574368942075066</v>
      </c>
      <c r="AW37" s="298">
        <f>('1 Utsläpp'!AW38/'6 FV'!AW38)*1000</f>
        <v>0.26701483493615696</v>
      </c>
      <c r="AX37" s="298">
        <f>('1 Utsläpp'!AX38/'6 FV'!AX38)*1000</f>
        <v>0.29978970782310088</v>
      </c>
      <c r="AY37" s="298">
        <f>('1 Utsläpp'!AY38/'6 FV'!AY38)*1000</f>
        <v>0.26528385485114586</v>
      </c>
      <c r="AZ37" s="298">
        <f>('1 Utsläpp'!AZ38/'6 FV'!AZ38)*1000</f>
        <v>0.25619046092958864</v>
      </c>
      <c r="BA37" s="298">
        <f>('1 Utsläpp'!BA38/'6 FV'!BA38)*1000</f>
        <v>0.24820800565989207</v>
      </c>
      <c r="BB37" s="298">
        <f>('1 Utsläpp'!BB38/'6 FV'!BB38)*1000</f>
        <v>0.28224708590695569</v>
      </c>
      <c r="BC37" s="298">
        <f>('1 Utsläpp'!BC38/'6 FV'!BC38)*1000</f>
        <v>0.2570449462424283</v>
      </c>
      <c r="BD37" s="298">
        <f>('1 Utsläpp'!BD38/'6 FV'!BD38)*1000</f>
        <v>0.23752457297323304</v>
      </c>
      <c r="BE37" s="298">
        <f>('1 Utsläpp'!BE38/'6 FV'!BE38)*1000</f>
        <v>0.2428065703538764</v>
      </c>
      <c r="BF37" s="298">
        <f>('1 Utsläpp'!BF38/'6 FV'!BF38)*1000</f>
        <v>0.26430715923832804</v>
      </c>
      <c r="BG37" s="298">
        <f>('1 Utsläpp'!BG38/'6 FV'!BG38)*1000</f>
        <v>0.22866695270945059</v>
      </c>
      <c r="BH37" s="298">
        <f>('1 Utsläpp'!BH38/'6 FV'!BH38)*1000</f>
        <v>0.22817123821097116</v>
      </c>
      <c r="BI37" s="298">
        <f>('1 Utsläpp'!BI38/'6 FV'!BI38)*1000</f>
        <v>0.19741564097117612</v>
      </c>
      <c r="BJ37" s="298">
        <f>('1 Utsläpp'!BJ38/'6 FV'!BJ38)*1000</f>
        <v>0.21446425810839764</v>
      </c>
      <c r="BK37" s="298">
        <f>('1 Utsläpp'!BK38/'6 FV'!BK38)*1000</f>
        <v>0.20265498088126516</v>
      </c>
      <c r="BL37" s="298">
        <f>('1 Utsläpp'!BL38/'6 FV'!BL38)*1000</f>
        <v>0.22180372481833344</v>
      </c>
      <c r="BM37" s="298">
        <f>('1 Utsläpp'!BM38/'6 FV'!BM38)*1000</f>
        <v>0.20016106656819643</v>
      </c>
      <c r="BN37" s="298">
        <f>('1 Utsläpp'!BN38/'6 FV'!BN38)*1000</f>
        <v>0.22413323400657548</v>
      </c>
      <c r="BO37" s="298">
        <f>('1 Utsläpp'!BO38/'6 FV'!BO38)*1000</f>
        <v>0.20586901232666241</v>
      </c>
      <c r="BP37" s="298">
        <f>('1 Utsläpp'!BP38/'6 FV'!BP38)*1000</f>
        <v>0.26931168428672819</v>
      </c>
      <c r="BQ37" s="298">
        <f>('1 Utsläpp'!BQ38/'6 FV'!BQ38)*1000</f>
        <v>0.25306050946155656</v>
      </c>
      <c r="BR37" s="298">
        <f>('1 Utsläpp'!BR38/'6 FV'!BR38)*1000</f>
        <v>0.28974799926493461</v>
      </c>
      <c r="BS37" s="298">
        <f>('1 Utsläpp'!BS38/'6 FV'!BS38)*1000</f>
        <v>0.24012264205008355</v>
      </c>
    </row>
    <row r="38" spans="1:72" s="56" customFormat="1" ht="13" x14ac:dyDescent="0.3">
      <c r="A38" s="85">
        <v>34</v>
      </c>
      <c r="B38" s="56" t="s">
        <v>168</v>
      </c>
      <c r="C38" s="85" t="s">
        <v>47</v>
      </c>
      <c r="D38" s="298">
        <f>('1 Utsläpp'!D39/'6 FV'!D39)*1000</f>
        <v>0.48683114445289916</v>
      </c>
      <c r="E38" s="298">
        <f>('1 Utsläpp'!E39/'6 FV'!E39)*1000</f>
        <v>0.47635462993158412</v>
      </c>
      <c r="F38" s="298">
        <f>('1 Utsläpp'!F39/'6 FV'!F39)*1000</f>
        <v>0.57780237339771279</v>
      </c>
      <c r="G38" s="298">
        <f>('1 Utsläpp'!G39/'6 FV'!G39)*1000</f>
        <v>0.52787407047295587</v>
      </c>
      <c r="H38" s="298">
        <f>('1 Utsläpp'!H39/'6 FV'!H39)*1000</f>
        <v>0.40121531698532242</v>
      </c>
      <c r="I38" s="298">
        <f>('1 Utsläpp'!I39/'6 FV'!I39)*1000</f>
        <v>0.38098556141070966</v>
      </c>
      <c r="J38" s="298">
        <f>('1 Utsläpp'!J39/'6 FV'!J39)*1000</f>
        <v>0.46137444067345335</v>
      </c>
      <c r="K38" s="298">
        <f>('1 Utsläpp'!K39/'6 FV'!K39)*1000</f>
        <v>0.42352339390997518</v>
      </c>
      <c r="L38" s="298">
        <f>('1 Utsläpp'!L39/'6 FV'!L39)*1000</f>
        <v>0.39504227185790081</v>
      </c>
      <c r="M38" s="298">
        <f>('1 Utsläpp'!M39/'6 FV'!M39)*1000</f>
        <v>0.33533240167864697</v>
      </c>
      <c r="N38" s="298">
        <f>('1 Utsläpp'!N39/'6 FV'!N39)*1000</f>
        <v>0.40651034295419675</v>
      </c>
      <c r="O38" s="298">
        <f>('1 Utsläpp'!O39/'6 FV'!O39)*1000</f>
        <v>0.42048163266329053</v>
      </c>
      <c r="P38" s="298">
        <f>('1 Utsläpp'!P39/'6 FV'!P39)*1000</f>
        <v>0.36420165822957468</v>
      </c>
      <c r="Q38" s="298">
        <f>('1 Utsläpp'!Q39/'6 FV'!Q39)*1000</f>
        <v>0.32729301570067493</v>
      </c>
      <c r="R38" s="298">
        <f>('1 Utsläpp'!R39/'6 FV'!R39)*1000</f>
        <v>0.40080727674001732</v>
      </c>
      <c r="S38" s="298">
        <f>('1 Utsläpp'!S39/'6 FV'!S39)*1000</f>
        <v>0.35984149572472773</v>
      </c>
      <c r="T38" s="298">
        <f>('1 Utsläpp'!T39/'6 FV'!T39)*1000</f>
        <v>0.30600499746891258</v>
      </c>
      <c r="U38" s="298">
        <f>('1 Utsläpp'!U39/'6 FV'!U39)*1000</f>
        <v>0.29946152861658287</v>
      </c>
      <c r="V38" s="298">
        <f>('1 Utsläpp'!V39/'6 FV'!V39)*1000</f>
        <v>0.37373032896525255</v>
      </c>
      <c r="W38" s="298">
        <f>('1 Utsläpp'!W39/'6 FV'!W39)*1000</f>
        <v>0.33555929028862447</v>
      </c>
      <c r="X38" s="298">
        <f>('1 Utsläpp'!X39/'6 FV'!X39)*1000</f>
        <v>0.27490242803687415</v>
      </c>
      <c r="Y38" s="298">
        <f>('1 Utsläpp'!Y39/'6 FV'!Y39)*1000</f>
        <v>0.27376889655519121</v>
      </c>
      <c r="Z38" s="298">
        <f>('1 Utsläpp'!Z39/'6 FV'!Z39)*1000</f>
        <v>0.33623923601051287</v>
      </c>
      <c r="AA38" s="298">
        <f>('1 Utsläpp'!AA39/'6 FV'!AA39)*1000</f>
        <v>0.28217141343967622</v>
      </c>
      <c r="AB38" s="298">
        <f>('1 Utsläpp'!AB39/'6 FV'!AB39)*1000</f>
        <v>0.25277689216760951</v>
      </c>
      <c r="AC38" s="298">
        <f>('1 Utsläpp'!AC39/'6 FV'!AC39)*1000</f>
        <v>0.25736117526616725</v>
      </c>
      <c r="AD38" s="298">
        <f>('1 Utsläpp'!AD39/'6 FV'!AD39)*1000</f>
        <v>0.3156101451224117</v>
      </c>
      <c r="AE38" s="298">
        <f>('1 Utsläpp'!AE39/'6 FV'!AE39)*1000</f>
        <v>0.26690503990905901</v>
      </c>
      <c r="AF38" s="298">
        <f>('1 Utsläpp'!AF39/'6 FV'!AF39)*1000</f>
        <v>0.32993222488882495</v>
      </c>
      <c r="AG38" s="298">
        <f>('1 Utsläpp'!AG39/'6 FV'!AG39)*1000</f>
        <v>0.31530853477135179</v>
      </c>
      <c r="AH38" s="298">
        <f>('1 Utsläpp'!AH39/'6 FV'!AH39)*1000</f>
        <v>0.39222330019860835</v>
      </c>
      <c r="AI38" s="298">
        <f>('1 Utsläpp'!AI39/'6 FV'!AI39)*1000</f>
        <v>0.34855545117429898</v>
      </c>
      <c r="AJ38" s="298">
        <f>('1 Utsläpp'!AJ39/'6 FV'!AJ39)*1000</f>
        <v>0.32104741917097535</v>
      </c>
      <c r="AK38" s="298">
        <f>('1 Utsläpp'!AK39/'6 FV'!AK39)*1000</f>
        <v>0.28956550504666595</v>
      </c>
      <c r="AL38" s="298">
        <f>('1 Utsläpp'!AL39/'6 FV'!AL39)*1000</f>
        <v>0.36000157358500368</v>
      </c>
      <c r="AM38" s="298">
        <f>('1 Utsläpp'!AM39/'6 FV'!AM39)*1000</f>
        <v>0.34137285096981906</v>
      </c>
      <c r="AN38" s="298">
        <f>('1 Utsläpp'!AN39/'6 FV'!AN39)*1000</f>
        <v>0.32039863540249819</v>
      </c>
      <c r="AO38" s="298">
        <f>('1 Utsläpp'!AO39/'6 FV'!AO39)*1000</f>
        <v>0.29567363385863515</v>
      </c>
      <c r="AP38" s="298">
        <f>('1 Utsläpp'!AP39/'6 FV'!AP39)*1000</f>
        <v>0.35783825492801263</v>
      </c>
      <c r="AQ38" s="298">
        <f>('1 Utsläpp'!AQ39/'6 FV'!AQ39)*1000</f>
        <v>0.32540279456027837</v>
      </c>
      <c r="AR38" s="298">
        <f>('1 Utsläpp'!AR39/'6 FV'!AR39)*1000</f>
        <v>0.30245587045173383</v>
      </c>
      <c r="AS38" s="298">
        <f>('1 Utsläpp'!AS39/'6 FV'!AS39)*1000</f>
        <v>0.27636547343814882</v>
      </c>
      <c r="AT38" s="298">
        <f>('1 Utsläpp'!AT39/'6 FV'!AT39)*1000</f>
        <v>0.34703811844885518</v>
      </c>
      <c r="AU38" s="298">
        <f>('1 Utsläpp'!AU39/'6 FV'!AU39)*1000</f>
        <v>0.3065406763610467</v>
      </c>
      <c r="AV38" s="298">
        <f>('1 Utsläpp'!AV39/'6 FV'!AV39)*1000</f>
        <v>0.34749455393753204</v>
      </c>
      <c r="AW38" s="298">
        <f>('1 Utsläpp'!AW39/'6 FV'!AW39)*1000</f>
        <v>0.29967975769887339</v>
      </c>
      <c r="AX38" s="298">
        <f>('1 Utsläpp'!AX39/'6 FV'!AX39)*1000</f>
        <v>0.35970949173188604</v>
      </c>
      <c r="AY38" s="298">
        <f>('1 Utsläpp'!AY39/'6 FV'!AY39)*1000</f>
        <v>0.34108044299757762</v>
      </c>
      <c r="AZ38" s="298">
        <f>('1 Utsläpp'!AZ39/'6 FV'!AZ39)*1000</f>
        <v>0.35102428243777367</v>
      </c>
      <c r="BA38" s="298">
        <f>('1 Utsläpp'!BA39/'6 FV'!BA39)*1000</f>
        <v>0.27510650716607393</v>
      </c>
      <c r="BB38" s="298">
        <f>('1 Utsläpp'!BB39/'6 FV'!BB39)*1000</f>
        <v>0.34632749802333918</v>
      </c>
      <c r="BC38" s="298">
        <f>('1 Utsläpp'!BC39/'6 FV'!BC39)*1000</f>
        <v>0.32392238881252444</v>
      </c>
      <c r="BD38" s="298">
        <f>('1 Utsläpp'!BD39/'6 FV'!BD39)*1000</f>
        <v>0.28040639874688461</v>
      </c>
      <c r="BE38" s="298">
        <f>('1 Utsläpp'!BE39/'6 FV'!BE39)*1000</f>
        <v>0.25650357479577851</v>
      </c>
      <c r="BF38" s="298">
        <f>('1 Utsläpp'!BF39/'6 FV'!BF39)*1000</f>
        <v>0.3175912699842135</v>
      </c>
      <c r="BG38" s="298">
        <f>('1 Utsläpp'!BG39/'6 FV'!BG39)*1000</f>
        <v>0.28385924803229923</v>
      </c>
      <c r="BH38" s="298">
        <f>('1 Utsläpp'!BH39/'6 FV'!BH39)*1000</f>
        <v>0.26969336590895154</v>
      </c>
      <c r="BI38" s="298">
        <f>('1 Utsläpp'!BI39/'6 FV'!BI39)*1000</f>
        <v>0.22398186674870996</v>
      </c>
      <c r="BJ38" s="298">
        <f>('1 Utsläpp'!BJ39/'6 FV'!BJ39)*1000</f>
        <v>0.25982665807737954</v>
      </c>
      <c r="BK38" s="298">
        <f>('1 Utsläpp'!BK39/'6 FV'!BK39)*1000</f>
        <v>0.25251728270059232</v>
      </c>
      <c r="BL38" s="298">
        <f>('1 Utsläpp'!BL39/'6 FV'!BL39)*1000</f>
        <v>0.24907615882123685</v>
      </c>
      <c r="BM38" s="298">
        <f>('1 Utsläpp'!BM39/'6 FV'!BM39)*1000</f>
        <v>0.22984827670688263</v>
      </c>
      <c r="BN38" s="298">
        <f>('1 Utsläpp'!BN39/'6 FV'!BN39)*1000</f>
        <v>0.27348797466498925</v>
      </c>
      <c r="BO38" s="298">
        <f>('1 Utsläpp'!BO39/'6 FV'!BO39)*1000</f>
        <v>0.25159661765536462</v>
      </c>
      <c r="BP38" s="298">
        <f>('1 Utsläpp'!BP39/'6 FV'!BP39)*1000</f>
        <v>0.26730706344358912</v>
      </c>
      <c r="BQ38" s="298">
        <f>('1 Utsläpp'!BQ39/'6 FV'!BQ39)*1000</f>
        <v>0.24286042339251293</v>
      </c>
      <c r="BR38" s="298">
        <f>('1 Utsläpp'!BR39/'6 FV'!BR39)*1000</f>
        <v>0.29743105506934703</v>
      </c>
      <c r="BS38" s="298">
        <f>('1 Utsläpp'!BS39/'6 FV'!BS39)*1000</f>
        <v>0.26426943928472779</v>
      </c>
    </row>
    <row r="39" spans="1:72" s="56" customFormat="1" ht="13" x14ac:dyDescent="0.3">
      <c r="A39" s="85">
        <v>35</v>
      </c>
      <c r="B39" s="56" t="s">
        <v>169</v>
      </c>
      <c r="C39" s="85" t="s">
        <v>48</v>
      </c>
      <c r="D39" s="298">
        <f>('1 Utsläpp'!D40/'6 FV'!D40)*1000</f>
        <v>0.67621369422254474</v>
      </c>
      <c r="E39" s="298">
        <f>('1 Utsläpp'!E40/'6 FV'!E40)*1000</f>
        <v>0.64810863603779856</v>
      </c>
      <c r="F39" s="298">
        <f>('1 Utsläpp'!F40/'6 FV'!F40)*1000</f>
        <v>0.78495518452199076</v>
      </c>
      <c r="G39" s="298">
        <f>('1 Utsläpp'!G40/'6 FV'!G40)*1000</f>
        <v>0.74156655272821737</v>
      </c>
      <c r="H39" s="298">
        <f>('1 Utsläpp'!H40/'6 FV'!H40)*1000</f>
        <v>0.67416547710340013</v>
      </c>
      <c r="I39" s="298">
        <f>('1 Utsläpp'!I40/'6 FV'!I40)*1000</f>
        <v>0.61713939440118082</v>
      </c>
      <c r="J39" s="298">
        <f>('1 Utsläpp'!J40/'6 FV'!J40)*1000</f>
        <v>0.7565754908895318</v>
      </c>
      <c r="K39" s="298">
        <f>('1 Utsläpp'!K40/'6 FV'!K40)*1000</f>
        <v>0.72350888214733444</v>
      </c>
      <c r="L39" s="298">
        <f>('1 Utsläpp'!L40/'6 FV'!L40)*1000</f>
        <v>0.76353641220936053</v>
      </c>
      <c r="M39" s="298">
        <f>('1 Utsläpp'!M40/'6 FV'!M40)*1000</f>
        <v>0.61250228110824168</v>
      </c>
      <c r="N39" s="298">
        <f>('1 Utsläpp'!N40/'6 FV'!N40)*1000</f>
        <v>0.75216856070806681</v>
      </c>
      <c r="O39" s="298">
        <f>('1 Utsläpp'!O40/'6 FV'!O40)*1000</f>
        <v>0.82270230050444026</v>
      </c>
      <c r="P39" s="298">
        <f>('1 Utsläpp'!P40/'6 FV'!P40)*1000</f>
        <v>0.6490918914278706</v>
      </c>
      <c r="Q39" s="298">
        <f>('1 Utsläpp'!Q40/'6 FV'!Q40)*1000</f>
        <v>0.58057861729699867</v>
      </c>
      <c r="R39" s="298">
        <f>('1 Utsläpp'!R40/'6 FV'!R40)*1000</f>
        <v>0.72362319155234933</v>
      </c>
      <c r="S39" s="298">
        <f>('1 Utsläpp'!S40/'6 FV'!S40)*1000</f>
        <v>0.64074652680549682</v>
      </c>
      <c r="T39" s="298">
        <f>('1 Utsläpp'!T40/'6 FV'!T40)*1000</f>
        <v>0.62731039064293237</v>
      </c>
      <c r="U39" s="298">
        <f>('1 Utsläpp'!U40/'6 FV'!U40)*1000</f>
        <v>0.60880089347918998</v>
      </c>
      <c r="V39" s="298">
        <f>('1 Utsläpp'!V40/'6 FV'!V40)*1000</f>
        <v>0.77771708531809758</v>
      </c>
      <c r="W39" s="298">
        <f>('1 Utsläpp'!W40/'6 FV'!W40)*1000</f>
        <v>0.71849915968109712</v>
      </c>
      <c r="X39" s="298">
        <f>('1 Utsläpp'!X40/'6 FV'!X40)*1000</f>
        <v>0.56891789447457697</v>
      </c>
      <c r="Y39" s="298">
        <f>('1 Utsläpp'!Y40/'6 FV'!Y40)*1000</f>
        <v>0.55390964261891706</v>
      </c>
      <c r="Z39" s="298">
        <f>('1 Utsläpp'!Z40/'6 FV'!Z40)*1000</f>
        <v>0.66643224346956975</v>
      </c>
      <c r="AA39" s="298">
        <f>('1 Utsläpp'!AA40/'6 FV'!AA40)*1000</f>
        <v>0.55952005670615379</v>
      </c>
      <c r="AB39" s="298">
        <f>('1 Utsläpp'!AB40/'6 FV'!AB40)*1000</f>
        <v>0.51991010451887354</v>
      </c>
      <c r="AC39" s="298">
        <f>('1 Utsläpp'!AC40/'6 FV'!AC40)*1000</f>
        <v>0.50057063702978133</v>
      </c>
      <c r="AD39" s="298">
        <f>('1 Utsläpp'!AD40/'6 FV'!AD40)*1000</f>
        <v>0.62977492999048001</v>
      </c>
      <c r="AE39" s="298">
        <f>('1 Utsläpp'!AE40/'6 FV'!AE40)*1000</f>
        <v>0.52171941647955844</v>
      </c>
      <c r="AF39" s="298">
        <f>('1 Utsläpp'!AF40/'6 FV'!AF40)*1000</f>
        <v>0.42510540076664283</v>
      </c>
      <c r="AG39" s="298">
        <f>('1 Utsläpp'!AG40/'6 FV'!AG40)*1000</f>
        <v>0.46116246183354348</v>
      </c>
      <c r="AH39" s="298">
        <f>('1 Utsläpp'!AH40/'6 FV'!AH40)*1000</f>
        <v>0.56488080037373667</v>
      </c>
      <c r="AI39" s="298">
        <f>('1 Utsläpp'!AI40/'6 FV'!AI40)*1000</f>
        <v>0.45927266315649101</v>
      </c>
      <c r="AJ39" s="298">
        <f>('1 Utsläpp'!AJ40/'6 FV'!AJ40)*1000</f>
        <v>0.4272106022601172</v>
      </c>
      <c r="AK39" s="298">
        <f>('1 Utsläpp'!AK40/'6 FV'!AK40)*1000</f>
        <v>0.41736029007847125</v>
      </c>
      <c r="AL39" s="298">
        <f>('1 Utsläpp'!AL40/'6 FV'!AL40)*1000</f>
        <v>0.52473597856134568</v>
      </c>
      <c r="AM39" s="298">
        <f>('1 Utsläpp'!AM40/'6 FV'!AM40)*1000</f>
        <v>0.43965874595818583</v>
      </c>
      <c r="AN39" s="298">
        <f>('1 Utsläpp'!AN40/'6 FV'!AN40)*1000</f>
        <v>0.3841495632929593</v>
      </c>
      <c r="AO39" s="298">
        <f>('1 Utsläpp'!AO40/'6 FV'!AO40)*1000</f>
        <v>0.40478259175954495</v>
      </c>
      <c r="AP39" s="298">
        <f>('1 Utsläpp'!AP40/'6 FV'!AP40)*1000</f>
        <v>0.48798470591106458</v>
      </c>
      <c r="AQ39" s="298">
        <f>('1 Utsläpp'!AQ40/'6 FV'!AQ40)*1000</f>
        <v>0.38890213299356141</v>
      </c>
      <c r="AR39" s="298">
        <f>('1 Utsläpp'!AR40/'6 FV'!AR40)*1000</f>
        <v>0.36294054977449292</v>
      </c>
      <c r="AS39" s="298">
        <f>('1 Utsläpp'!AS40/'6 FV'!AS40)*1000</f>
        <v>0.37617536197420076</v>
      </c>
      <c r="AT39" s="298">
        <f>('1 Utsläpp'!AT40/'6 FV'!AT40)*1000</f>
        <v>0.46637475106097326</v>
      </c>
      <c r="AU39" s="298">
        <f>('1 Utsläpp'!AU40/'6 FV'!AU40)*1000</f>
        <v>0.36922134734713341</v>
      </c>
      <c r="AV39" s="298">
        <f>('1 Utsläpp'!AV40/'6 FV'!AV40)*1000</f>
        <v>0.40144249480218269</v>
      </c>
      <c r="AW39" s="298">
        <f>('1 Utsläpp'!AW40/'6 FV'!AW40)*1000</f>
        <v>0.40155711711693598</v>
      </c>
      <c r="AX39" s="298">
        <f>('1 Utsläpp'!AX40/'6 FV'!AX40)*1000</f>
        <v>0.47935218742924973</v>
      </c>
      <c r="AY39" s="298">
        <f>('1 Utsläpp'!AY40/'6 FV'!AY40)*1000</f>
        <v>0.4041195830523277</v>
      </c>
      <c r="AZ39" s="298">
        <f>('1 Utsläpp'!AZ40/'6 FV'!AZ40)*1000</f>
        <v>0.40762272301648406</v>
      </c>
      <c r="BA39" s="298">
        <f>('1 Utsläpp'!BA40/'6 FV'!BA40)*1000</f>
        <v>0.37841346976779916</v>
      </c>
      <c r="BB39" s="298">
        <f>('1 Utsläpp'!BB40/'6 FV'!BB40)*1000</f>
        <v>0.46437885869197904</v>
      </c>
      <c r="BC39" s="298">
        <f>('1 Utsläpp'!BC40/'6 FV'!BC40)*1000</f>
        <v>0.40144765501000268</v>
      </c>
      <c r="BD39" s="298">
        <f>('1 Utsläpp'!BD40/'6 FV'!BD40)*1000</f>
        <v>0.39851167685016298</v>
      </c>
      <c r="BE39" s="298">
        <f>('1 Utsläpp'!BE40/'6 FV'!BE40)*1000</f>
        <v>0.38498728655162001</v>
      </c>
      <c r="BF39" s="298">
        <f>('1 Utsläpp'!BF40/'6 FV'!BF40)*1000</f>
        <v>0.45698284286369373</v>
      </c>
      <c r="BG39" s="298">
        <f>('1 Utsläpp'!BG40/'6 FV'!BG40)*1000</f>
        <v>0.40056083020915328</v>
      </c>
      <c r="BH39" s="298">
        <f>('1 Utsläpp'!BH40/'6 FV'!BH40)*1000</f>
        <v>0.37256682023352117</v>
      </c>
      <c r="BI39" s="298">
        <f>('1 Utsläpp'!BI40/'6 FV'!BI40)*1000</f>
        <v>0.32603794770551642</v>
      </c>
      <c r="BJ39" s="298">
        <f>('1 Utsläpp'!BJ40/'6 FV'!BJ40)*1000</f>
        <v>0.36845921170874374</v>
      </c>
      <c r="BK39" s="298">
        <f>('1 Utsläpp'!BK40/'6 FV'!BK40)*1000</f>
        <v>0.34399294280304377</v>
      </c>
      <c r="BL39" s="298">
        <f>('1 Utsläpp'!BL40/'6 FV'!BL40)*1000</f>
        <v>0.352667660442613</v>
      </c>
      <c r="BM39" s="298">
        <f>('1 Utsläpp'!BM40/'6 FV'!BM40)*1000</f>
        <v>0.33638321116304432</v>
      </c>
      <c r="BN39" s="298">
        <f>('1 Utsläpp'!BN40/'6 FV'!BN40)*1000</f>
        <v>0.38584453413179848</v>
      </c>
      <c r="BO39" s="298">
        <f>('1 Utsläpp'!BO40/'6 FV'!BO40)*1000</f>
        <v>0.34307443102002427</v>
      </c>
      <c r="BP39" s="298">
        <f>('1 Utsläpp'!BP40/'6 FV'!BP40)*1000</f>
        <v>0.40079639435566666</v>
      </c>
      <c r="BQ39" s="298">
        <f>('1 Utsläpp'!BQ40/'6 FV'!BQ40)*1000</f>
        <v>0.3739869170007592</v>
      </c>
      <c r="BR39" s="298">
        <f>('1 Utsläpp'!BR40/'6 FV'!BR40)*1000</f>
        <v>0.43739454922639331</v>
      </c>
      <c r="BS39" s="298">
        <f>('1 Utsläpp'!BS40/'6 FV'!BS40)*1000</f>
        <v>0.3735419139328543</v>
      </c>
    </row>
    <row r="40" spans="1:72" s="56" customFormat="1" ht="13" x14ac:dyDescent="0.3">
      <c r="A40" s="108">
        <v>36</v>
      </c>
      <c r="B40" s="65" t="s">
        <v>170</v>
      </c>
      <c r="C40" s="299" t="s">
        <v>277</v>
      </c>
      <c r="D40" s="298">
        <f>('1 Utsläpp'!D41/'6 FV'!D41)*1000</f>
        <v>0.2748219191098078</v>
      </c>
      <c r="E40" s="298">
        <f>('1 Utsläpp'!E41/'6 FV'!E41)*1000</f>
        <v>0.30091160861550365</v>
      </c>
      <c r="F40" s="298">
        <f>('1 Utsläpp'!F41/'6 FV'!F41)*1000</f>
        <v>0.36796684556827303</v>
      </c>
      <c r="G40" s="298">
        <f>('1 Utsläpp'!G41/'6 FV'!G41)*1000</f>
        <v>0.28780525506542237</v>
      </c>
      <c r="H40" s="298">
        <f>('1 Utsläpp'!H41/'6 FV'!H41)*1000</f>
        <v>0.27122710001652639</v>
      </c>
      <c r="I40" s="298">
        <f>('1 Utsläpp'!I41/'6 FV'!I41)*1000</f>
        <v>0.29447873359877935</v>
      </c>
      <c r="J40" s="298">
        <f>('1 Utsläpp'!J41/'6 FV'!J41)*1000</f>
        <v>0.35858687685045365</v>
      </c>
      <c r="K40" s="298">
        <f>('1 Utsläpp'!K41/'6 FV'!K41)*1000</f>
        <v>0.27466473547456055</v>
      </c>
      <c r="L40" s="298">
        <f>('1 Utsläpp'!L41/'6 FV'!L41)*1000</f>
        <v>0.27337300766225631</v>
      </c>
      <c r="M40" s="298">
        <f>('1 Utsläpp'!M41/'6 FV'!M41)*1000</f>
        <v>0.27895003831247051</v>
      </c>
      <c r="N40" s="298">
        <f>('1 Utsläpp'!N41/'6 FV'!N41)*1000</f>
        <v>0.33924200822159245</v>
      </c>
      <c r="O40" s="298">
        <f>('1 Utsläpp'!O41/'6 FV'!O41)*1000</f>
        <v>0.28266994145264923</v>
      </c>
      <c r="P40" s="298">
        <f>('1 Utsläpp'!P41/'6 FV'!P41)*1000</f>
        <v>0.25209577967798641</v>
      </c>
      <c r="Q40" s="298">
        <f>('1 Utsläpp'!Q41/'6 FV'!Q41)*1000</f>
        <v>0.26797150986224827</v>
      </c>
      <c r="R40" s="298">
        <f>('1 Utsläpp'!R41/'6 FV'!R41)*1000</f>
        <v>0.32253895351763412</v>
      </c>
      <c r="S40" s="298">
        <f>('1 Utsläpp'!S41/'6 FV'!S41)*1000</f>
        <v>0.24702450782694296</v>
      </c>
      <c r="T40" s="298">
        <f>('1 Utsläpp'!T41/'6 FV'!T41)*1000</f>
        <v>0.2533091594393877</v>
      </c>
      <c r="U40" s="298">
        <f>('1 Utsläpp'!U41/'6 FV'!U41)*1000</f>
        <v>0.27482158507710608</v>
      </c>
      <c r="V40" s="298">
        <f>('1 Utsläpp'!V41/'6 FV'!V41)*1000</f>
        <v>0.33487833316754734</v>
      </c>
      <c r="W40" s="298">
        <f>('1 Utsläpp'!W41/'6 FV'!W41)*1000</f>
        <v>0.26795414527399997</v>
      </c>
      <c r="X40" s="298">
        <f>('1 Utsläpp'!X41/'6 FV'!X41)*1000</f>
        <v>0.2365567468063873</v>
      </c>
      <c r="Y40" s="298">
        <f>('1 Utsläpp'!Y41/'6 FV'!Y41)*1000</f>
        <v>0.26151555163303991</v>
      </c>
      <c r="Z40" s="298">
        <f>('1 Utsläpp'!Z41/'6 FV'!Z41)*1000</f>
        <v>0.31353512824966273</v>
      </c>
      <c r="AA40" s="298">
        <f>('1 Utsläpp'!AA41/'6 FV'!AA41)*1000</f>
        <v>0.23828533973826385</v>
      </c>
      <c r="AB40" s="298">
        <f>('1 Utsläpp'!AB41/'6 FV'!AB41)*1000</f>
        <v>0.22368978177200735</v>
      </c>
      <c r="AC40" s="298">
        <f>('1 Utsläpp'!AC41/'6 FV'!AC41)*1000</f>
        <v>0.24997336611021731</v>
      </c>
      <c r="AD40" s="298">
        <f>('1 Utsläpp'!AD41/'6 FV'!AD41)*1000</f>
        <v>0.30068778861665146</v>
      </c>
      <c r="AE40" s="298">
        <f>('1 Utsläpp'!AE41/'6 FV'!AE41)*1000</f>
        <v>0.23138598246586989</v>
      </c>
      <c r="AF40" s="298">
        <f>('1 Utsläpp'!AF41/'6 FV'!AF41)*1000</f>
        <v>0.20853919256921108</v>
      </c>
      <c r="AG40" s="298">
        <f>('1 Utsläpp'!AG41/'6 FV'!AG41)*1000</f>
        <v>0.2416302370960568</v>
      </c>
      <c r="AH40" s="298">
        <f>('1 Utsläpp'!AH41/'6 FV'!AH41)*1000</f>
        <v>0.29603512957018674</v>
      </c>
      <c r="AI40" s="298">
        <f>('1 Utsläpp'!AI41/'6 FV'!AI41)*1000</f>
        <v>0.22361563669143641</v>
      </c>
      <c r="AJ40" s="298">
        <f>('1 Utsläpp'!AJ41/'6 FV'!AJ41)*1000</f>
        <v>0.20872280829116957</v>
      </c>
      <c r="AK40" s="298">
        <f>('1 Utsläpp'!AK41/'6 FV'!AK41)*1000</f>
        <v>0.23242947110848286</v>
      </c>
      <c r="AL40" s="298">
        <f>('1 Utsläpp'!AL41/'6 FV'!AL41)*1000</f>
        <v>0.29033869745918245</v>
      </c>
      <c r="AM40" s="298">
        <f>('1 Utsläpp'!AM41/'6 FV'!AM41)*1000</f>
        <v>0.21976731649566636</v>
      </c>
      <c r="AN40" s="298">
        <f>('1 Utsläpp'!AN41/'6 FV'!AN41)*1000</f>
        <v>0.19811502117011739</v>
      </c>
      <c r="AO40" s="298">
        <f>('1 Utsläpp'!AO41/'6 FV'!AO41)*1000</f>
        <v>0.23164151062299287</v>
      </c>
      <c r="AP40" s="298">
        <f>('1 Utsläpp'!AP41/'6 FV'!AP41)*1000</f>
        <v>0.28120742212443323</v>
      </c>
      <c r="AQ40" s="298">
        <f>('1 Utsläpp'!AQ41/'6 FV'!AQ41)*1000</f>
        <v>0.2066205284904658</v>
      </c>
      <c r="AR40" s="298">
        <f>('1 Utsläpp'!AR41/'6 FV'!AR41)*1000</f>
        <v>0.19375960268426939</v>
      </c>
      <c r="AS40" s="298">
        <f>('1 Utsläpp'!AS41/'6 FV'!AS41)*1000</f>
        <v>0.22429601921513204</v>
      </c>
      <c r="AT40" s="298">
        <f>('1 Utsläpp'!AT41/'6 FV'!AT41)*1000</f>
        <v>0.28003798774016103</v>
      </c>
      <c r="AU40" s="298">
        <f>('1 Utsläpp'!AU41/'6 FV'!AU41)*1000</f>
        <v>0.20543239712251496</v>
      </c>
      <c r="AV40" s="298">
        <f>('1 Utsläpp'!AV41/'6 FV'!AV41)*1000</f>
        <v>0.19989028626183447</v>
      </c>
      <c r="AW40" s="298">
        <f>('1 Utsläpp'!AW41/'6 FV'!AW41)*1000</f>
        <v>0.2277230370768461</v>
      </c>
      <c r="AX40" s="298">
        <f>('1 Utsläpp'!AX41/'6 FV'!AX41)*1000</f>
        <v>0.28080805288400745</v>
      </c>
      <c r="AY40" s="298">
        <f>('1 Utsläpp'!AY41/'6 FV'!AY41)*1000</f>
        <v>0.20787336829124789</v>
      </c>
      <c r="AZ40" s="298">
        <f>('1 Utsläpp'!AZ41/'6 FV'!AZ41)*1000</f>
        <v>0.21235285339598148</v>
      </c>
      <c r="BA40" s="298">
        <f>('1 Utsläpp'!BA41/'6 FV'!BA41)*1000</f>
        <v>0.25588309517846231</v>
      </c>
      <c r="BB40" s="298">
        <f>('1 Utsläpp'!BB41/'6 FV'!BB41)*1000</f>
        <v>0.30209434535282842</v>
      </c>
      <c r="BC40" s="298">
        <f>('1 Utsläpp'!BC41/'6 FV'!BC41)*1000</f>
        <v>0.22160103963564781</v>
      </c>
      <c r="BD40" s="298">
        <f>('1 Utsläpp'!BD41/'6 FV'!BD41)*1000</f>
        <v>0.20190944032633637</v>
      </c>
      <c r="BE40" s="298">
        <f>('1 Utsläpp'!BE41/'6 FV'!BE41)*1000</f>
        <v>0.21817828299727643</v>
      </c>
      <c r="BF40" s="298">
        <f>('1 Utsläpp'!BF41/'6 FV'!BF41)*1000</f>
        <v>0.28080738647003201</v>
      </c>
      <c r="BG40" s="298">
        <f>('1 Utsläpp'!BG41/'6 FV'!BG41)*1000</f>
        <v>0.20670375626037099</v>
      </c>
      <c r="BH40" s="298">
        <f>('1 Utsläpp'!BH41/'6 FV'!BH41)*1000</f>
        <v>0.19782741147581201</v>
      </c>
      <c r="BI40" s="298">
        <f>('1 Utsläpp'!BI41/'6 FV'!BI41)*1000</f>
        <v>0.20596523849894754</v>
      </c>
      <c r="BJ40" s="298">
        <f>('1 Utsläpp'!BJ41/'6 FV'!BJ41)*1000</f>
        <v>0.2435237420439415</v>
      </c>
      <c r="BK40" s="298">
        <f>('1 Utsläpp'!BK41/'6 FV'!BK41)*1000</f>
        <v>0.19474644021809623</v>
      </c>
      <c r="BL40" s="298">
        <f>('1 Utsläpp'!BL41/'6 FV'!BL41)*1000</f>
        <v>0.18429582305111553</v>
      </c>
      <c r="BM40" s="298">
        <f>('1 Utsläpp'!BM41/'6 FV'!BM41)*1000</f>
        <v>0.21280445988398089</v>
      </c>
      <c r="BN40" s="298">
        <f>('1 Utsläpp'!BN41/'6 FV'!BN41)*1000</f>
        <v>0.25544361453822928</v>
      </c>
      <c r="BO40" s="298">
        <f>('1 Utsläpp'!BO41/'6 FV'!BO41)*1000</f>
        <v>0.18515482824644808</v>
      </c>
      <c r="BP40" s="298">
        <f>('1 Utsläpp'!BP41/'6 FV'!BP41)*1000</f>
        <v>0.20163507751810394</v>
      </c>
      <c r="BQ40" s="298">
        <f>('1 Utsläpp'!BQ41/'6 FV'!BQ41)*1000</f>
        <v>0.22211254820085718</v>
      </c>
      <c r="BR40" s="298">
        <f>('1 Utsläpp'!BR41/'6 FV'!BR41)*1000</f>
        <v>0.27445962719098194</v>
      </c>
      <c r="BS40" s="298">
        <f>('1 Utsläpp'!BS41/'6 FV'!BS41)*1000</f>
        <v>0.19011644820378831</v>
      </c>
    </row>
    <row r="41" spans="1:72" s="56" customFormat="1" ht="13" x14ac:dyDescent="0.3">
      <c r="A41" s="85"/>
      <c r="B41" s="61" t="s">
        <v>130</v>
      </c>
      <c r="C41" s="61" t="s">
        <v>209</v>
      </c>
      <c r="D41" s="208">
        <f>1000*'1 Utsläpp'!D43/'6 FV'!D42</f>
        <v>14.40145755825837</v>
      </c>
      <c r="E41" s="208">
        <f>1000*'1 Utsläpp'!E43/'6 FV'!E42</f>
        <v>12.998298440517603</v>
      </c>
      <c r="F41" s="208">
        <f>1000*'1 Utsläpp'!F43/'6 FV'!F42</f>
        <v>14.177665096645313</v>
      </c>
      <c r="G41" s="208">
        <f>1000*'1 Utsläpp'!G43/'6 FV'!G42</f>
        <v>14.438142869424142</v>
      </c>
      <c r="H41" s="208">
        <f>1000*'1 Utsläpp'!H43/'6 FV'!H42</f>
        <v>14.497568838848411</v>
      </c>
      <c r="I41" s="208">
        <f>1000*'1 Utsläpp'!I43/'6 FV'!I42</f>
        <v>12.59217231509639</v>
      </c>
      <c r="J41" s="208">
        <f>1000*'1 Utsläpp'!J43/'6 FV'!J42</f>
        <v>13.092927603952164</v>
      </c>
      <c r="K41" s="208">
        <f>1000*'1 Utsläpp'!K43/'6 FV'!K42</f>
        <v>13.569279278887185</v>
      </c>
      <c r="L41" s="208">
        <f>1000*'1 Utsläpp'!L43/'6 FV'!L42</f>
        <v>16.299382755096939</v>
      </c>
      <c r="M41" s="208">
        <f>1000*'1 Utsläpp'!M43/'6 FV'!M42</f>
        <v>12.839556725995308</v>
      </c>
      <c r="N41" s="208">
        <f>1000*'1 Utsläpp'!N43/'6 FV'!N42</f>
        <v>13.076654974540897</v>
      </c>
      <c r="O41" s="208">
        <f>1000*'1 Utsläpp'!O43/'6 FV'!O42</f>
        <v>13.76580527794834</v>
      </c>
      <c r="P41" s="208">
        <f>1000*'1 Utsläpp'!P43/'6 FV'!P42</f>
        <v>14.214910564984779</v>
      </c>
      <c r="Q41" s="208">
        <f>1000*'1 Utsläpp'!Q43/'6 FV'!Q42</f>
        <v>11.836072813704206</v>
      </c>
      <c r="R41" s="208">
        <f>1000*'1 Utsläpp'!R43/'6 FV'!R42</f>
        <v>12.138159288376128</v>
      </c>
      <c r="S41" s="208">
        <f>1000*'1 Utsläpp'!S43/'6 FV'!S42</f>
        <v>11.814093446041973</v>
      </c>
      <c r="T41" s="208">
        <f>1000*'1 Utsläpp'!T43/'6 FV'!T42</f>
        <v>13.034848403899439</v>
      </c>
      <c r="U41" s="208">
        <f>1000*'1 Utsläpp'!U43/'6 FV'!U42</f>
        <v>11.08924145360529</v>
      </c>
      <c r="V41" s="208">
        <f>1000*'1 Utsläpp'!V43/'6 FV'!V42</f>
        <v>11.481875320689332</v>
      </c>
      <c r="W41" s="208">
        <f>1000*'1 Utsläpp'!W43/'6 FV'!W42</f>
        <v>11.725146645719029</v>
      </c>
      <c r="X41" s="208">
        <f>1000*'1 Utsläpp'!X43/'6 FV'!X42</f>
        <v>12.721036873719667</v>
      </c>
      <c r="Y41" s="208">
        <f>1000*'1 Utsläpp'!Y43/'6 FV'!Y42</f>
        <v>10.917406156604789</v>
      </c>
      <c r="Z41" s="208">
        <f>1000*'1 Utsläpp'!Z43/'6 FV'!Z42</f>
        <v>11.343591419684589</v>
      </c>
      <c r="AA41" s="208">
        <f>1000*'1 Utsläpp'!AA43/'6 FV'!AA42</f>
        <v>10.652829401167677</v>
      </c>
      <c r="AB41" s="208">
        <f>1000*'1 Utsläpp'!AB43/'6 FV'!AB42</f>
        <v>11.461527378612454</v>
      </c>
      <c r="AC41" s="208">
        <f>1000*'1 Utsläpp'!AC43/'6 FV'!AC42</f>
        <v>10.397490461784011</v>
      </c>
      <c r="AD41" s="208">
        <f>1000*'1 Utsläpp'!AD43/'6 FV'!AD42</f>
        <v>11.065603900200058</v>
      </c>
      <c r="AE41" s="208">
        <f>1000*'1 Utsläpp'!AE43/'6 FV'!AE42</f>
        <v>10.454662100964207</v>
      </c>
      <c r="AF41" s="208">
        <f>1000*'1 Utsläpp'!AF43/'6 FV'!AF42</f>
        <v>11.515117686043816</v>
      </c>
      <c r="AG41" s="208">
        <f>1000*'1 Utsläpp'!AG43/'6 FV'!AG42</f>
        <v>10.09191245221319</v>
      </c>
      <c r="AH41" s="208">
        <f>1000*'1 Utsläpp'!AH43/'6 FV'!AH42</f>
        <v>10.569360511649531</v>
      </c>
      <c r="AI41" s="208">
        <f>1000*'1 Utsläpp'!AI43/'6 FV'!AI42</f>
        <v>9.8923967429395283</v>
      </c>
      <c r="AJ41" s="208">
        <f>1000*'1 Utsläpp'!AJ43/'6 FV'!AJ42</f>
        <v>11.327186174929588</v>
      </c>
      <c r="AK41" s="208">
        <f>1000*'1 Utsläpp'!AK43/'6 FV'!AK42</f>
        <v>9.6617521172008107</v>
      </c>
      <c r="AL41" s="208">
        <f>1000*'1 Utsläpp'!AL43/'6 FV'!AL42</f>
        <v>10.673588429202107</v>
      </c>
      <c r="AM41" s="208">
        <f>1000*'1 Utsläpp'!AM43/'6 FV'!AM42</f>
        <v>10.121821742392491</v>
      </c>
      <c r="AN41" s="208">
        <f>1000*'1 Utsläpp'!AN43/'6 FV'!AN42</f>
        <v>10.463263518431285</v>
      </c>
      <c r="AO41" s="208">
        <f>1000*'1 Utsläpp'!AO43/'6 FV'!AO42</f>
        <v>9.6081457189368322</v>
      </c>
      <c r="AP41" s="208">
        <f>1000*'1 Utsläpp'!AP43/'6 FV'!AP42</f>
        <v>10.423749704955243</v>
      </c>
      <c r="AQ41" s="208">
        <f>1000*'1 Utsläpp'!AQ43/'6 FV'!AQ42</f>
        <v>9.5653746829298605</v>
      </c>
      <c r="AR41" s="208">
        <f>1000*'1 Utsläpp'!AR43/'6 FV'!AR42</f>
        <v>10.222362453074245</v>
      </c>
      <c r="AS41" s="208">
        <f>1000*'1 Utsläpp'!AS43/'6 FV'!AS42</f>
        <v>9.1622225434595084</v>
      </c>
      <c r="AT41" s="208">
        <f>1000*'1 Utsläpp'!AT43/'6 FV'!AT42</f>
        <v>10.022195051046758</v>
      </c>
      <c r="AU41" s="208">
        <f>1000*'1 Utsläpp'!AU43/'6 FV'!AU42</f>
        <v>9.2154207548863933</v>
      </c>
      <c r="AV41" s="208">
        <f>1000*'1 Utsläpp'!AV43/'6 FV'!AV42</f>
        <v>9.7779390526203613</v>
      </c>
      <c r="AW41" s="208">
        <f>1000*'1 Utsläpp'!AW43/'6 FV'!AW42</f>
        <v>8.7896668962270077</v>
      </c>
      <c r="AX41" s="208">
        <f>1000*'1 Utsläpp'!AX43/'6 FV'!AX42</f>
        <v>9.7124156771787753</v>
      </c>
      <c r="AY41" s="208">
        <f>1000*'1 Utsläpp'!AY43/'6 FV'!AY42</f>
        <v>8.5407917849619377</v>
      </c>
      <c r="AZ41" s="208">
        <f>1000*'1 Utsläpp'!AZ43/'6 FV'!AZ42</f>
        <v>9.0510235772555525</v>
      </c>
      <c r="BA41" s="208">
        <f>1000*'1 Utsläpp'!BA43/'6 FV'!BA42</f>
        <v>8.218430970409754</v>
      </c>
      <c r="BB41" s="208">
        <f>1000*'1 Utsläpp'!BB43/'6 FV'!BB42</f>
        <v>8.6459795588885573</v>
      </c>
      <c r="BC41" s="208">
        <f>1000*'1 Utsläpp'!BC43/'6 FV'!BC42</f>
        <v>7.7813278776609041</v>
      </c>
      <c r="BD41" s="208">
        <f>1000*'1 Utsläpp'!BD43/'6 FV'!BD42</f>
        <v>8.4525845196713068</v>
      </c>
      <c r="BE41" s="208">
        <f>1000*'1 Utsläpp'!BE43/'6 FV'!BE42</f>
        <v>8.1458351868141765</v>
      </c>
      <c r="BF41" s="208">
        <f>1000*'1 Utsläpp'!BF43/'6 FV'!BF42</f>
        <v>8.6578785792050166</v>
      </c>
      <c r="BG41" s="208">
        <f>1000*'1 Utsläpp'!BG43/'6 FV'!BG42</f>
        <v>7.8895356786416357</v>
      </c>
      <c r="BH41" s="208">
        <f>1000*'1 Utsläpp'!BH43/'6 FV'!BH42</f>
        <v>8.5994190935475086</v>
      </c>
      <c r="BI41" s="208">
        <f>1000*'1 Utsläpp'!BI43/'6 FV'!BI42</f>
        <v>7.3613697683550994</v>
      </c>
      <c r="BJ41" s="208">
        <f>1000*'1 Utsläpp'!BJ43/'6 FV'!BJ42</f>
        <v>8.1587033386213399</v>
      </c>
      <c r="BK41" s="208">
        <f>1000*'1 Utsläpp'!BK43/'6 FV'!BK42</f>
        <v>7.7711374690117951</v>
      </c>
      <c r="BL41" s="208">
        <f>1000*'1 Utsläpp'!BL43/'6 FV'!BL42</f>
        <v>7.9203473236809785</v>
      </c>
      <c r="BM41" s="208">
        <f>1000*'1 Utsläpp'!BM43/'6 FV'!BM42</f>
        <v>7.7944382633031433</v>
      </c>
      <c r="BN41" s="208">
        <f>1000*'1 Utsläpp'!BN43/'6 FV'!BN42</f>
        <v>8.1190024914325996</v>
      </c>
      <c r="BO41" s="208">
        <f>1000*'1 Utsläpp'!BO43/'6 FV'!BO42</f>
        <v>7.5944398979512009</v>
      </c>
      <c r="BP41" s="208">
        <f>1000*'1 Utsläpp'!BP43/'6 FV'!BP42</f>
        <v>8.5463964572781048</v>
      </c>
      <c r="BQ41" s="208">
        <f>1000*'1 Utsläpp'!BQ43/'6 FV'!BQ42</f>
        <v>8.0667118381261744</v>
      </c>
      <c r="BR41" s="208">
        <f>1000*'1 Utsläpp'!BR43/'6 FV'!BR42</f>
        <v>8.6639938926522966</v>
      </c>
      <c r="BS41" s="208">
        <f>1000*'1 Utsläpp'!BS43/'6 FV'!BS42</f>
        <v>7.8224355868892061</v>
      </c>
      <c r="BT41" s="107"/>
    </row>
    <row r="42" spans="1:72" s="56" customFormat="1" x14ac:dyDescent="0.35">
      <c r="A42" s="85"/>
      <c r="B42" s="85"/>
      <c r="C42" s="85"/>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7"/>
      <c r="AM42" s="107"/>
      <c r="AN42" s="107"/>
      <c r="AO42" s="107"/>
      <c r="AP42" s="107"/>
      <c r="AQ42" s="107"/>
      <c r="AX42" s="187"/>
      <c r="BC42" s="181"/>
      <c r="BD42" s="181"/>
      <c r="BE42" s="181"/>
      <c r="BF42" s="181"/>
      <c r="BG42" s="181"/>
      <c r="BH42" s="181"/>
      <c r="BI42" s="181"/>
      <c r="BJ42" s="181"/>
      <c r="BR42" s="282"/>
      <c r="BS42" s="282"/>
    </row>
    <row r="43" spans="1:72" x14ac:dyDescent="0.35">
      <c r="B43" s="59" t="s">
        <v>175</v>
      </c>
      <c r="C43" s="59" t="s">
        <v>82</v>
      </c>
      <c r="AI43" s="110"/>
      <c r="AJ43" s="110"/>
      <c r="AK43" s="110"/>
      <c r="BA43" s="57"/>
      <c r="BB43" s="57"/>
      <c r="BR43" s="282"/>
      <c r="BS43" s="282"/>
    </row>
    <row r="44" spans="1:72" x14ac:dyDescent="0.35">
      <c r="B44" s="59" t="s">
        <v>394</v>
      </c>
      <c r="C44" s="59" t="s">
        <v>406</v>
      </c>
      <c r="AI44" s="110"/>
      <c r="AJ44" s="110"/>
      <c r="AK44" s="110"/>
      <c r="BA44" s="57"/>
      <c r="BB44" s="57"/>
      <c r="BR44" s="282"/>
      <c r="BS44" s="282"/>
    </row>
    <row r="45" spans="1:72" ht="13" x14ac:dyDescent="0.3">
      <c r="B45" s="70" t="s">
        <v>131</v>
      </c>
      <c r="C45" s="89" t="s">
        <v>207</v>
      </c>
      <c r="D45" s="111" t="s">
        <v>83</v>
      </c>
      <c r="E45" s="111" t="s">
        <v>84</v>
      </c>
      <c r="F45" s="111" t="s">
        <v>85</v>
      </c>
      <c r="G45" s="111" t="s">
        <v>86</v>
      </c>
      <c r="H45" s="111" t="s">
        <v>87</v>
      </c>
      <c r="I45" s="111" t="s">
        <v>88</v>
      </c>
      <c r="J45" s="111" t="s">
        <v>89</v>
      </c>
      <c r="K45" s="111" t="s">
        <v>90</v>
      </c>
      <c r="L45" s="111" t="s">
        <v>91</v>
      </c>
      <c r="M45" s="111" t="s">
        <v>92</v>
      </c>
      <c r="N45" s="111" t="s">
        <v>93</v>
      </c>
      <c r="O45" s="111" t="s">
        <v>94</v>
      </c>
      <c r="P45" s="111" t="s">
        <v>95</v>
      </c>
      <c r="Q45" s="111" t="s">
        <v>96</v>
      </c>
      <c r="R45" s="111" t="s">
        <v>97</v>
      </c>
      <c r="S45" s="111" t="s">
        <v>98</v>
      </c>
      <c r="T45" s="111" t="s">
        <v>99</v>
      </c>
      <c r="U45" s="111" t="s">
        <v>100</v>
      </c>
      <c r="V45" s="111" t="s">
        <v>101</v>
      </c>
      <c r="W45" s="111" t="s">
        <v>102</v>
      </c>
      <c r="X45" s="111" t="s">
        <v>103</v>
      </c>
      <c r="Y45" s="111" t="s">
        <v>104</v>
      </c>
      <c r="Z45" s="111" t="s">
        <v>105</v>
      </c>
      <c r="AA45" s="111" t="s">
        <v>106</v>
      </c>
      <c r="AB45" s="111" t="s">
        <v>107</v>
      </c>
      <c r="AC45" s="111" t="s">
        <v>108</v>
      </c>
      <c r="AD45" s="111" t="s">
        <v>109</v>
      </c>
      <c r="AE45" s="111" t="s">
        <v>110</v>
      </c>
      <c r="AF45" s="111" t="s">
        <v>111</v>
      </c>
      <c r="AG45" s="111" t="s">
        <v>112</v>
      </c>
      <c r="AH45" s="111" t="s">
        <v>179</v>
      </c>
      <c r="AI45" s="111" t="s">
        <v>180</v>
      </c>
      <c r="AJ45" s="111" t="s">
        <v>194</v>
      </c>
      <c r="AK45" s="111" t="s">
        <v>196</v>
      </c>
      <c r="AL45" s="111" t="s">
        <v>198</v>
      </c>
      <c r="AM45" s="105" t="s">
        <v>200</v>
      </c>
      <c r="AN45" s="105" t="s">
        <v>201</v>
      </c>
      <c r="AO45" s="105" t="s">
        <v>205</v>
      </c>
      <c r="AP45" s="105" t="s">
        <v>208</v>
      </c>
      <c r="AQ45" s="105" t="s">
        <v>210</v>
      </c>
      <c r="AR45" s="91" t="s">
        <v>250</v>
      </c>
      <c r="AS45" s="91" t="s">
        <v>262</v>
      </c>
      <c r="AT45" s="91" t="s">
        <v>263</v>
      </c>
      <c r="AU45" s="91" t="s">
        <v>268</v>
      </c>
      <c r="AV45" s="91" t="s">
        <v>269</v>
      </c>
      <c r="AW45" s="91" t="s">
        <v>270</v>
      </c>
      <c r="AX45" s="91" t="s">
        <v>271</v>
      </c>
      <c r="AY45" s="91" t="s">
        <v>273</v>
      </c>
      <c r="AZ45" s="91" t="s">
        <v>276</v>
      </c>
      <c r="BA45" s="91" t="s">
        <v>278</v>
      </c>
      <c r="BB45" s="91" t="s">
        <v>279</v>
      </c>
      <c r="BC45" s="91" t="s">
        <v>281</v>
      </c>
      <c r="BD45" s="91" t="s">
        <v>282</v>
      </c>
      <c r="BE45" s="91" t="s">
        <v>283</v>
      </c>
      <c r="BF45" s="91" t="s">
        <v>286</v>
      </c>
      <c r="BG45" s="113" t="s">
        <v>288</v>
      </c>
      <c r="BH45" s="91" t="s">
        <v>289</v>
      </c>
      <c r="BI45" s="91" t="s">
        <v>290</v>
      </c>
      <c r="BJ45" s="91" t="s">
        <v>292</v>
      </c>
      <c r="BK45" s="91" t="s">
        <v>307</v>
      </c>
      <c r="BL45" s="91" t="s">
        <v>310</v>
      </c>
      <c r="BM45" s="91" t="s">
        <v>398</v>
      </c>
      <c r="BN45" s="91" t="s">
        <v>399</v>
      </c>
      <c r="BO45" s="91" t="s">
        <v>402</v>
      </c>
      <c r="BP45" s="91" t="s">
        <v>403</v>
      </c>
      <c r="BQ45" s="91" t="s">
        <v>415</v>
      </c>
      <c r="BR45" s="91" t="s">
        <v>418</v>
      </c>
      <c r="BS45" s="91" t="s">
        <v>422</v>
      </c>
    </row>
    <row r="46" spans="1:72" ht="13" x14ac:dyDescent="0.3">
      <c r="B46" s="71" t="s">
        <v>122</v>
      </c>
      <c r="C46" s="71" t="s">
        <v>22</v>
      </c>
      <c r="D46" s="107">
        <f>('1 Utsläpp'!D49/'6 FV'!D48)*1000</f>
        <v>157.70075984539781</v>
      </c>
      <c r="E46" s="107">
        <f>('1 Utsläpp'!E49/'6 FV'!E48)*1000</f>
        <v>156.05228842895659</v>
      </c>
      <c r="F46" s="107">
        <f>('1 Utsläpp'!F49/'6 FV'!F48)*1000</f>
        <v>166.85563949777799</v>
      </c>
      <c r="G46" s="107">
        <f>('1 Utsläpp'!G49/'6 FV'!G48)*1000</f>
        <v>155.40602933295818</v>
      </c>
      <c r="H46" s="107">
        <f>('1 Utsläpp'!H49/'6 FV'!H48)*1000</f>
        <v>152.77030238984918</v>
      </c>
      <c r="I46" s="107">
        <f>('1 Utsläpp'!I49/'6 FV'!I48)*1000</f>
        <v>142.30092697991091</v>
      </c>
      <c r="J46" s="107">
        <f>('1 Utsläpp'!J49/'6 FV'!J48)*1000</f>
        <v>150.6956669519767</v>
      </c>
      <c r="K46" s="107">
        <f>('1 Utsläpp'!K49/'6 FV'!K48)*1000</f>
        <v>140.86712629326317</v>
      </c>
      <c r="L46" s="107">
        <f>('1 Utsläpp'!L49/'6 FV'!L48)*1000</f>
        <v>152.17020956394691</v>
      </c>
      <c r="M46" s="107">
        <f>('1 Utsläpp'!M49/'6 FV'!M48)*1000</f>
        <v>145.23206024790508</v>
      </c>
      <c r="N46" s="107">
        <f>('1 Utsläpp'!N49/'6 FV'!N48)*1000</f>
        <v>151.92591258459575</v>
      </c>
      <c r="O46" s="107">
        <f>('1 Utsläpp'!O49/'6 FV'!O48)*1000</f>
        <v>149.08604219031179</v>
      </c>
      <c r="P46" s="107">
        <f>('1 Utsläpp'!P49/'6 FV'!P48)*1000</f>
        <v>148.36809027402495</v>
      </c>
      <c r="Q46" s="107">
        <f>('1 Utsläpp'!Q49/'6 FV'!Q48)*1000</f>
        <v>138.89577503582285</v>
      </c>
      <c r="R46" s="107">
        <f>('1 Utsläpp'!R49/'6 FV'!R48)*1000</f>
        <v>145.78654278069374</v>
      </c>
      <c r="S46" s="107">
        <f>('1 Utsläpp'!S49/'6 FV'!S48)*1000</f>
        <v>137.205864335532</v>
      </c>
      <c r="T46" s="107">
        <f>('1 Utsläpp'!T49/'6 FV'!T48)*1000</f>
        <v>139.74104881826761</v>
      </c>
      <c r="U46" s="107">
        <f>('1 Utsläpp'!U49/'6 FV'!U48)*1000</f>
        <v>134.81510196243079</v>
      </c>
      <c r="V46" s="107">
        <f>('1 Utsläpp'!V49/'6 FV'!V48)*1000</f>
        <v>142.04687851873211</v>
      </c>
      <c r="W46" s="107">
        <f>('1 Utsläpp'!W49/'6 FV'!W48)*1000</f>
        <v>137.57982256595815</v>
      </c>
      <c r="X46" s="107">
        <f>('1 Utsläpp'!X49/'6 FV'!X48)*1000</f>
        <v>136.41479411027439</v>
      </c>
      <c r="Y46" s="107">
        <f>('1 Utsläpp'!Y49/'6 FV'!Y48)*1000</f>
        <v>122.873160114529</v>
      </c>
      <c r="Z46" s="107">
        <f>('1 Utsläpp'!Z49/'6 FV'!Z48)*1000</f>
        <v>134.12960568162191</v>
      </c>
      <c r="AA46" s="107">
        <f>('1 Utsläpp'!AA49/'6 FV'!AA48)*1000</f>
        <v>125.87872829706187</v>
      </c>
      <c r="AB46" s="107">
        <f>('1 Utsläpp'!AB49/'6 FV'!AB48)*1000</f>
        <v>119.70625672935603</v>
      </c>
      <c r="AC46" s="107">
        <f>('1 Utsläpp'!AC49/'6 FV'!AC48)*1000</f>
        <v>111.84096987204856</v>
      </c>
      <c r="AD46" s="107">
        <f>('1 Utsläpp'!AD49/'6 FV'!AD48)*1000</f>
        <v>127.08911797881206</v>
      </c>
      <c r="AE46" s="107">
        <f>('1 Utsläpp'!AE49/'6 FV'!AE48)*1000</f>
        <v>112.40107556248222</v>
      </c>
      <c r="AF46" s="107">
        <f>('1 Utsläpp'!AF49/'6 FV'!AF48)*1000</f>
        <v>117.78201474160771</v>
      </c>
      <c r="AG46" s="107">
        <f>('1 Utsläpp'!AG49/'6 FV'!AG48)*1000</f>
        <v>108.01877257510824</v>
      </c>
      <c r="AH46" s="107">
        <f>('1 Utsläpp'!AH49/'6 FV'!AH48)*1000</f>
        <v>118.31511812078034</v>
      </c>
      <c r="AI46" s="107">
        <f>('1 Utsläpp'!AI49/'6 FV'!AI48)*1000</f>
        <v>110.35654070361335</v>
      </c>
      <c r="AJ46" s="107">
        <f>('1 Utsläpp'!AJ49/'6 FV'!AJ48)*1000</f>
        <v>114.34324577513705</v>
      </c>
      <c r="AK46" s="107">
        <f>('1 Utsläpp'!AK49/'6 FV'!AK48)*1000</f>
        <v>110.45829656106207</v>
      </c>
      <c r="AL46" s="107">
        <f>('1 Utsläpp'!AL49/'6 FV'!AL48)*1000</f>
        <v>117.47394393834695</v>
      </c>
      <c r="AM46" s="107">
        <f>('1 Utsläpp'!AM49/'6 FV'!AM48)*1000</f>
        <v>106.12964005128734</v>
      </c>
      <c r="AN46" s="107">
        <f>('1 Utsläpp'!AN49/'6 FV'!AN48)*1000</f>
        <v>110.3150732205771</v>
      </c>
      <c r="AO46" s="107">
        <f>('1 Utsläpp'!AO49/'6 FV'!AO48)*1000</f>
        <v>102.91181739729605</v>
      </c>
      <c r="AP46" s="107">
        <f>('1 Utsläpp'!AP49/'6 FV'!AP48)*1000</f>
        <v>114.47109434345704</v>
      </c>
      <c r="AQ46" s="107">
        <f>('1 Utsläpp'!AQ49/'6 FV'!AQ48)*1000</f>
        <v>106.95279580042435</v>
      </c>
      <c r="AR46" s="107">
        <f>('1 Utsläpp'!AR49/'6 FV'!AR48)*1000</f>
        <v>114.52657431745889</v>
      </c>
      <c r="AS46" s="107">
        <f>('1 Utsläpp'!AS49/'6 FV'!AS48)*1000</f>
        <v>111.19465066152786</v>
      </c>
      <c r="AT46" s="107">
        <f>('1 Utsläpp'!AT49/'6 FV'!AT48)*1000</f>
        <v>120.05107563740646</v>
      </c>
      <c r="AU46" s="107">
        <f>('1 Utsläpp'!AU49/'6 FV'!AU48)*1000</f>
        <v>111.21543988772083</v>
      </c>
      <c r="AV46" s="107">
        <f>('1 Utsläpp'!AV49/'6 FV'!AV48)*1000</f>
        <v>105.88005511521789</v>
      </c>
      <c r="AW46" s="107">
        <f>('1 Utsläpp'!AW49/'6 FV'!AW48)*1000</f>
        <v>104.18963847755565</v>
      </c>
      <c r="AX46" s="107">
        <f>('1 Utsläpp'!AX49/'6 FV'!AX48)*1000</f>
        <v>113.45660005769527</v>
      </c>
      <c r="AY46" s="107">
        <f>('1 Utsläpp'!AY49/'6 FV'!AY48)*1000</f>
        <v>102.24163898593154</v>
      </c>
      <c r="AZ46" s="107">
        <f>('1 Utsläpp'!AZ49/'6 FV'!AZ48)*1000</f>
        <v>106.88206873168743</v>
      </c>
      <c r="BA46" s="107">
        <f>('1 Utsläpp'!BA49/'6 FV'!BA48)*1000</f>
        <v>110.58315140203722</v>
      </c>
      <c r="BB46" s="107">
        <f>('1 Utsläpp'!BB49/'6 FV'!BB48)*1000</f>
        <v>121.75610579030445</v>
      </c>
      <c r="BC46" s="107">
        <f>('1 Utsläpp'!BC49/'6 FV'!BC48)*1000</f>
        <v>110.64138999323819</v>
      </c>
      <c r="BD46" s="107">
        <f>('1 Utsläpp'!BD49/'6 FV'!BD48)*1000</f>
        <v>112.15256084246722</v>
      </c>
      <c r="BE46" s="107">
        <f>('1 Utsläpp'!BE49/'6 FV'!BE48)*1000</f>
        <v>112.99110556976788</v>
      </c>
      <c r="BF46" s="107">
        <f>('1 Utsläpp'!BF49/'6 FV'!BF48)*1000</f>
        <v>122.12761519829446</v>
      </c>
      <c r="BG46" s="107">
        <f>('1 Utsläpp'!BG49/'6 FV'!BG48)*1000</f>
        <v>111.84650874729333</v>
      </c>
      <c r="BH46" s="107">
        <f>('1 Utsläpp'!BH49/'6 FV'!BH48)*1000</f>
        <v>113.60638313407283</v>
      </c>
      <c r="BI46" s="107">
        <f>('1 Utsläpp'!BI49/'6 FV'!BI48)*1000</f>
        <v>112.01955829317359</v>
      </c>
      <c r="BJ46" s="107">
        <f>('1 Utsläpp'!BJ49/'6 FV'!BJ48)*1000</f>
        <v>120.98177669196255</v>
      </c>
      <c r="BK46" s="107">
        <f>('1 Utsläpp'!BK49/'6 FV'!BK48)*1000</f>
        <v>115.67905159770686</v>
      </c>
      <c r="BL46" s="107">
        <f>('1 Utsläpp'!BL49/'6 FV'!BL48)*1000</f>
        <v>117.77426143183098</v>
      </c>
      <c r="BM46" s="107">
        <f>('1 Utsläpp'!BM49/'6 FV'!BM48)*1000</f>
        <v>119.73542605134095</v>
      </c>
      <c r="BN46" s="107">
        <f>('1 Utsläpp'!BN49/'6 FV'!BN48)*1000</f>
        <v>137.98756825574355</v>
      </c>
      <c r="BO46" s="107">
        <f>('1 Utsläpp'!BO49/'6 FV'!BO48)*1000</f>
        <v>138.84614506135293</v>
      </c>
      <c r="BP46" s="107">
        <f>('1 Utsläpp'!BP49/'6 FV'!BP48)*1000</f>
        <v>126.10441323419793</v>
      </c>
      <c r="BQ46" s="107">
        <f>('1 Utsläpp'!BQ49/'6 FV'!BQ48)*1000</f>
        <v>129.3327930956772</v>
      </c>
      <c r="BR46" s="107">
        <f>('1 Utsläpp'!BR49/'6 FV'!BR48)*1000</f>
        <v>146.57620258204142</v>
      </c>
      <c r="BS46" s="107">
        <f>('1 Utsläpp'!BS49/'6 FV'!BS48)*1000</f>
        <v>148.86399804384072</v>
      </c>
    </row>
    <row r="47" spans="1:72" ht="13" x14ac:dyDescent="0.3">
      <c r="B47" s="71" t="s">
        <v>123</v>
      </c>
      <c r="C47" s="71" t="s">
        <v>23</v>
      </c>
      <c r="D47" s="107">
        <f>('1 Utsläpp'!D50/'6 FV'!D49)*1000</f>
        <v>18.338123263249603</v>
      </c>
      <c r="E47" s="107">
        <f>('1 Utsläpp'!E50/'6 FV'!E49)*1000</f>
        <v>16.422616075117887</v>
      </c>
      <c r="F47" s="107">
        <f>('1 Utsläpp'!F50/'6 FV'!F49)*1000</f>
        <v>16.225337968098955</v>
      </c>
      <c r="G47" s="107">
        <f>('1 Utsläpp'!G50/'6 FV'!G49)*1000</f>
        <v>18.240247181386756</v>
      </c>
      <c r="H47" s="107">
        <f>('1 Utsläpp'!H50/'6 FV'!H49)*1000</f>
        <v>17.455247257467885</v>
      </c>
      <c r="I47" s="107">
        <f>('1 Utsläpp'!I50/'6 FV'!I49)*1000</f>
        <v>13.96246857814646</v>
      </c>
      <c r="J47" s="107">
        <f>('1 Utsläpp'!J50/'6 FV'!J49)*1000</f>
        <v>14.790064059500772</v>
      </c>
      <c r="K47" s="107">
        <f>('1 Utsläpp'!K50/'6 FV'!K49)*1000</f>
        <v>18.842227999499922</v>
      </c>
      <c r="L47" s="107">
        <f>('1 Utsläpp'!L50/'6 FV'!L49)*1000</f>
        <v>23.691666904994953</v>
      </c>
      <c r="M47" s="107">
        <f>('1 Utsläpp'!M50/'6 FV'!M49)*1000</f>
        <v>16.770810707334935</v>
      </c>
      <c r="N47" s="107">
        <f>('1 Utsläpp'!N50/'6 FV'!N49)*1000</f>
        <v>16.044298001729665</v>
      </c>
      <c r="O47" s="107">
        <f>('1 Utsläpp'!O50/'6 FV'!O49)*1000</f>
        <v>19.56996107204284</v>
      </c>
      <c r="P47" s="107">
        <f>('1 Utsläpp'!P50/'6 FV'!P49)*1000</f>
        <v>22.573578708552876</v>
      </c>
      <c r="Q47" s="107">
        <f>('1 Utsläpp'!Q50/'6 FV'!Q49)*1000</f>
        <v>17.911498874526611</v>
      </c>
      <c r="R47" s="107">
        <f>('1 Utsläpp'!R50/'6 FV'!R49)*1000</f>
        <v>18.600222022889888</v>
      </c>
      <c r="S47" s="107">
        <f>('1 Utsläpp'!S50/'6 FV'!S49)*1000</f>
        <v>19.494010140306091</v>
      </c>
      <c r="T47" s="107">
        <f>('1 Utsläpp'!T50/'6 FV'!T49)*1000</f>
        <v>22.771390559437812</v>
      </c>
      <c r="U47" s="107">
        <f>('1 Utsläpp'!U50/'6 FV'!U49)*1000</f>
        <v>19.34012736914584</v>
      </c>
      <c r="V47" s="107">
        <f>('1 Utsläpp'!V50/'6 FV'!V49)*1000</f>
        <v>19.643915292912403</v>
      </c>
      <c r="W47" s="107">
        <f>('1 Utsläpp'!W50/'6 FV'!W49)*1000</f>
        <v>22.69498833114169</v>
      </c>
      <c r="X47" s="107">
        <f>('1 Utsläpp'!X50/'6 FV'!X49)*1000</f>
        <v>25.64206981305032</v>
      </c>
      <c r="Y47" s="107">
        <f>('1 Utsläpp'!Y50/'6 FV'!Y49)*1000</f>
        <v>21.89661730112563</v>
      </c>
      <c r="Z47" s="107">
        <f>('1 Utsläpp'!Z50/'6 FV'!Z49)*1000</f>
        <v>20.789022657162739</v>
      </c>
      <c r="AA47" s="107">
        <f>('1 Utsläpp'!AA50/'6 FV'!AA49)*1000</f>
        <v>23.024448995775025</v>
      </c>
      <c r="AB47" s="107">
        <f>('1 Utsläpp'!AB50/'6 FV'!AB49)*1000</f>
        <v>28.303902383157201</v>
      </c>
      <c r="AC47" s="107">
        <f>('1 Utsläpp'!AC50/'6 FV'!AC49)*1000</f>
        <v>23.362236510567207</v>
      </c>
      <c r="AD47" s="107">
        <f>('1 Utsläpp'!AD50/'6 FV'!AD49)*1000</f>
        <v>25.867240946162255</v>
      </c>
      <c r="AE47" s="107">
        <f>('1 Utsläpp'!AE50/'6 FV'!AE49)*1000</f>
        <v>27.166634871228684</v>
      </c>
      <c r="AF47" s="107">
        <f>('1 Utsläpp'!AF50/'6 FV'!AF49)*1000</f>
        <v>26.053977602219422</v>
      </c>
      <c r="AG47" s="107">
        <f>('1 Utsläpp'!AG50/'6 FV'!AG49)*1000</f>
        <v>23.738235220103913</v>
      </c>
      <c r="AH47" s="107">
        <f>('1 Utsläpp'!AH50/'6 FV'!AH49)*1000</f>
        <v>23.150904019962692</v>
      </c>
      <c r="AI47" s="107">
        <f>('1 Utsläpp'!AI50/'6 FV'!AI49)*1000</f>
        <v>25.043156541560325</v>
      </c>
      <c r="AJ47" s="107">
        <f>('1 Utsläpp'!AJ50/'6 FV'!AJ49)*1000</f>
        <v>25.541530373634465</v>
      </c>
      <c r="AK47" s="107">
        <f>('1 Utsläpp'!AK50/'6 FV'!AK49)*1000</f>
        <v>22.545826362616545</v>
      </c>
      <c r="AL47" s="107">
        <f>('1 Utsläpp'!AL50/'6 FV'!AL49)*1000</f>
        <v>23.282744791618875</v>
      </c>
      <c r="AM47" s="107">
        <f>('1 Utsläpp'!AM50/'6 FV'!AM49)*1000</f>
        <v>23.248423581656873</v>
      </c>
      <c r="AN47" s="107">
        <f>('1 Utsläpp'!AN50/'6 FV'!AN49)*1000</f>
        <v>25.075480708943701</v>
      </c>
      <c r="AO47" s="107">
        <f>('1 Utsläpp'!AO50/'6 FV'!AO49)*1000</f>
        <v>21.003653921276417</v>
      </c>
      <c r="AP47" s="107">
        <f>('1 Utsläpp'!AP50/'6 FV'!AP49)*1000</f>
        <v>20.94928405180924</v>
      </c>
      <c r="AQ47" s="107">
        <f>('1 Utsläpp'!AQ50/'6 FV'!AQ49)*1000</f>
        <v>19.156866031435897</v>
      </c>
      <c r="AR47" s="107">
        <f>('1 Utsläpp'!AR50/'6 FV'!AR49)*1000</f>
        <v>21.74321501224113</v>
      </c>
      <c r="AS47" s="107">
        <f>('1 Utsläpp'!AS50/'6 FV'!AS49)*1000</f>
        <v>18.906136753490177</v>
      </c>
      <c r="AT47" s="107">
        <f>('1 Utsläpp'!AT50/'6 FV'!AT49)*1000</f>
        <v>19.284973549186397</v>
      </c>
      <c r="AU47" s="107">
        <f>('1 Utsläpp'!AU50/'6 FV'!AU49)*1000</f>
        <v>19.153574127976469</v>
      </c>
      <c r="AV47" s="107">
        <f>('1 Utsläpp'!AV50/'6 FV'!AV49)*1000</f>
        <v>20.6110943231619</v>
      </c>
      <c r="AW47" s="107">
        <f>('1 Utsläpp'!AW50/'6 FV'!AW49)*1000</f>
        <v>19.139609840809399</v>
      </c>
      <c r="AX47" s="107">
        <f>('1 Utsläpp'!AX50/'6 FV'!AX49)*1000</f>
        <v>19.99126317519082</v>
      </c>
      <c r="AY47" s="107">
        <f>('1 Utsläpp'!AY50/'6 FV'!AY49)*1000</f>
        <v>20.872627474335697</v>
      </c>
      <c r="AZ47" s="107">
        <f>('1 Utsläpp'!AZ50/'6 FV'!AZ49)*1000</f>
        <v>22.674535614329677</v>
      </c>
      <c r="BA47" s="107">
        <f>('1 Utsläpp'!BA50/'6 FV'!BA49)*1000</f>
        <v>22.230766315029808</v>
      </c>
      <c r="BB47" s="107">
        <f>('1 Utsläpp'!BB50/'6 FV'!BB49)*1000</f>
        <v>17.582464323135341</v>
      </c>
      <c r="BC47" s="107">
        <f>('1 Utsläpp'!BC50/'6 FV'!BC49)*1000</f>
        <v>18.190637182373848</v>
      </c>
      <c r="BD47" s="107">
        <f>('1 Utsläpp'!BD50/'6 FV'!BD49)*1000</f>
        <v>18.386011610802903</v>
      </c>
      <c r="BE47" s="107">
        <f>('1 Utsläpp'!BE50/'6 FV'!BE49)*1000</f>
        <v>19.015622483428313</v>
      </c>
      <c r="BF47" s="107">
        <f>('1 Utsläpp'!BF50/'6 FV'!BF49)*1000</f>
        <v>18.867491361107163</v>
      </c>
      <c r="BG47" s="107">
        <f>('1 Utsläpp'!BG50/'6 FV'!BG49)*1000</f>
        <v>17.58119431795572</v>
      </c>
      <c r="BH47" s="107">
        <f>('1 Utsläpp'!BH50/'6 FV'!BH49)*1000</f>
        <v>20.123985312550477</v>
      </c>
      <c r="BI47" s="107">
        <f>('1 Utsläpp'!BI50/'6 FV'!BI49)*1000</f>
        <v>19.855750778301552</v>
      </c>
      <c r="BJ47" s="107">
        <f>('1 Utsläpp'!BJ50/'6 FV'!BJ49)*1000</f>
        <v>19.888846046748622</v>
      </c>
      <c r="BK47" s="107">
        <f>('1 Utsläpp'!BK50/'6 FV'!BK49)*1000</f>
        <v>23.767338192825893</v>
      </c>
      <c r="BL47" s="107">
        <f>('1 Utsläpp'!BL50/'6 FV'!BL49)*1000</f>
        <v>22.72101226699856</v>
      </c>
      <c r="BM47" s="107">
        <f>('1 Utsläpp'!BM50/'6 FV'!BM49)*1000</f>
        <v>22.998372248486142</v>
      </c>
      <c r="BN47" s="107">
        <f>('1 Utsläpp'!BN50/'6 FV'!BN49)*1000</f>
        <v>18.663394441796882</v>
      </c>
      <c r="BO47" s="107">
        <f>('1 Utsläpp'!BO50/'6 FV'!BO49)*1000</f>
        <v>24.905856909975199</v>
      </c>
      <c r="BP47" s="107">
        <f>('1 Utsläpp'!BP50/'6 FV'!BP49)*1000</f>
        <v>41.003006523865757</v>
      </c>
      <c r="BQ47" s="107">
        <f>('1 Utsläpp'!BQ50/'6 FV'!BQ49)*1000</f>
        <v>20.032654777825371</v>
      </c>
      <c r="BR47" s="107">
        <f>('1 Utsläpp'!BR50/'6 FV'!BR49)*1000</f>
        <v>24.643929635869604</v>
      </c>
      <c r="BS47" s="107">
        <f>('1 Utsläpp'!BS50/'6 FV'!BS49)*1000</f>
        <v>20.827781132831941</v>
      </c>
    </row>
    <row r="48" spans="1:72" ht="13" x14ac:dyDescent="0.3">
      <c r="B48" s="71" t="s">
        <v>124</v>
      </c>
      <c r="C48" s="71" t="s">
        <v>0</v>
      </c>
      <c r="D48" s="107">
        <f>('1 Utsläpp'!D51/'6 FV'!D50)*1000</f>
        <v>21.886156009659679</v>
      </c>
      <c r="E48" s="107">
        <f>('1 Utsläpp'!E51/'6 FV'!E50)*1000</f>
        <v>20.153897299787417</v>
      </c>
      <c r="F48" s="107">
        <f>('1 Utsläpp'!F51/'6 FV'!F50)*1000</f>
        <v>23.467202871779687</v>
      </c>
      <c r="G48" s="107">
        <f>('1 Utsläpp'!G51/'6 FV'!G50)*1000</f>
        <v>27.843207761612323</v>
      </c>
      <c r="H48" s="107">
        <f>('1 Utsläpp'!H51/'6 FV'!H50)*1000</f>
        <v>25.362551643926412</v>
      </c>
      <c r="I48" s="107">
        <f>('1 Utsläpp'!I51/'6 FV'!I50)*1000</f>
        <v>22.108416470891409</v>
      </c>
      <c r="J48" s="107">
        <f>('1 Utsläpp'!J51/'6 FV'!J50)*1000</f>
        <v>21.856290538742609</v>
      </c>
      <c r="K48" s="107">
        <f>('1 Utsläpp'!K51/'6 FV'!K50)*1000</f>
        <v>24.8601019849762</v>
      </c>
      <c r="L48" s="107">
        <f>('1 Utsläpp'!L51/'6 FV'!L50)*1000</f>
        <v>27.376461231804431</v>
      </c>
      <c r="M48" s="107">
        <f>('1 Utsläpp'!M51/'6 FV'!M50)*1000</f>
        <v>22.117792010218949</v>
      </c>
      <c r="N48" s="107">
        <f>('1 Utsläpp'!N51/'6 FV'!N50)*1000</f>
        <v>22.204563187641945</v>
      </c>
      <c r="O48" s="107">
        <f>('1 Utsläpp'!O51/'6 FV'!O50)*1000</f>
        <v>21.723470053444085</v>
      </c>
      <c r="P48" s="107">
        <f>('1 Utsläpp'!P51/'6 FV'!P50)*1000</f>
        <v>21.284560134964913</v>
      </c>
      <c r="Q48" s="107">
        <f>('1 Utsläpp'!Q51/'6 FV'!Q50)*1000</f>
        <v>19.433132122808392</v>
      </c>
      <c r="R48" s="107">
        <f>('1 Utsläpp'!R51/'6 FV'!R50)*1000</f>
        <v>21.033402502515951</v>
      </c>
      <c r="S48" s="107">
        <f>('1 Utsläpp'!S51/'6 FV'!S50)*1000</f>
        <v>21.183656369823904</v>
      </c>
      <c r="T48" s="107">
        <f>('1 Utsläpp'!T51/'6 FV'!T50)*1000</f>
        <v>21.978326237041173</v>
      </c>
      <c r="U48" s="107">
        <f>('1 Utsläpp'!U51/'6 FV'!U50)*1000</f>
        <v>19.708479984621061</v>
      </c>
      <c r="V48" s="107">
        <f>('1 Utsläpp'!V51/'6 FV'!V50)*1000</f>
        <v>20.396989906659531</v>
      </c>
      <c r="W48" s="107">
        <f>('1 Utsläpp'!W51/'6 FV'!W50)*1000</f>
        <v>22.972523588569455</v>
      </c>
      <c r="X48" s="107">
        <f>('1 Utsläpp'!X51/'6 FV'!X50)*1000</f>
        <v>21.057835115278571</v>
      </c>
      <c r="Y48" s="107">
        <f>('1 Utsläpp'!Y51/'6 FV'!Y50)*1000</f>
        <v>19.876438328215094</v>
      </c>
      <c r="Z48" s="107">
        <f>('1 Utsläpp'!Z51/'6 FV'!Z50)*1000</f>
        <v>21.252262146976221</v>
      </c>
      <c r="AA48" s="107">
        <f>('1 Utsläpp'!AA51/'6 FV'!AA50)*1000</f>
        <v>21.028509699624856</v>
      </c>
      <c r="AB48" s="107">
        <f>('1 Utsläpp'!AB51/'6 FV'!AB50)*1000</f>
        <v>21.301344554466109</v>
      </c>
      <c r="AC48" s="107">
        <f>('1 Utsläpp'!AC51/'6 FV'!AC50)*1000</f>
        <v>19.650783612528059</v>
      </c>
      <c r="AD48" s="107">
        <f>('1 Utsläpp'!AD51/'6 FV'!AD50)*1000</f>
        <v>21.738956029184607</v>
      </c>
      <c r="AE48" s="107">
        <f>('1 Utsläpp'!AE51/'6 FV'!AE50)*1000</f>
        <v>21.468551804342507</v>
      </c>
      <c r="AF48" s="107">
        <f>('1 Utsläpp'!AF51/'6 FV'!AF50)*1000</f>
        <v>21.920015144799471</v>
      </c>
      <c r="AG48" s="107">
        <f>('1 Utsläpp'!AG51/'6 FV'!AG50)*1000</f>
        <v>19.216431291006998</v>
      </c>
      <c r="AH48" s="107">
        <f>('1 Utsläpp'!AH51/'6 FV'!AH50)*1000</f>
        <v>20.49354210220266</v>
      </c>
      <c r="AI48" s="107">
        <f>('1 Utsläpp'!AI51/'6 FV'!AI50)*1000</f>
        <v>18.778773575702999</v>
      </c>
      <c r="AJ48" s="107">
        <f>('1 Utsläpp'!AJ51/'6 FV'!AJ50)*1000</f>
        <v>20.400215312067772</v>
      </c>
      <c r="AK48" s="107">
        <f>('1 Utsläpp'!AK51/'6 FV'!AK50)*1000</f>
        <v>18.410381345719951</v>
      </c>
      <c r="AL48" s="107">
        <f>('1 Utsläpp'!AL51/'6 FV'!AL50)*1000</f>
        <v>21.089182441248475</v>
      </c>
      <c r="AM48" s="107">
        <f>('1 Utsläpp'!AM51/'6 FV'!AM50)*1000</f>
        <v>20.461017394160784</v>
      </c>
      <c r="AN48" s="107">
        <f>('1 Utsläpp'!AN51/'6 FV'!AN50)*1000</f>
        <v>19.348191697889803</v>
      </c>
      <c r="AO48" s="107">
        <f>('1 Utsläpp'!AO51/'6 FV'!AO50)*1000</f>
        <v>18.263257893079544</v>
      </c>
      <c r="AP48" s="107">
        <f>('1 Utsläpp'!AP51/'6 FV'!AP50)*1000</f>
        <v>20.212076320076225</v>
      </c>
      <c r="AQ48" s="107">
        <f>('1 Utsläpp'!AQ51/'6 FV'!AQ50)*1000</f>
        <v>19.075965202581447</v>
      </c>
      <c r="AR48" s="107">
        <f>('1 Utsläpp'!AR51/'6 FV'!AR50)*1000</f>
        <v>18.685983658166379</v>
      </c>
      <c r="AS48" s="107">
        <f>('1 Utsläpp'!AS51/'6 FV'!AS50)*1000</f>
        <v>17.887251192716302</v>
      </c>
      <c r="AT48" s="107">
        <f>('1 Utsläpp'!AT51/'6 FV'!AT50)*1000</f>
        <v>19.862925799446945</v>
      </c>
      <c r="AU48" s="107">
        <f>('1 Utsläpp'!AU51/'6 FV'!AU50)*1000</f>
        <v>18.334955872100807</v>
      </c>
      <c r="AV48" s="107">
        <f>('1 Utsläpp'!AV51/'6 FV'!AV50)*1000</f>
        <v>18.569299529788534</v>
      </c>
      <c r="AW48" s="107">
        <f>('1 Utsläpp'!AW51/'6 FV'!AW50)*1000</f>
        <v>18.137022664084885</v>
      </c>
      <c r="AX48" s="107">
        <f>('1 Utsläpp'!AX51/'6 FV'!AX50)*1000</f>
        <v>20.622883590698251</v>
      </c>
      <c r="AY48" s="107">
        <f>('1 Utsläpp'!AY51/'6 FV'!AY50)*1000</f>
        <v>18.403082677937974</v>
      </c>
      <c r="AZ48" s="107">
        <f>('1 Utsläpp'!AZ51/'6 FV'!AZ50)*1000</f>
        <v>19.734225043178778</v>
      </c>
      <c r="BA48" s="107">
        <f>('1 Utsläpp'!BA51/'6 FV'!BA50)*1000</f>
        <v>18.254711177343292</v>
      </c>
      <c r="BB48" s="107">
        <f>('1 Utsläpp'!BB51/'6 FV'!BB50)*1000</f>
        <v>16.780245235769698</v>
      </c>
      <c r="BC48" s="107">
        <f>('1 Utsläpp'!BC51/'6 FV'!BC50)*1000</f>
        <v>15.237800635762271</v>
      </c>
      <c r="BD48" s="107">
        <f>('1 Utsläpp'!BD51/'6 FV'!BD50)*1000</f>
        <v>15.60861404052539</v>
      </c>
      <c r="BE48" s="107">
        <f>('1 Utsläpp'!BE51/'6 FV'!BE50)*1000</f>
        <v>16.190076169909091</v>
      </c>
      <c r="BF48" s="107">
        <f>('1 Utsläpp'!BF51/'6 FV'!BF50)*1000</f>
        <v>16.714374348736619</v>
      </c>
      <c r="BG48" s="107">
        <f>('1 Utsläpp'!BG51/'6 FV'!BG50)*1000</f>
        <v>15.496151175313054</v>
      </c>
      <c r="BH48" s="107">
        <f>('1 Utsläpp'!BH51/'6 FV'!BH50)*1000</f>
        <v>16.688412374333012</v>
      </c>
      <c r="BI48" s="107">
        <f>('1 Utsläpp'!BI51/'6 FV'!BI50)*1000</f>
        <v>12.503298238769354</v>
      </c>
      <c r="BJ48" s="107">
        <f>('1 Utsläpp'!BJ51/'6 FV'!BJ50)*1000</f>
        <v>16.010976933157192</v>
      </c>
      <c r="BK48" s="107">
        <f>('1 Utsläpp'!BK51/'6 FV'!BK50)*1000</f>
        <v>14.63057704555936</v>
      </c>
      <c r="BL48" s="107">
        <f>('1 Utsläpp'!BL51/'6 FV'!BL50)*1000</f>
        <v>15.551996254473426</v>
      </c>
      <c r="BM48" s="107">
        <f>('1 Utsläpp'!BM51/'6 FV'!BM50)*1000</f>
        <v>16.198948589557194</v>
      </c>
      <c r="BN48" s="107">
        <f>('1 Utsläpp'!BN51/'6 FV'!BN50)*1000</f>
        <v>15.863678429521373</v>
      </c>
      <c r="BO48" s="107">
        <f>('1 Utsläpp'!BO51/'6 FV'!BO50)*1000</f>
        <v>14.586322278696995</v>
      </c>
      <c r="BP48" s="107">
        <f>('1 Utsläpp'!BP51/'6 FV'!BP50)*1000</f>
        <v>16.012191993415932</v>
      </c>
      <c r="BQ48" s="107">
        <f>('1 Utsläpp'!BQ51/'6 FV'!BQ50)*1000</f>
        <v>14.646387744014161</v>
      </c>
      <c r="BR48" s="107">
        <f>('1 Utsläpp'!BR51/'6 FV'!BR50)*1000</f>
        <v>16.928269529126652</v>
      </c>
      <c r="BS48" s="107">
        <f>('1 Utsläpp'!BS51/'6 FV'!BS50)*1000</f>
        <v>14.615191452369123</v>
      </c>
    </row>
    <row r="49" spans="2:71" ht="13" x14ac:dyDescent="0.3">
      <c r="B49" s="71" t="s">
        <v>125</v>
      </c>
      <c r="C49" s="71" t="s">
        <v>28</v>
      </c>
      <c r="D49" s="107">
        <f>('1 Utsläpp'!D52/'6 FV'!D51)*1000</f>
        <v>72.065644536597375</v>
      </c>
      <c r="E49" s="107">
        <f>('1 Utsläpp'!E52/'6 FV'!E51)*1000</f>
        <v>61.601199619324113</v>
      </c>
      <c r="F49" s="107">
        <f>('1 Utsläpp'!F52/'6 FV'!F51)*1000</f>
        <v>63.556395174935886</v>
      </c>
      <c r="G49" s="107">
        <f>('1 Utsläpp'!G52/'6 FV'!G51)*1000</f>
        <v>83.446940846483358</v>
      </c>
      <c r="H49" s="107">
        <f>('1 Utsläpp'!H52/'6 FV'!H51)*1000</f>
        <v>80.059041418197651</v>
      </c>
      <c r="I49" s="107">
        <f>('1 Utsläpp'!I52/'6 FV'!I51)*1000</f>
        <v>63.170507091271283</v>
      </c>
      <c r="J49" s="107">
        <f>('1 Utsläpp'!J52/'6 FV'!J51)*1000</f>
        <v>54.49994315880528</v>
      </c>
      <c r="K49" s="107">
        <f>('1 Utsläpp'!K52/'6 FV'!K51)*1000</f>
        <v>90.956325042462453</v>
      </c>
      <c r="L49" s="107">
        <f>('1 Utsläpp'!L52/'6 FV'!L51)*1000</f>
        <v>117.78544859013188</v>
      </c>
      <c r="M49" s="107">
        <f>('1 Utsläpp'!M52/'6 FV'!M51)*1000</f>
        <v>73.275478473834184</v>
      </c>
      <c r="N49" s="107">
        <f>('1 Utsläpp'!N52/'6 FV'!N51)*1000</f>
        <v>56.419697288129306</v>
      </c>
      <c r="O49" s="107">
        <f>('1 Utsläpp'!O52/'6 FV'!O51)*1000</f>
        <v>102.72526257192381</v>
      </c>
      <c r="P49" s="107">
        <f>('1 Utsläpp'!P52/'6 FV'!P51)*1000</f>
        <v>99.700075309046582</v>
      </c>
      <c r="Q49" s="107">
        <f>('1 Utsläpp'!Q52/'6 FV'!Q51)*1000</f>
        <v>68.583217174429009</v>
      </c>
      <c r="R49" s="107">
        <f>('1 Utsläpp'!R52/'6 FV'!R51)*1000</f>
        <v>49.620451035108246</v>
      </c>
      <c r="S49" s="107">
        <f>('1 Utsläpp'!S52/'6 FV'!S51)*1000</f>
        <v>67.567376130618769</v>
      </c>
      <c r="T49" s="107">
        <f>('1 Utsläpp'!T52/'6 FV'!T51)*1000</f>
        <v>78.337759821077825</v>
      </c>
      <c r="U49" s="107">
        <f>('1 Utsläpp'!U52/'6 FV'!U51)*1000</f>
        <v>51.865119946820386</v>
      </c>
      <c r="V49" s="107">
        <f>('1 Utsläpp'!V52/'6 FV'!V51)*1000</f>
        <v>42.707414142874399</v>
      </c>
      <c r="W49" s="107">
        <f>('1 Utsläpp'!W52/'6 FV'!W51)*1000</f>
        <v>62.94496024872695</v>
      </c>
      <c r="X49" s="107">
        <f>('1 Utsläpp'!X52/'6 FV'!X51)*1000</f>
        <v>76.108784509777877</v>
      </c>
      <c r="Y49" s="107">
        <f>('1 Utsläpp'!Y52/'6 FV'!Y51)*1000</f>
        <v>54.899699398685385</v>
      </c>
      <c r="Z49" s="107">
        <f>('1 Utsläpp'!Z52/'6 FV'!Z51)*1000</f>
        <v>48.384195140207332</v>
      </c>
      <c r="AA49" s="107">
        <f>('1 Utsläpp'!AA52/'6 FV'!AA51)*1000</f>
        <v>58.546478900276128</v>
      </c>
      <c r="AB49" s="107">
        <f>('1 Utsläpp'!AB52/'6 FV'!AB51)*1000</f>
        <v>57.456592519315009</v>
      </c>
      <c r="AC49" s="107">
        <f>('1 Utsläpp'!AC52/'6 FV'!AC51)*1000</f>
        <v>51.255743143790063</v>
      </c>
      <c r="AD49" s="107">
        <f>('1 Utsläpp'!AD52/'6 FV'!AD51)*1000</f>
        <v>43.479242949835495</v>
      </c>
      <c r="AE49" s="107">
        <f>('1 Utsläpp'!AE52/'6 FV'!AE51)*1000</f>
        <v>54.861862711610399</v>
      </c>
      <c r="AF49" s="107">
        <f>('1 Utsläpp'!AF52/'6 FV'!AF51)*1000</f>
        <v>60.136185934109911</v>
      </c>
      <c r="AG49" s="107">
        <f>('1 Utsläpp'!AG52/'6 FV'!AG51)*1000</f>
        <v>42.580116376130803</v>
      </c>
      <c r="AH49" s="107">
        <f>('1 Utsläpp'!AH52/'6 FV'!AH51)*1000</f>
        <v>34.726790572188108</v>
      </c>
      <c r="AI49" s="107">
        <f>('1 Utsläpp'!AI52/'6 FV'!AI51)*1000</f>
        <v>52.117107052542863</v>
      </c>
      <c r="AJ49" s="107">
        <f>('1 Utsläpp'!AJ52/'6 FV'!AJ51)*1000</f>
        <v>62.249207662904809</v>
      </c>
      <c r="AK49" s="107">
        <f>('1 Utsläpp'!AK52/'6 FV'!AK51)*1000</f>
        <v>50.601799958654524</v>
      </c>
      <c r="AL49" s="107">
        <f>('1 Utsläpp'!AL52/'6 FV'!AL51)*1000</f>
        <v>46.171442380517369</v>
      </c>
      <c r="AM49" s="107">
        <f>('1 Utsläpp'!AM52/'6 FV'!AM51)*1000</f>
        <v>56.516025456089885</v>
      </c>
      <c r="AN49" s="107">
        <f>('1 Utsläpp'!AN52/'6 FV'!AN51)*1000</f>
        <v>55.491083489265321</v>
      </c>
      <c r="AO49" s="107">
        <f>('1 Utsläpp'!AO52/'6 FV'!AO51)*1000</f>
        <v>50.481518209210392</v>
      </c>
      <c r="AP49" s="107">
        <f>('1 Utsläpp'!AP52/'6 FV'!AP51)*1000</f>
        <v>53.164804976751277</v>
      </c>
      <c r="AQ49" s="107">
        <f>('1 Utsläpp'!AQ52/'6 FV'!AQ51)*1000</f>
        <v>56.770812223801556</v>
      </c>
      <c r="AR49" s="107">
        <f>('1 Utsläpp'!AR52/'6 FV'!AR51)*1000</f>
        <v>66.132481884448126</v>
      </c>
      <c r="AS49" s="107">
        <f>('1 Utsläpp'!AS52/'6 FV'!AS51)*1000</f>
        <v>54.567184817137537</v>
      </c>
      <c r="AT49" s="107">
        <f>('1 Utsläpp'!AT52/'6 FV'!AT51)*1000</f>
        <v>58.636833166543731</v>
      </c>
      <c r="AU49" s="107">
        <f>('1 Utsläpp'!AU52/'6 FV'!AU51)*1000</f>
        <v>63.607853057465583</v>
      </c>
      <c r="AV49" s="107">
        <f>('1 Utsläpp'!AV52/'6 FV'!AV51)*1000</f>
        <v>64.549926271646925</v>
      </c>
      <c r="AW49" s="107">
        <f>('1 Utsläpp'!AW52/'6 FV'!AW51)*1000</f>
        <v>38.87432205133149</v>
      </c>
      <c r="AX49" s="107">
        <f>('1 Utsläpp'!AX52/'6 FV'!AX51)*1000</f>
        <v>39.666497721823063</v>
      </c>
      <c r="AY49" s="107">
        <f>('1 Utsläpp'!AY52/'6 FV'!AY51)*1000</f>
        <v>38.099392066058854</v>
      </c>
      <c r="AZ49" s="107">
        <f>('1 Utsläpp'!AZ52/'6 FV'!AZ51)*1000</f>
        <v>33.390361489359734</v>
      </c>
      <c r="BA49" s="107">
        <f>('1 Utsläpp'!BA52/'6 FV'!BA51)*1000</f>
        <v>34.211117861402641</v>
      </c>
      <c r="BB49" s="107">
        <f>('1 Utsläpp'!BB52/'6 FV'!BB51)*1000</f>
        <v>34.835789178756372</v>
      </c>
      <c r="BC49" s="107">
        <f>('1 Utsläpp'!BC52/'6 FV'!BC51)*1000</f>
        <v>35.910282851019652</v>
      </c>
      <c r="BD49" s="107">
        <f>('1 Utsläpp'!BD52/'6 FV'!BD51)*1000</f>
        <v>39.187995200819834</v>
      </c>
      <c r="BE49" s="107">
        <f>('1 Utsläpp'!BE52/'6 FV'!BE51)*1000</f>
        <v>44.049415205008721</v>
      </c>
      <c r="BF49" s="107">
        <f>('1 Utsläpp'!BF52/'6 FV'!BF51)*1000</f>
        <v>44.809012076324656</v>
      </c>
      <c r="BG49" s="107">
        <f>('1 Utsläpp'!BG52/'6 FV'!BG51)*1000</f>
        <v>46.846974621487632</v>
      </c>
      <c r="BH49" s="107">
        <f>('1 Utsläpp'!BH52/'6 FV'!BH51)*1000</f>
        <v>44.015240876808427</v>
      </c>
      <c r="BI49" s="107">
        <f>('1 Utsläpp'!BI52/'6 FV'!BI51)*1000</f>
        <v>45.821334748686219</v>
      </c>
      <c r="BJ49" s="107">
        <f>('1 Utsläpp'!BJ52/'6 FV'!BJ51)*1000</f>
        <v>39.646350755096414</v>
      </c>
      <c r="BK49" s="107">
        <f>('1 Utsläpp'!BK52/'6 FV'!BK51)*1000</f>
        <v>48.946104757415199</v>
      </c>
      <c r="BL49" s="107">
        <f>('1 Utsläpp'!BL52/'6 FV'!BL51)*1000</f>
        <v>42.116965767332125</v>
      </c>
      <c r="BM49" s="107">
        <f>('1 Utsläpp'!BM52/'6 FV'!BM51)*1000</f>
        <v>44.653547579936571</v>
      </c>
      <c r="BN49" s="107">
        <f>('1 Utsläpp'!BN52/'6 FV'!BN51)*1000</f>
        <v>41.894206038214186</v>
      </c>
      <c r="BO49" s="107">
        <f>('1 Utsläpp'!BO52/'6 FV'!BO51)*1000</f>
        <v>41.444946030259246</v>
      </c>
      <c r="BP49" s="107">
        <f>('1 Utsläpp'!BP52/'6 FV'!BP51)*1000</f>
        <v>44.191300599572223</v>
      </c>
      <c r="BQ49" s="107">
        <f>('1 Utsläpp'!BQ52/'6 FV'!BQ51)*1000</f>
        <v>45.26665628464071</v>
      </c>
      <c r="BR49" s="107">
        <f>('1 Utsläpp'!BR52/'6 FV'!BR51)*1000</f>
        <v>37.803116437577145</v>
      </c>
      <c r="BS49" s="107">
        <f>('1 Utsläpp'!BS52/'6 FV'!BS51)*1000</f>
        <v>38.273168048333055</v>
      </c>
    </row>
    <row r="50" spans="2:71" ht="13" x14ac:dyDescent="0.3">
      <c r="B50" s="71" t="s">
        <v>126</v>
      </c>
      <c r="C50" s="71" t="s">
        <v>24</v>
      </c>
      <c r="D50" s="107">
        <f>('1 Utsläpp'!D53/'6 FV'!D52)*1000</f>
        <v>6.7670220480838843</v>
      </c>
      <c r="E50" s="107">
        <f>('1 Utsläpp'!E53/'6 FV'!E52)*1000</f>
        <v>6.3239186030917285</v>
      </c>
      <c r="F50" s="107">
        <f>('1 Utsläpp'!F53/'6 FV'!F52)*1000</f>
        <v>7.3597793990621598</v>
      </c>
      <c r="G50" s="107">
        <f>('1 Utsläpp'!G53/'6 FV'!G52)*1000</f>
        <v>5.8275160985373056</v>
      </c>
      <c r="H50" s="107">
        <f>('1 Utsläpp'!H53/'6 FV'!H52)*1000</f>
        <v>7.4662228475561347</v>
      </c>
      <c r="I50" s="107">
        <f>('1 Utsläpp'!I53/'6 FV'!I52)*1000</f>
        <v>6.2056513302406531</v>
      </c>
      <c r="J50" s="107">
        <f>('1 Utsläpp'!J53/'6 FV'!J52)*1000</f>
        <v>6.8586089713006979</v>
      </c>
      <c r="K50" s="107">
        <f>('1 Utsläpp'!K53/'6 FV'!K52)*1000</f>
        <v>5.4557172598839321</v>
      </c>
      <c r="L50" s="107">
        <f>('1 Utsläpp'!L53/'6 FV'!L52)*1000</f>
        <v>8.2512151342990716</v>
      </c>
      <c r="M50" s="107">
        <f>('1 Utsläpp'!M53/'6 FV'!M52)*1000</f>
        <v>6.5599148957410822</v>
      </c>
      <c r="N50" s="107">
        <f>('1 Utsläpp'!N53/'6 FV'!N52)*1000</f>
        <v>7.1706048264629096</v>
      </c>
      <c r="O50" s="107">
        <f>('1 Utsläpp'!O53/'6 FV'!O52)*1000</f>
        <v>5.9807887143063132</v>
      </c>
      <c r="P50" s="107">
        <f>('1 Utsläpp'!P53/'6 FV'!P52)*1000</f>
        <v>8.0135741059254357</v>
      </c>
      <c r="Q50" s="107">
        <f>('1 Utsläpp'!Q53/'6 FV'!Q52)*1000</f>
        <v>6.5823259959147586</v>
      </c>
      <c r="R50" s="107">
        <f>('1 Utsläpp'!R53/'6 FV'!R52)*1000</f>
        <v>7.1307932827797682</v>
      </c>
      <c r="S50" s="107">
        <f>('1 Utsläpp'!S53/'6 FV'!S52)*1000</f>
        <v>5.6239740490062395</v>
      </c>
      <c r="T50" s="107">
        <f>('1 Utsläpp'!T53/'6 FV'!T52)*1000</f>
        <v>7.5716528131979288</v>
      </c>
      <c r="U50" s="107">
        <f>('1 Utsläpp'!U53/'6 FV'!U52)*1000</f>
        <v>6.3040247878383884</v>
      </c>
      <c r="V50" s="107">
        <f>('1 Utsläpp'!V53/'6 FV'!V52)*1000</f>
        <v>6.9923899977982842</v>
      </c>
      <c r="W50" s="107">
        <f>('1 Utsläpp'!W53/'6 FV'!W52)*1000</f>
        <v>5.6097398196951609</v>
      </c>
      <c r="X50" s="107">
        <f>('1 Utsläpp'!X53/'6 FV'!X52)*1000</f>
        <v>7.9068445287405877</v>
      </c>
      <c r="Y50" s="107">
        <f>('1 Utsläpp'!Y53/'6 FV'!Y52)*1000</f>
        <v>6.5362099771067559</v>
      </c>
      <c r="Z50" s="107">
        <f>('1 Utsläpp'!Z53/'6 FV'!Z52)*1000</f>
        <v>7.1930985263584315</v>
      </c>
      <c r="AA50" s="107">
        <f>('1 Utsläpp'!AA53/'6 FV'!AA52)*1000</f>
        <v>5.6275845984218389</v>
      </c>
      <c r="AB50" s="107">
        <f>('1 Utsläpp'!AB53/'6 FV'!AB52)*1000</f>
        <v>7.4790196548347305</v>
      </c>
      <c r="AC50" s="107">
        <f>('1 Utsläpp'!AC53/'6 FV'!AC52)*1000</f>
        <v>6.1577978106537836</v>
      </c>
      <c r="AD50" s="107">
        <f>('1 Utsläpp'!AD53/'6 FV'!AD52)*1000</f>
        <v>6.7432949381616281</v>
      </c>
      <c r="AE50" s="107">
        <f>('1 Utsläpp'!AE53/'6 FV'!AE52)*1000</f>
        <v>5.164947895199032</v>
      </c>
      <c r="AF50" s="107">
        <f>('1 Utsläpp'!AF53/'6 FV'!AF52)*1000</f>
        <v>7.0206802082216218</v>
      </c>
      <c r="AG50" s="107">
        <f>('1 Utsläpp'!AG53/'6 FV'!AG52)*1000</f>
        <v>5.9080439356471883</v>
      </c>
      <c r="AH50" s="107">
        <f>('1 Utsläpp'!AH53/'6 FV'!AH52)*1000</f>
        <v>6.5621341710303422</v>
      </c>
      <c r="AI50" s="107">
        <f>('1 Utsläpp'!AI53/'6 FV'!AI52)*1000</f>
        <v>5.0560553792279954</v>
      </c>
      <c r="AJ50" s="107">
        <f>('1 Utsläpp'!AJ53/'6 FV'!AJ52)*1000</f>
        <v>6.9321890210459038</v>
      </c>
      <c r="AK50" s="107">
        <f>('1 Utsläpp'!AK53/'6 FV'!AK52)*1000</f>
        <v>5.8436772135767994</v>
      </c>
      <c r="AL50" s="107">
        <f>('1 Utsläpp'!AL53/'6 FV'!AL52)*1000</f>
        <v>6.892758273480931</v>
      </c>
      <c r="AM50" s="107">
        <f>('1 Utsläpp'!AM53/'6 FV'!AM52)*1000</f>
        <v>5.3483901937791138</v>
      </c>
      <c r="AN50" s="107">
        <f>('1 Utsläpp'!AN53/'6 FV'!AN52)*1000</f>
        <v>6.3458988457613401</v>
      </c>
      <c r="AO50" s="107">
        <f>('1 Utsläpp'!AO53/'6 FV'!AO52)*1000</f>
        <v>5.5438534385177336</v>
      </c>
      <c r="AP50" s="107">
        <f>('1 Utsläpp'!AP53/'6 FV'!AP52)*1000</f>
        <v>6.2544548760755054</v>
      </c>
      <c r="AQ50" s="107">
        <f>('1 Utsläpp'!AQ53/'6 FV'!AQ52)*1000</f>
        <v>4.6228120087569922</v>
      </c>
      <c r="AR50" s="107">
        <f>('1 Utsläpp'!AR53/'6 FV'!AR52)*1000</f>
        <v>5.8103925264636693</v>
      </c>
      <c r="AS50" s="107">
        <f>('1 Utsläpp'!AS53/'6 FV'!AS52)*1000</f>
        <v>5.3740417436310279</v>
      </c>
      <c r="AT50" s="107">
        <f>('1 Utsläpp'!AT53/'6 FV'!AT52)*1000</f>
        <v>5.920749142456823</v>
      </c>
      <c r="AU50" s="107">
        <f>('1 Utsläpp'!AU53/'6 FV'!AU52)*1000</f>
        <v>4.3841703824882998</v>
      </c>
      <c r="AV50" s="107">
        <f>('1 Utsläpp'!AV53/'6 FV'!AV52)*1000</f>
        <v>5.6373582611561188</v>
      </c>
      <c r="AW50" s="107">
        <f>('1 Utsläpp'!AW53/'6 FV'!AW52)*1000</f>
        <v>5.4130283570428102</v>
      </c>
      <c r="AX50" s="107">
        <f>('1 Utsläpp'!AX53/'6 FV'!AX52)*1000</f>
        <v>6.0294416556441073</v>
      </c>
      <c r="AY50" s="107">
        <f>('1 Utsläpp'!AY53/'6 FV'!AY52)*1000</f>
        <v>4.4947013998123486</v>
      </c>
      <c r="AZ50" s="107">
        <f>('1 Utsläpp'!AZ53/'6 FV'!AZ52)*1000</f>
        <v>5.893198930796177</v>
      </c>
      <c r="BA50" s="107">
        <f>('1 Utsläpp'!BA53/'6 FV'!BA52)*1000</f>
        <v>4.9843623351801813</v>
      </c>
      <c r="BB50" s="107">
        <f>('1 Utsläpp'!BB53/'6 FV'!BB52)*1000</f>
        <v>6.0380963009461412</v>
      </c>
      <c r="BC50" s="107">
        <f>('1 Utsläpp'!BC53/'6 FV'!BC52)*1000</f>
        <v>4.7935606078974038</v>
      </c>
      <c r="BD50" s="107">
        <f>('1 Utsläpp'!BD53/'6 FV'!BD52)*1000</f>
        <v>6.1260326342126286</v>
      </c>
      <c r="BE50" s="107">
        <f>('1 Utsläpp'!BE53/'6 FV'!BE52)*1000</f>
        <v>5.5521163099600912</v>
      </c>
      <c r="BF50" s="107">
        <f>('1 Utsläpp'!BF53/'6 FV'!BF52)*1000</f>
        <v>6.2777784164186023</v>
      </c>
      <c r="BG50" s="107">
        <f>('1 Utsläpp'!BG53/'6 FV'!BG52)*1000</f>
        <v>4.5925346490692052</v>
      </c>
      <c r="BH50" s="107">
        <f>('1 Utsläpp'!BH53/'6 FV'!BH52)*1000</f>
        <v>5.5102359412225166</v>
      </c>
      <c r="BI50" s="107">
        <f>('1 Utsläpp'!BI53/'6 FV'!BI52)*1000</f>
        <v>4.5816748273226677</v>
      </c>
      <c r="BJ50" s="107">
        <f>('1 Utsläpp'!BJ53/'6 FV'!BJ52)*1000</f>
        <v>5.3338845592103503</v>
      </c>
      <c r="BK50" s="107">
        <f>('1 Utsläpp'!BK53/'6 FV'!BK52)*1000</f>
        <v>4.0798136972566921</v>
      </c>
      <c r="BL50" s="107">
        <f>('1 Utsläpp'!BL53/'6 FV'!BL52)*1000</f>
        <v>4.6784601154111094</v>
      </c>
      <c r="BM50" s="107">
        <f>('1 Utsläpp'!BM53/'6 FV'!BM52)*1000</f>
        <v>4.2207960590664575</v>
      </c>
      <c r="BN50" s="107">
        <f>('1 Utsläpp'!BN53/'6 FV'!BN52)*1000</f>
        <v>4.9203108808279357</v>
      </c>
      <c r="BO50" s="107">
        <f>('1 Utsläpp'!BO53/'6 FV'!BO52)*1000</f>
        <v>3.7617831471648326</v>
      </c>
      <c r="BP50" s="107">
        <f>('1 Utsläpp'!BP53/'6 FV'!BP52)*1000</f>
        <v>6.0812217292639295</v>
      </c>
      <c r="BQ50" s="107">
        <f>('1 Utsläpp'!BQ53/'6 FV'!BQ52)*1000</f>
        <v>5.8020733591124571</v>
      </c>
      <c r="BR50" s="107">
        <f>('1 Utsläpp'!BR53/'6 FV'!BR52)*1000</f>
        <v>6.3815043068676927</v>
      </c>
      <c r="BS50" s="107">
        <f>('1 Utsläpp'!BS53/'6 FV'!BS52)*1000</f>
        <v>4.7673749572734536</v>
      </c>
    </row>
    <row r="51" spans="2:71" ht="13" x14ac:dyDescent="0.3">
      <c r="B51" s="71" t="s">
        <v>127</v>
      </c>
      <c r="C51" s="71" t="s">
        <v>199</v>
      </c>
      <c r="D51" s="107">
        <f>('1 Utsläpp'!D54/'6 FV'!D53)*1000</f>
        <v>55.272011020174979</v>
      </c>
      <c r="E51" s="107">
        <f>('1 Utsläpp'!E54/'6 FV'!E53)*1000</f>
        <v>54.974016920468792</v>
      </c>
      <c r="F51" s="107">
        <f>('1 Utsläpp'!F54/'6 FV'!F53)*1000</f>
        <v>57.517032000340294</v>
      </c>
      <c r="G51" s="107">
        <f>('1 Utsläpp'!G54/'6 FV'!G53)*1000</f>
        <v>56.74178530275563</v>
      </c>
      <c r="H51" s="107">
        <f>('1 Utsläpp'!H54/'6 FV'!H53)*1000</f>
        <v>55.488944521783147</v>
      </c>
      <c r="I51" s="107">
        <f>('1 Utsläpp'!I54/'6 FV'!I53)*1000</f>
        <v>56.153709647215734</v>
      </c>
      <c r="J51" s="107">
        <f>('1 Utsläpp'!J54/'6 FV'!J53)*1000</f>
        <v>58.25153947096009</v>
      </c>
      <c r="K51" s="107">
        <f>('1 Utsläpp'!K54/'6 FV'!K53)*1000</f>
        <v>55.255577845832093</v>
      </c>
      <c r="L51" s="107">
        <f>('1 Utsläpp'!L54/'6 FV'!L53)*1000</f>
        <v>59.700950131824328</v>
      </c>
      <c r="M51" s="107">
        <f>('1 Utsläpp'!M54/'6 FV'!M53)*1000</f>
        <v>52.380055563597935</v>
      </c>
      <c r="N51" s="107">
        <f>('1 Utsläpp'!N54/'6 FV'!N53)*1000</f>
        <v>53.570034770213269</v>
      </c>
      <c r="O51" s="107">
        <f>('1 Utsläpp'!O54/'6 FV'!O53)*1000</f>
        <v>50.130753962022219</v>
      </c>
      <c r="P51" s="107">
        <f>('1 Utsläpp'!P54/'6 FV'!P53)*1000</f>
        <v>45.850123045868543</v>
      </c>
      <c r="Q51" s="107">
        <f>('1 Utsläpp'!Q54/'6 FV'!Q53)*1000</f>
        <v>42.309106164990787</v>
      </c>
      <c r="R51" s="107">
        <f>('1 Utsläpp'!R54/'6 FV'!R53)*1000</f>
        <v>43.153426070239099</v>
      </c>
      <c r="S51" s="107">
        <f>('1 Utsläpp'!S54/'6 FV'!S53)*1000</f>
        <v>39.213044849473953</v>
      </c>
      <c r="T51" s="107">
        <f>('1 Utsläpp'!T54/'6 FV'!T53)*1000</f>
        <v>37.723596924916073</v>
      </c>
      <c r="U51" s="107">
        <f>('1 Utsläpp'!U54/'6 FV'!U53)*1000</f>
        <v>36.898680248256426</v>
      </c>
      <c r="V51" s="107">
        <f>('1 Utsläpp'!V54/'6 FV'!V53)*1000</f>
        <v>39.403937634144853</v>
      </c>
      <c r="W51" s="107">
        <f>('1 Utsläpp'!W54/'6 FV'!W53)*1000</f>
        <v>38.09644190955963</v>
      </c>
      <c r="X51" s="107">
        <f>('1 Utsläpp'!X54/'6 FV'!X53)*1000</f>
        <v>39.926004444555268</v>
      </c>
      <c r="Y51" s="107">
        <f>('1 Utsläpp'!Y54/'6 FV'!Y53)*1000</f>
        <v>38.629795780807825</v>
      </c>
      <c r="Z51" s="107">
        <f>('1 Utsläpp'!Z54/'6 FV'!Z53)*1000</f>
        <v>37.595457769910283</v>
      </c>
      <c r="AA51" s="107">
        <f>('1 Utsläpp'!AA54/'6 FV'!AA53)*1000</f>
        <v>34.676810737453437</v>
      </c>
      <c r="AB51" s="107">
        <f>('1 Utsläpp'!AB54/'6 FV'!AB53)*1000</f>
        <v>35.397221867634109</v>
      </c>
      <c r="AC51" s="107">
        <f>('1 Utsläpp'!AC54/'6 FV'!AC53)*1000</f>
        <v>35.576972619013524</v>
      </c>
      <c r="AD51" s="107">
        <f>('1 Utsläpp'!AD54/'6 FV'!AD53)*1000</f>
        <v>41.805726316934567</v>
      </c>
      <c r="AE51" s="107">
        <f>('1 Utsläpp'!AE54/'6 FV'!AE53)*1000</f>
        <v>36.169810832402398</v>
      </c>
      <c r="AF51" s="107">
        <f>('1 Utsläpp'!AF54/'6 FV'!AF53)*1000</f>
        <v>43.673878331859299</v>
      </c>
      <c r="AG51" s="107">
        <f>('1 Utsläpp'!AG54/'6 FV'!AG53)*1000</f>
        <v>39.469091105926132</v>
      </c>
      <c r="AH51" s="107">
        <f>('1 Utsläpp'!AH54/'6 FV'!AH53)*1000</f>
        <v>43.165823825391527</v>
      </c>
      <c r="AI51" s="107">
        <f>('1 Utsläpp'!AI54/'6 FV'!AI53)*1000</f>
        <v>39.788702189724638</v>
      </c>
      <c r="AJ51" s="107">
        <f>('1 Utsläpp'!AJ54/'6 FV'!AJ53)*1000</f>
        <v>46.057121250955397</v>
      </c>
      <c r="AK51" s="107">
        <f>('1 Utsläpp'!AK54/'6 FV'!AK53)*1000</f>
        <v>40.326632135329113</v>
      </c>
      <c r="AL51" s="107">
        <f>('1 Utsläpp'!AL54/'6 FV'!AL53)*1000</f>
        <v>47.116997092343908</v>
      </c>
      <c r="AM51" s="107">
        <f>('1 Utsläpp'!AM54/'6 FV'!AM53)*1000</f>
        <v>44.459549282457232</v>
      </c>
      <c r="AN51" s="107">
        <f>('1 Utsläpp'!AN54/'6 FV'!AN53)*1000</f>
        <v>41.865507651518826</v>
      </c>
      <c r="AO51" s="107">
        <f>('1 Utsläpp'!AO54/'6 FV'!AO53)*1000</f>
        <v>39.664340736407475</v>
      </c>
      <c r="AP51" s="107">
        <f>('1 Utsläpp'!AP54/'6 FV'!AP53)*1000</f>
        <v>42.693650775783276</v>
      </c>
      <c r="AQ51" s="107">
        <f>('1 Utsläpp'!AQ54/'6 FV'!AQ53)*1000</f>
        <v>39.003652202543563</v>
      </c>
      <c r="AR51" s="107">
        <f>('1 Utsläpp'!AR54/'6 FV'!AR53)*1000</f>
        <v>38.160827404151071</v>
      </c>
      <c r="AS51" s="107">
        <f>('1 Utsläpp'!AS54/'6 FV'!AS53)*1000</f>
        <v>38.620661664984588</v>
      </c>
      <c r="AT51" s="107">
        <f>('1 Utsläpp'!AT54/'6 FV'!AT53)*1000</f>
        <v>41.947648064198937</v>
      </c>
      <c r="AU51" s="107">
        <f>('1 Utsläpp'!AU54/'6 FV'!AU53)*1000</f>
        <v>36.455873081637229</v>
      </c>
      <c r="AV51" s="107">
        <f>('1 Utsläpp'!AV54/'6 FV'!AV53)*1000</f>
        <v>35.525752268116747</v>
      </c>
      <c r="AW51" s="107">
        <f>('1 Utsläpp'!AW54/'6 FV'!AW53)*1000</f>
        <v>36.196415419647849</v>
      </c>
      <c r="AX51" s="107">
        <f>('1 Utsläpp'!AX54/'6 FV'!AX53)*1000</f>
        <v>40.135428916776192</v>
      </c>
      <c r="AY51" s="107">
        <f>('1 Utsläpp'!AY54/'6 FV'!AY53)*1000</f>
        <v>36.574044441128819</v>
      </c>
      <c r="AZ51" s="107">
        <f>('1 Utsläpp'!AZ54/'6 FV'!AZ53)*1000</f>
        <v>36.876544389602216</v>
      </c>
      <c r="BA51" s="107">
        <f>('1 Utsläpp'!BA54/'6 FV'!BA53)*1000</f>
        <v>33.003071749612872</v>
      </c>
      <c r="BB51" s="107">
        <f>('1 Utsläpp'!BB54/'6 FV'!BB53)*1000</f>
        <v>36.580324374161655</v>
      </c>
      <c r="BC51" s="107">
        <f>('1 Utsläpp'!BC54/'6 FV'!BC53)*1000</f>
        <v>32.128038492981979</v>
      </c>
      <c r="BD51" s="107">
        <f>('1 Utsläpp'!BD54/'6 FV'!BD53)*1000</f>
        <v>36.122369222288164</v>
      </c>
      <c r="BE51" s="107">
        <f>('1 Utsläpp'!BE54/'6 FV'!BE53)*1000</f>
        <v>36.576647644772414</v>
      </c>
      <c r="BF51" s="107">
        <f>('1 Utsläpp'!BF54/'6 FV'!BF53)*1000</f>
        <v>36.416119747890278</v>
      </c>
      <c r="BG51" s="107">
        <f>('1 Utsläpp'!BG54/'6 FV'!BG53)*1000</f>
        <v>32.308955113883506</v>
      </c>
      <c r="BH51" s="107">
        <f>('1 Utsläpp'!BH54/'6 FV'!BH53)*1000</f>
        <v>39.915854631923757</v>
      </c>
      <c r="BI51" s="107">
        <f>('1 Utsläpp'!BI54/'6 FV'!BI53)*1000</f>
        <v>35.264363129720799</v>
      </c>
      <c r="BJ51" s="107">
        <f>('1 Utsläpp'!BJ54/'6 FV'!BJ53)*1000</f>
        <v>37.075019188332313</v>
      </c>
      <c r="BK51" s="107">
        <f>('1 Utsläpp'!BK54/'6 FV'!BK53)*1000</f>
        <v>34.559533996027326</v>
      </c>
      <c r="BL51" s="107">
        <f>('1 Utsläpp'!BL54/'6 FV'!BL53)*1000</f>
        <v>35.695301385272948</v>
      </c>
      <c r="BM51" s="107">
        <f>('1 Utsläpp'!BM54/'6 FV'!BM53)*1000</f>
        <v>38.845319966774234</v>
      </c>
      <c r="BN51" s="107">
        <f>('1 Utsläpp'!BN54/'6 FV'!BN53)*1000</f>
        <v>47.863804089428918</v>
      </c>
      <c r="BO51" s="107">
        <f>('1 Utsläpp'!BO54/'6 FV'!BO53)*1000</f>
        <v>42.763703129130093</v>
      </c>
      <c r="BP51" s="107">
        <f>('1 Utsläpp'!BP54/'6 FV'!BP53)*1000</f>
        <v>44.054417846419767</v>
      </c>
      <c r="BQ51" s="107">
        <f>('1 Utsläpp'!BQ54/'6 FV'!BQ53)*1000</f>
        <v>51.558572497509303</v>
      </c>
      <c r="BR51" s="107">
        <f>('1 Utsläpp'!BR54/'6 FV'!BR53)*1000</f>
        <v>59.358619527544121</v>
      </c>
      <c r="BS51" s="107">
        <f>('1 Utsläpp'!BS54/'6 FV'!BS53)*1000</f>
        <v>54.254605532696786</v>
      </c>
    </row>
    <row r="52" spans="2:71" ht="13" x14ac:dyDescent="0.3">
      <c r="B52" s="71" t="s">
        <v>128</v>
      </c>
      <c r="C52" s="71" t="s">
        <v>29</v>
      </c>
      <c r="D52" s="107">
        <f>('1 Utsläpp'!D55/'6 FV'!D54)*1000</f>
        <v>2.5726034421839894</v>
      </c>
      <c r="E52" s="107">
        <f>('1 Utsläpp'!E55/'6 FV'!E54)*1000</f>
        <v>2.4545565644179108</v>
      </c>
      <c r="F52" s="107">
        <f>('1 Utsläpp'!F55/'6 FV'!F54)*1000</f>
        <v>2.5562265571519656</v>
      </c>
      <c r="G52" s="107">
        <f>('1 Utsläpp'!G55/'6 FV'!G54)*1000</f>
        <v>2.3292502042576566</v>
      </c>
      <c r="H52" s="107">
        <f>('1 Utsläpp'!H55/'6 FV'!H54)*1000</f>
        <v>2.4078052017609277</v>
      </c>
      <c r="I52" s="107">
        <f>('1 Utsläpp'!I55/'6 FV'!I54)*1000</f>
        <v>2.3250454633627249</v>
      </c>
      <c r="J52" s="107">
        <f>('1 Utsläpp'!J55/'6 FV'!J54)*1000</f>
        <v>2.498650851987315</v>
      </c>
      <c r="K52" s="107">
        <f>('1 Utsläpp'!K55/'6 FV'!K54)*1000</f>
        <v>2.2375703899261254</v>
      </c>
      <c r="L52" s="107">
        <f>('1 Utsläpp'!L55/'6 FV'!L54)*1000</f>
        <v>2.5266938502863714</v>
      </c>
      <c r="M52" s="107">
        <f>('1 Utsläpp'!M55/'6 FV'!M54)*1000</f>
        <v>2.2920377405537264</v>
      </c>
      <c r="N52" s="107">
        <f>('1 Utsläpp'!N55/'6 FV'!N54)*1000</f>
        <v>2.4282950466400632</v>
      </c>
      <c r="O52" s="107">
        <f>('1 Utsläpp'!O55/'6 FV'!O54)*1000</f>
        <v>2.2767665500121805</v>
      </c>
      <c r="P52" s="107">
        <f>('1 Utsläpp'!P55/'6 FV'!P54)*1000</f>
        <v>2.4148704235620153</v>
      </c>
      <c r="Q52" s="107">
        <f>('1 Utsläpp'!Q55/'6 FV'!Q54)*1000</f>
        <v>2.2531469322774158</v>
      </c>
      <c r="R52" s="107">
        <f>('1 Utsläpp'!R55/'6 FV'!R54)*1000</f>
        <v>2.3397198424330212</v>
      </c>
      <c r="S52" s="107">
        <f>('1 Utsläpp'!S55/'6 FV'!S54)*1000</f>
        <v>2.1490234158059138</v>
      </c>
      <c r="T52" s="107">
        <f>('1 Utsläpp'!T55/'6 FV'!T54)*1000</f>
        <v>2.1959432980683018</v>
      </c>
      <c r="U52" s="107">
        <f>('1 Utsläpp'!U55/'6 FV'!U54)*1000</f>
        <v>2.0235772040792837</v>
      </c>
      <c r="V52" s="107">
        <f>('1 Utsläpp'!V55/'6 FV'!V54)*1000</f>
        <v>2.146916019136496</v>
      </c>
      <c r="W52" s="107">
        <f>('1 Utsläpp'!W55/'6 FV'!W54)*1000</f>
        <v>1.9883773040824457</v>
      </c>
      <c r="X52" s="107">
        <f>('1 Utsläpp'!X55/'6 FV'!X54)*1000</f>
        <v>2.089411481212283</v>
      </c>
      <c r="Y52" s="107">
        <f>('1 Utsläpp'!Y55/'6 FV'!Y54)*1000</f>
        <v>1.9685031312585803</v>
      </c>
      <c r="Z52" s="107">
        <f>('1 Utsläpp'!Z55/'6 FV'!Z54)*1000</f>
        <v>2.0631950961328069</v>
      </c>
      <c r="AA52" s="107">
        <f>('1 Utsläpp'!AA55/'6 FV'!AA54)*1000</f>
        <v>1.8017090463694152</v>
      </c>
      <c r="AB52" s="107">
        <f>('1 Utsläpp'!AB55/'6 FV'!AB54)*1000</f>
        <v>1.8527478946403459</v>
      </c>
      <c r="AC52" s="107">
        <f>('1 Utsläpp'!AC55/'6 FV'!AC54)*1000</f>
        <v>1.7792177854048212</v>
      </c>
      <c r="AD52" s="107">
        <f>('1 Utsläpp'!AD55/'6 FV'!AD54)*1000</f>
        <v>1.8590632300886887</v>
      </c>
      <c r="AE52" s="107">
        <f>('1 Utsläpp'!AE55/'6 FV'!AE54)*1000</f>
        <v>1.6638330464924576</v>
      </c>
      <c r="AF52" s="107">
        <f>('1 Utsläpp'!AF55/'6 FV'!AF54)*1000</f>
        <v>1.6596740704548161</v>
      </c>
      <c r="AG52" s="107">
        <f>('1 Utsläpp'!AG55/'6 FV'!AG54)*1000</f>
        <v>1.6244665359674717</v>
      </c>
      <c r="AH52" s="107">
        <f>('1 Utsläpp'!AH55/'6 FV'!AH54)*1000</f>
        <v>1.7165581811125445</v>
      </c>
      <c r="AI52" s="107">
        <f>('1 Utsläpp'!AI55/'6 FV'!AI54)*1000</f>
        <v>1.5151151319854248</v>
      </c>
      <c r="AJ52" s="107">
        <f>('1 Utsläpp'!AJ55/'6 FV'!AJ54)*1000</f>
        <v>1.5610415686583579</v>
      </c>
      <c r="AK52" s="107">
        <f>('1 Utsläpp'!AK55/'6 FV'!AK54)*1000</f>
        <v>1.5053903932844481</v>
      </c>
      <c r="AL52" s="107">
        <f>('1 Utsläpp'!AL55/'6 FV'!AL54)*1000</f>
        <v>1.6376178041235883</v>
      </c>
      <c r="AM52" s="107">
        <f>('1 Utsläpp'!AM55/'6 FV'!AM54)*1000</f>
        <v>1.4570889736731651</v>
      </c>
      <c r="AN52" s="107">
        <f>('1 Utsläpp'!AN55/'6 FV'!AN54)*1000</f>
        <v>1.4919535984699286</v>
      </c>
      <c r="AO52" s="107">
        <f>('1 Utsläpp'!AO55/'6 FV'!AO54)*1000</f>
        <v>1.5060614603363101</v>
      </c>
      <c r="AP52" s="107">
        <f>('1 Utsläpp'!AP55/'6 FV'!AP54)*1000</f>
        <v>1.5951608198911782</v>
      </c>
      <c r="AQ52" s="107">
        <f>('1 Utsläpp'!AQ55/'6 FV'!AQ54)*1000</f>
        <v>1.3929269220693541</v>
      </c>
      <c r="AR52" s="107">
        <f>('1 Utsläpp'!AR55/'6 FV'!AR54)*1000</f>
        <v>1.408926909656862</v>
      </c>
      <c r="AS52" s="107">
        <f>('1 Utsläpp'!AS55/'6 FV'!AS54)*1000</f>
        <v>1.4154824699791893</v>
      </c>
      <c r="AT52" s="107">
        <f>('1 Utsläpp'!AT55/'6 FV'!AT54)*1000</f>
        <v>1.5361953770906986</v>
      </c>
      <c r="AU52" s="107">
        <f>('1 Utsläpp'!AU55/'6 FV'!AU54)*1000</f>
        <v>1.3136616655541509</v>
      </c>
      <c r="AV52" s="107">
        <f>('1 Utsläpp'!AV55/'6 FV'!AV54)*1000</f>
        <v>1.365624338260333</v>
      </c>
      <c r="AW52" s="107">
        <f>('1 Utsläpp'!AW55/'6 FV'!AW54)*1000</f>
        <v>1.3780948873548879</v>
      </c>
      <c r="AX52" s="107">
        <f>('1 Utsläpp'!AX55/'6 FV'!AX54)*1000</f>
        <v>1.4831106369650755</v>
      </c>
      <c r="AY52" s="107">
        <f>('1 Utsläpp'!AY55/'6 FV'!AY54)*1000</f>
        <v>1.2630289183654644</v>
      </c>
      <c r="AZ52" s="107">
        <f>('1 Utsläpp'!AZ55/'6 FV'!AZ54)*1000</f>
        <v>1.25967821942945</v>
      </c>
      <c r="BA52" s="107">
        <f>('1 Utsläpp'!BA55/'6 FV'!BA54)*1000</f>
        <v>1.2846192018943279</v>
      </c>
      <c r="BB52" s="107">
        <f>('1 Utsläpp'!BB55/'6 FV'!BB54)*1000</f>
        <v>1.3870025549501628</v>
      </c>
      <c r="BC52" s="107">
        <f>('1 Utsläpp'!BC55/'6 FV'!BC54)*1000</f>
        <v>1.1889057244915522</v>
      </c>
      <c r="BD52" s="107">
        <f>('1 Utsläpp'!BD55/'6 FV'!BD54)*1000</f>
        <v>1.1702950851842031</v>
      </c>
      <c r="BE52" s="107">
        <f>('1 Utsläpp'!BE55/'6 FV'!BE54)*1000</f>
        <v>1.2015641986601762</v>
      </c>
      <c r="BF52" s="107">
        <f>('1 Utsläpp'!BF55/'6 FV'!BF54)*1000</f>
        <v>1.3021410593439642</v>
      </c>
      <c r="BG52" s="107">
        <f>('1 Utsläpp'!BG55/'6 FV'!BG54)*1000</f>
        <v>1.0618191511322368</v>
      </c>
      <c r="BH52" s="107">
        <f>('1 Utsläpp'!BH55/'6 FV'!BH54)*1000</f>
        <v>1.1055861988632851</v>
      </c>
      <c r="BI52" s="107">
        <f>('1 Utsläpp'!BI55/'6 FV'!BI54)*1000</f>
        <v>1.02277714390446</v>
      </c>
      <c r="BJ52" s="107">
        <f>('1 Utsläpp'!BJ55/'6 FV'!BJ54)*1000</f>
        <v>1.0895880767500803</v>
      </c>
      <c r="BK52" s="107">
        <f>('1 Utsläpp'!BK55/'6 FV'!BK54)*1000</f>
        <v>1.0003174158951962</v>
      </c>
      <c r="BL52" s="107">
        <f>('1 Utsläpp'!BL55/'6 FV'!BL54)*1000</f>
        <v>1.040142813993413</v>
      </c>
      <c r="BM52" s="107">
        <f>('1 Utsläpp'!BM55/'6 FV'!BM54)*1000</f>
        <v>1.0425814493426526</v>
      </c>
      <c r="BN52" s="107">
        <f>('1 Utsläpp'!BN55/'6 FV'!BN54)*1000</f>
        <v>1.0783794422214361</v>
      </c>
      <c r="BO52" s="107">
        <f>('1 Utsläpp'!BO55/'6 FV'!BO54)*1000</f>
        <v>0.97535584133015851</v>
      </c>
      <c r="BP52" s="107">
        <f>('1 Utsläpp'!BP55/'6 FV'!BP54)*1000</f>
        <v>1.2308113551019044</v>
      </c>
      <c r="BQ52" s="107">
        <f>('1 Utsläpp'!BQ55/'6 FV'!BQ54)*1000</f>
        <v>1.2177729170857128</v>
      </c>
      <c r="BR52" s="107">
        <f>('1 Utsläpp'!BR55/'6 FV'!BR54)*1000</f>
        <v>1.2864109965994135</v>
      </c>
      <c r="BS52" s="107">
        <f>('1 Utsläpp'!BS55/'6 FV'!BS54)*1000</f>
        <v>1.0929025383191839</v>
      </c>
    </row>
    <row r="53" spans="2:71" ht="13" x14ac:dyDescent="0.3">
      <c r="B53" s="112" t="s">
        <v>129</v>
      </c>
      <c r="C53" s="112" t="s">
        <v>26</v>
      </c>
      <c r="D53" s="296">
        <f>('1 Utsläpp'!D56/'6 FV'!D55)*1000</f>
        <v>0.53232406048225656</v>
      </c>
      <c r="E53" s="296">
        <f>('1 Utsläpp'!E56/'6 FV'!E55)*1000</f>
        <v>0.51784843084158738</v>
      </c>
      <c r="F53" s="296">
        <f>('1 Utsläpp'!F56/'6 FV'!F55)*1000</f>
        <v>0.62771666990717867</v>
      </c>
      <c r="G53" s="296">
        <f>('1 Utsläpp'!G56/'6 FV'!G55)*1000</f>
        <v>0.57449739430896496</v>
      </c>
      <c r="H53" s="296">
        <f>('1 Utsläpp'!H56/'6 FV'!H55)*1000</f>
        <v>0.50968660858916204</v>
      </c>
      <c r="I53" s="296">
        <f>('1 Utsläpp'!I56/'6 FV'!I55)*1000</f>
        <v>0.4758080954556983</v>
      </c>
      <c r="J53" s="296">
        <f>('1 Utsläpp'!J56/'6 FV'!J55)*1000</f>
        <v>0.57982697405292516</v>
      </c>
      <c r="K53" s="296">
        <f>('1 Utsläpp'!K56/'6 FV'!K55)*1000</f>
        <v>0.53515343255083825</v>
      </c>
      <c r="L53" s="296">
        <f>('1 Utsläpp'!L56/'6 FV'!L55)*1000</f>
        <v>0.54832697614386972</v>
      </c>
      <c r="M53" s="296">
        <f>('1 Utsläpp'!M56/'6 FV'!M55)*1000</f>
        <v>0.45477655203268624</v>
      </c>
      <c r="N53" s="296">
        <f>('1 Utsläpp'!N56/'6 FV'!N55)*1000</f>
        <v>0.55296158661857753</v>
      </c>
      <c r="O53" s="296">
        <f>('1 Utsläpp'!O56/'6 FV'!O55)*1000</f>
        <v>0.58119545888508106</v>
      </c>
      <c r="P53" s="296">
        <f>('1 Utsläpp'!P56/'6 FV'!P55)*1000</f>
        <v>0.47892399176197215</v>
      </c>
      <c r="Q53" s="296">
        <f>('1 Utsläpp'!Q56/'6 FV'!Q55)*1000</f>
        <v>0.43355062013367585</v>
      </c>
      <c r="R53" s="296">
        <f>('1 Utsläpp'!R56/'6 FV'!R55)*1000</f>
        <v>0.53414035920762393</v>
      </c>
      <c r="S53" s="296">
        <f>('1 Utsläpp'!S56/'6 FV'!S55)*1000</f>
        <v>0.4685606412098029</v>
      </c>
      <c r="T53" s="296">
        <f>('1 Utsläpp'!T56/'6 FV'!T55)*1000</f>
        <v>0.45145548062604457</v>
      </c>
      <c r="U53" s="296">
        <f>('1 Utsläpp'!U56/'6 FV'!U55)*1000</f>
        <v>0.43878075467350713</v>
      </c>
      <c r="V53" s="296">
        <f>('1 Utsläpp'!V56/'6 FV'!V55)*1000</f>
        <v>0.55296053487012609</v>
      </c>
      <c r="W53" s="296">
        <f>('1 Utsläpp'!W56/'6 FV'!W55)*1000</f>
        <v>0.50404613373727758</v>
      </c>
      <c r="X53" s="296">
        <f>('1 Utsläpp'!X56/'6 FV'!X55)*1000</f>
        <v>0.40901923953786856</v>
      </c>
      <c r="Y53" s="296">
        <f>('1 Utsläpp'!Y56/'6 FV'!Y55)*1000</f>
        <v>0.40070607063177283</v>
      </c>
      <c r="Z53" s="296">
        <f>('1 Utsläpp'!Z56/'6 FV'!Z55)*1000</f>
        <v>0.48339743704973204</v>
      </c>
      <c r="AA53" s="296">
        <f>('1 Utsläpp'!AA56/'6 FV'!AA55)*1000</f>
        <v>0.40435251137927908</v>
      </c>
      <c r="AB53" s="296">
        <f>('1 Utsläpp'!AB56/'6 FV'!AB55)*1000</f>
        <v>0.37672848082629662</v>
      </c>
      <c r="AC53" s="296">
        <f>('1 Utsläpp'!AC56/'6 FV'!AC55)*1000</f>
        <v>0.3694327771004513</v>
      </c>
      <c r="AD53" s="296">
        <f>('1 Utsläpp'!AD56/'6 FV'!AD55)*1000</f>
        <v>0.45833542442507619</v>
      </c>
      <c r="AE53" s="296">
        <f>('1 Utsläpp'!AE56/'6 FV'!AE55)*1000</f>
        <v>0.38157002600348006</v>
      </c>
      <c r="AF53" s="296">
        <f>('1 Utsläpp'!AF56/'6 FV'!AF55)*1000</f>
        <v>0.34771728490140758</v>
      </c>
      <c r="AG53" s="296">
        <f>('1 Utsläpp'!AG56/'6 FV'!AG55)*1000</f>
        <v>0.36626942306132887</v>
      </c>
      <c r="AH53" s="296">
        <f>('1 Utsläpp'!AH56/'6 FV'!AH55)*1000</f>
        <v>0.4501009708785097</v>
      </c>
      <c r="AI53" s="296">
        <f>('1 Utsläpp'!AI56/'6 FV'!AI55)*1000</f>
        <v>0.37215687462254127</v>
      </c>
      <c r="AJ53" s="296">
        <f>('1 Utsläpp'!AJ56/'6 FV'!AJ55)*1000</f>
        <v>0.34640610808440608</v>
      </c>
      <c r="AK53" s="296">
        <f>('1 Utsläpp'!AK56/'6 FV'!AK55)*1000</f>
        <v>0.3377035856639804</v>
      </c>
      <c r="AL53" s="296">
        <f>('1 Utsläpp'!AL56/'6 FV'!AL55)*1000</f>
        <v>0.4220184201397546</v>
      </c>
      <c r="AM53" s="296">
        <f>('1 Utsläpp'!AM56/'6 FV'!AM55)*1000</f>
        <v>0.36153765971103258</v>
      </c>
      <c r="AN53" s="296">
        <f>('1 Utsläpp'!AN56/'6 FV'!AN55)*1000</f>
        <v>0.32365493844458476</v>
      </c>
      <c r="AO53" s="296">
        <f>('1 Utsläpp'!AO56/'6 FV'!AO55)*1000</f>
        <v>0.33330992271242821</v>
      </c>
      <c r="AP53" s="296">
        <f>('1 Utsläpp'!AP56/'6 FV'!AP55)*1000</f>
        <v>0.40247516360930036</v>
      </c>
      <c r="AQ53" s="296">
        <f>('1 Utsläpp'!AQ56/'6 FV'!AQ55)*1000</f>
        <v>0.32933451901239313</v>
      </c>
      <c r="AR53" s="296">
        <f>('1 Utsläpp'!AR56/'6 FV'!AR55)*1000</f>
        <v>0.30732328126418507</v>
      </c>
      <c r="AS53" s="296">
        <f>('1 Utsläpp'!AS56/'6 FV'!AS55)*1000</f>
        <v>0.31259387151486684</v>
      </c>
      <c r="AT53" s="296">
        <f>('1 Utsläpp'!AT56/'6 FV'!AT55)*1000</f>
        <v>0.38923963297978925</v>
      </c>
      <c r="AU53" s="296">
        <f>('1 Utsläpp'!AU56/'6 FV'!AU55)*1000</f>
        <v>0.3144056347778027</v>
      </c>
      <c r="AV53" s="296">
        <f>('1 Utsläpp'!AV56/'6 FV'!AV55)*1000</f>
        <v>0.34024198312922532</v>
      </c>
      <c r="AW53" s="296">
        <f>('1 Utsläpp'!AW56/'6 FV'!AW55)*1000</f>
        <v>0.33198237944781339</v>
      </c>
      <c r="AX53" s="296">
        <f>('1 Utsläpp'!AX56/'6 FV'!AX55)*1000</f>
        <v>0.39906345827756851</v>
      </c>
      <c r="AY53" s="296">
        <f>('1 Utsläpp'!AY56/'6 FV'!AY55)*1000</f>
        <v>0.34066290703469376</v>
      </c>
      <c r="AZ53" s="296">
        <f>('1 Utsläpp'!AZ56/'6 FV'!AZ55)*1000</f>
        <v>0.34806466592541663</v>
      </c>
      <c r="BA53" s="296">
        <f>('1 Utsläpp'!BA56/'6 FV'!BA55)*1000</f>
        <v>0.32062163757387036</v>
      </c>
      <c r="BB53" s="296">
        <f>('1 Utsläpp'!BB56/'6 FV'!BB55)*1000</f>
        <v>0.39326443497556374</v>
      </c>
      <c r="BC53" s="296">
        <f>('1 Utsläpp'!BC56/'6 FV'!BC55)*1000</f>
        <v>0.33927113424690392</v>
      </c>
      <c r="BD53" s="296">
        <f>('1 Utsläpp'!BD56/'6 FV'!BD55)*1000</f>
        <v>0.32019771464907176</v>
      </c>
      <c r="BE53" s="296">
        <f>('1 Utsläpp'!BE56/'6 FV'!BE55)*1000</f>
        <v>0.30715764749313496</v>
      </c>
      <c r="BF53" s="296">
        <f>('1 Utsläpp'!BF56/'6 FV'!BF55)*1000</f>
        <v>0.37479831730724045</v>
      </c>
      <c r="BG53" s="296">
        <f>('1 Utsläpp'!BG56/'6 FV'!BG55)*1000</f>
        <v>0.32110353840716227</v>
      </c>
      <c r="BH53" s="296">
        <f>('1 Utsläpp'!BH56/'6 FV'!BH55)*1000</f>
        <v>0.30212130560367095</v>
      </c>
      <c r="BI53" s="296">
        <f>('1 Utsläpp'!BI56/'6 FV'!BI55)*1000</f>
        <v>0.26760433764541502</v>
      </c>
      <c r="BJ53" s="296">
        <f>('1 Utsläpp'!BJ56/'6 FV'!BJ55)*1000</f>
        <v>0.30758483703521133</v>
      </c>
      <c r="BK53" s="296">
        <f>('1 Utsläpp'!BK56/'6 FV'!BK55)*1000</f>
        <v>0.28289952089801979</v>
      </c>
      <c r="BL53" s="296">
        <f>('1 Utsläpp'!BL56/'6 FV'!BL55)*1000</f>
        <v>0.28328360024879473</v>
      </c>
      <c r="BM53" s="296">
        <f>('1 Utsläpp'!BM56/'6 FV'!BM55)*1000</f>
        <v>0.27553157595322403</v>
      </c>
      <c r="BN53" s="296">
        <f>('1 Utsläpp'!BN56/'6 FV'!BN55)*1000</f>
        <v>0.32233878467924698</v>
      </c>
      <c r="BO53" s="296">
        <f>('1 Utsläpp'!BO56/'6 FV'!BO55)*1000</f>
        <v>0.27911360214964609</v>
      </c>
      <c r="BP53" s="296">
        <f>('1 Utsläpp'!BP56/'6 FV'!BP55)*1000</f>
        <v>0.31376436061694341</v>
      </c>
      <c r="BQ53" s="296">
        <f>('1 Utsläpp'!BQ56/'6 FV'!BQ55)*1000</f>
        <v>0.29865829617109935</v>
      </c>
      <c r="BR53" s="296">
        <f>('1 Utsläpp'!BR56/'6 FV'!BR55)*1000</f>
        <v>0.35676906777633111</v>
      </c>
      <c r="BS53" s="296">
        <f>('1 Utsläpp'!BS56/'6 FV'!BS55)*1000</f>
        <v>0.29691924284720461</v>
      </c>
    </row>
    <row r="54" spans="2:71" x14ac:dyDescent="0.35">
      <c r="BA54" s="57"/>
      <c r="BB54" s="57"/>
      <c r="BR54" s="282"/>
      <c r="BS54" s="282"/>
    </row>
    <row r="55" spans="2:71" s="56" customFormat="1" x14ac:dyDescent="0.35">
      <c r="B55" s="57"/>
      <c r="C55" s="5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BC55" s="181"/>
      <c r="BD55" s="181"/>
      <c r="BE55" s="181"/>
      <c r="BF55" s="181"/>
      <c r="BG55" s="181"/>
      <c r="BH55" s="181"/>
      <c r="BI55" s="181"/>
      <c r="BJ55" s="181"/>
      <c r="BR55" s="282"/>
      <c r="BS55" s="282"/>
    </row>
    <row r="56" spans="2:71" ht="13" x14ac:dyDescent="0.3">
      <c r="B56" s="113" t="s">
        <v>203</v>
      </c>
      <c r="C56" s="113" t="s">
        <v>204</v>
      </c>
      <c r="D56" s="111" t="s">
        <v>83</v>
      </c>
      <c r="E56" s="111" t="s">
        <v>84</v>
      </c>
      <c r="F56" s="111" t="s">
        <v>85</v>
      </c>
      <c r="G56" s="111" t="s">
        <v>86</v>
      </c>
      <c r="H56" s="111" t="s">
        <v>87</v>
      </c>
      <c r="I56" s="111" t="s">
        <v>88</v>
      </c>
      <c r="J56" s="111" t="s">
        <v>89</v>
      </c>
      <c r="K56" s="111" t="s">
        <v>90</v>
      </c>
      <c r="L56" s="111" t="s">
        <v>91</v>
      </c>
      <c r="M56" s="111" t="s">
        <v>92</v>
      </c>
      <c r="N56" s="111" t="s">
        <v>93</v>
      </c>
      <c r="O56" s="111" t="s">
        <v>94</v>
      </c>
      <c r="P56" s="111" t="s">
        <v>95</v>
      </c>
      <c r="Q56" s="111" t="s">
        <v>96</v>
      </c>
      <c r="R56" s="111" t="s">
        <v>97</v>
      </c>
      <c r="S56" s="111" t="s">
        <v>98</v>
      </c>
      <c r="T56" s="111" t="s">
        <v>99</v>
      </c>
      <c r="U56" s="111" t="s">
        <v>100</v>
      </c>
      <c r="V56" s="111" t="s">
        <v>101</v>
      </c>
      <c r="W56" s="111" t="s">
        <v>102</v>
      </c>
      <c r="X56" s="111" t="s">
        <v>103</v>
      </c>
      <c r="Y56" s="111" t="s">
        <v>104</v>
      </c>
      <c r="Z56" s="111" t="s">
        <v>105</v>
      </c>
      <c r="AA56" s="111" t="s">
        <v>106</v>
      </c>
      <c r="AB56" s="111" t="s">
        <v>107</v>
      </c>
      <c r="AC56" s="111" t="s">
        <v>108</v>
      </c>
      <c r="AD56" s="111" t="s">
        <v>109</v>
      </c>
      <c r="AE56" s="111" t="s">
        <v>110</v>
      </c>
      <c r="AF56" s="111" t="s">
        <v>111</v>
      </c>
      <c r="AG56" s="111" t="s">
        <v>112</v>
      </c>
      <c r="AH56" s="111" t="s">
        <v>179</v>
      </c>
      <c r="AI56" s="111" t="s">
        <v>180</v>
      </c>
      <c r="AJ56" s="111" t="s">
        <v>194</v>
      </c>
      <c r="AK56" s="111" t="s">
        <v>196</v>
      </c>
      <c r="AL56" s="111" t="s">
        <v>198</v>
      </c>
      <c r="AM56" s="105" t="s">
        <v>200</v>
      </c>
      <c r="AN56" s="105" t="s">
        <v>201</v>
      </c>
      <c r="AO56" s="105" t="s">
        <v>205</v>
      </c>
      <c r="AP56" s="105" t="s">
        <v>208</v>
      </c>
      <c r="AQ56" s="105" t="s">
        <v>210</v>
      </c>
      <c r="AR56" s="91" t="s">
        <v>250</v>
      </c>
      <c r="AS56" s="91" t="s">
        <v>262</v>
      </c>
      <c r="AT56" s="91" t="s">
        <v>263</v>
      </c>
      <c r="AU56" s="91" t="s">
        <v>268</v>
      </c>
      <c r="AV56" s="91" t="s">
        <v>269</v>
      </c>
      <c r="AW56" s="91" t="s">
        <v>270</v>
      </c>
      <c r="AX56" s="91" t="s">
        <v>271</v>
      </c>
      <c r="AY56" s="91" t="s">
        <v>273</v>
      </c>
      <c r="AZ56" s="91" t="s">
        <v>276</v>
      </c>
      <c r="BA56" s="91" t="s">
        <v>278</v>
      </c>
      <c r="BB56" s="91" t="s">
        <v>279</v>
      </c>
      <c r="BC56" s="91" t="s">
        <v>281</v>
      </c>
      <c r="BD56" s="91" t="s">
        <v>282</v>
      </c>
      <c r="BE56" s="91" t="s">
        <v>283</v>
      </c>
      <c r="BF56" s="91" t="s">
        <v>286</v>
      </c>
      <c r="BG56" s="113" t="s">
        <v>288</v>
      </c>
      <c r="BH56" s="91" t="s">
        <v>289</v>
      </c>
      <c r="BI56" s="91" t="s">
        <v>290</v>
      </c>
      <c r="BJ56" s="91" t="s">
        <v>292</v>
      </c>
      <c r="BK56" s="91" t="s">
        <v>307</v>
      </c>
      <c r="BL56" s="91" t="s">
        <v>310</v>
      </c>
      <c r="BM56" s="91" t="s">
        <v>398</v>
      </c>
      <c r="BN56" s="91" t="s">
        <v>399</v>
      </c>
      <c r="BO56" s="91" t="s">
        <v>402</v>
      </c>
      <c r="BP56" s="91" t="s">
        <v>403</v>
      </c>
      <c r="BQ56" s="91" t="s">
        <v>415</v>
      </c>
      <c r="BR56" s="91" t="s">
        <v>420</v>
      </c>
      <c r="BS56" s="91" t="s">
        <v>422</v>
      </c>
    </row>
    <row r="57" spans="2:71" ht="13" x14ac:dyDescent="0.3">
      <c r="B57" s="56" t="s">
        <v>117</v>
      </c>
      <c r="C57" s="56" t="s">
        <v>25</v>
      </c>
      <c r="D57" s="227">
        <f>('1 Utsläpp'!D43/'1 Utsläpp'!$D43)*100</f>
        <v>100</v>
      </c>
      <c r="E57" s="227">
        <f>('1 Utsläpp'!E43/'1 Utsläpp'!$D43)*100</f>
        <v>95.75973075384934</v>
      </c>
      <c r="F57" s="227">
        <f>('1 Utsläpp'!F43/'1 Utsläpp'!$D43)*100</f>
        <v>92.879210507743664</v>
      </c>
      <c r="G57" s="227">
        <f>('1 Utsläpp'!G43/'1 Utsläpp'!$D43)*100</f>
        <v>103.48828078358999</v>
      </c>
      <c r="H57" s="227">
        <f>('1 Utsläpp'!H43/'1 Utsläpp'!$D43)*100</f>
        <v>94.85247370964305</v>
      </c>
      <c r="I57" s="227">
        <f>('1 Utsläpp'!I43/'1 Utsläpp'!$D43)*100</f>
        <v>86.994445279336702</v>
      </c>
      <c r="J57" s="227">
        <f>('1 Utsläpp'!J43/'1 Utsläpp'!$D43)*100</f>
        <v>81.861747382854119</v>
      </c>
      <c r="K57" s="227">
        <f>('1 Utsläpp'!K43/'1 Utsläpp'!$D43)*100</f>
        <v>96.79221277808125</v>
      </c>
      <c r="L57" s="227">
        <f>('1 Utsläpp'!L43/'1 Utsläpp'!$D43)*100</f>
        <v>108.83245621799833</v>
      </c>
      <c r="M57" s="227">
        <f>('1 Utsläpp'!M43/'1 Utsläpp'!$D43)*100</f>
        <v>93.860492626836702</v>
      </c>
      <c r="N57" s="227">
        <f>('1 Utsläpp'!N43/'1 Utsläpp'!$D43)*100</f>
        <v>87.727112266163971</v>
      </c>
      <c r="O57" s="227">
        <f>('1 Utsläpp'!O43/'1 Utsläpp'!$D43)*100</f>
        <v>105.77770633928225</v>
      </c>
      <c r="P57" s="227">
        <f>('1 Utsläpp'!P43/'1 Utsläpp'!$D43)*100</f>
        <v>101.38936395661915</v>
      </c>
      <c r="Q57" s="227">
        <f>('1 Utsläpp'!Q43/'1 Utsläpp'!$D43)*100</f>
        <v>89.475894685237407</v>
      </c>
      <c r="R57" s="227">
        <f>('1 Utsläpp'!R43/'1 Utsläpp'!$D43)*100</f>
        <v>83.989141589759669</v>
      </c>
      <c r="S57" s="227">
        <f>('1 Utsläpp'!S43/'1 Utsläpp'!$D43)*100</f>
        <v>90.571729535472826</v>
      </c>
      <c r="T57" s="227">
        <f>('1 Utsläpp'!T43/'1 Utsläpp'!$D43)*100</f>
        <v>93.199461994960856</v>
      </c>
      <c r="U57" s="227">
        <f>('1 Utsläpp'!U43/'1 Utsläpp'!$D43)*100</f>
        <v>83.109032483789221</v>
      </c>
      <c r="V57" s="227">
        <f>('1 Utsläpp'!V43/'1 Utsläpp'!$D43)*100</f>
        <v>78.726190049102129</v>
      </c>
      <c r="W57" s="227">
        <f>('1 Utsläpp'!W43/'1 Utsläpp'!$D43)*100</f>
        <v>89.762452526659587</v>
      </c>
      <c r="X57" s="227">
        <f>('1 Utsläpp'!X43/'1 Utsläpp'!$D43)*100</f>
        <v>90.621749049424267</v>
      </c>
      <c r="Y57" s="227">
        <f>('1 Utsläpp'!Y43/'1 Utsläpp'!$D43)*100</f>
        <v>82.677526692091334</v>
      </c>
      <c r="Z57" s="227">
        <f>('1 Utsläpp'!Z43/'1 Utsläpp'!$D43)*100</f>
        <v>78.676555758124067</v>
      </c>
      <c r="AA57" s="227">
        <f>('1 Utsläpp'!AA43/'1 Utsläpp'!$D43)*100</f>
        <v>83.687256933590703</v>
      </c>
      <c r="AB57" s="227">
        <f>('1 Utsläpp'!AB43/'1 Utsläpp'!$D43)*100</f>
        <v>83.468673296045097</v>
      </c>
      <c r="AC57" s="227">
        <f>('1 Utsläpp'!AC43/'1 Utsläpp'!$D43)*100</f>
        <v>80.471620832343717</v>
      </c>
      <c r="AD57" s="227">
        <f>('1 Utsläpp'!AD43/'1 Utsläpp'!$D43)*100</f>
        <v>78.537686538039551</v>
      </c>
      <c r="AE57" s="227">
        <f>('1 Utsläpp'!AE43/'1 Utsläpp'!$D43)*100</f>
        <v>84.117267382410247</v>
      </c>
      <c r="AF57" s="227">
        <f>('1 Utsläpp'!AF43/'1 Utsläpp'!$D43)*100</f>
        <v>86.503546011733661</v>
      </c>
      <c r="AG57" s="227">
        <f>('1 Utsläpp'!AG43/'1 Utsläpp'!$D43)*100</f>
        <v>82.173517646162111</v>
      </c>
      <c r="AH57" s="227">
        <f>('1 Utsläpp'!AH43/'1 Utsläpp'!$D43)*100</f>
        <v>77.986651004663372</v>
      </c>
      <c r="AI57" s="227">
        <f>('1 Utsläpp'!AI43/'1 Utsläpp'!$D43)*100</f>
        <v>83.714384988274375</v>
      </c>
      <c r="AJ57" s="227">
        <f>('1 Utsläpp'!AJ43/'1 Utsläpp'!$D43)*100</f>
        <v>87.408220956439521</v>
      </c>
      <c r="AK57" s="227">
        <f>('1 Utsläpp'!AK43/'1 Utsläpp'!$D43)*100</f>
        <v>81.045917492421452</v>
      </c>
      <c r="AL57" s="227">
        <f>('1 Utsläpp'!AL43/'1 Utsläpp'!$D43)*100</f>
        <v>80.249419578818745</v>
      </c>
      <c r="AM57" s="227">
        <f>('1 Utsläpp'!AM43/'1 Utsläpp'!$D43)*100</f>
        <v>87.172177330855888</v>
      </c>
      <c r="AN57" s="227">
        <f>('1 Utsläpp'!AN43/'1 Utsläpp'!$D43)*100</f>
        <v>83.599362470676795</v>
      </c>
      <c r="AO57" s="227">
        <f>('1 Utsläpp'!AO43/'1 Utsläpp'!$D43)*100</f>
        <v>80.67629008532252</v>
      </c>
      <c r="AP57" s="227">
        <f>('1 Utsläpp'!AP43/'1 Utsläpp'!$D43)*100</f>
        <v>79.479028603435964</v>
      </c>
      <c r="AQ57" s="227">
        <f>('1 Utsläpp'!AQ43/'1 Utsläpp'!$D43)*100</f>
        <v>84.298753940482158</v>
      </c>
      <c r="AR57" s="227">
        <f>('1 Utsläpp'!AR43/'1 Utsläpp'!$D43)*100</f>
        <v>82.974951498817447</v>
      </c>
      <c r="AS57" s="227">
        <f>('1 Utsläpp'!AS43/'1 Utsläpp'!$D43)*100</f>
        <v>79.107842404099841</v>
      </c>
      <c r="AT57" s="227">
        <f>('1 Utsläpp'!AT43/'1 Utsläpp'!$D43)*100</f>
        <v>77.544714357632529</v>
      </c>
      <c r="AU57" s="227">
        <f>('1 Utsläpp'!AU43/'1 Utsläpp'!$D43)*100</f>
        <v>82.573462867207667</v>
      </c>
      <c r="AV57" s="227">
        <f>('1 Utsläpp'!AV43/'1 Utsläpp'!$D43)*100</f>
        <v>81.318621381347384</v>
      </c>
      <c r="AW57" s="227">
        <f>('1 Utsläpp'!AW43/'1 Utsläpp'!$D43)*100</f>
        <v>77.338230000643662</v>
      </c>
      <c r="AX57" s="227">
        <f>('1 Utsläpp'!AX43/'1 Utsläpp'!$D43)*100</f>
        <v>77.583087572583935</v>
      </c>
      <c r="AY57" s="227">
        <f>('1 Utsläpp'!AY43/'1 Utsläpp'!$D43)*100</f>
        <v>78.560606858363258</v>
      </c>
      <c r="AZ57" s="227">
        <f>('1 Utsläpp'!AZ43/'1 Utsläpp'!$D43)*100</f>
        <v>76.939452677695655</v>
      </c>
      <c r="BA57" s="227">
        <f>('1 Utsläpp'!BA43/'1 Utsläpp'!$D43)*100</f>
        <v>67.385073889987154</v>
      </c>
      <c r="BB57" s="227">
        <f>('1 Utsläpp'!BB43/'1 Utsläpp'!$D43)*100</f>
        <v>67.433599130903289</v>
      </c>
      <c r="BC57" s="227">
        <f>('1 Utsläpp'!BC43/'1 Utsläpp'!$D43)*100</f>
        <v>70.922417980586332</v>
      </c>
      <c r="BD57" s="227">
        <f>('1 Utsläpp'!BD43/'1 Utsläpp'!$D43)*100</f>
        <v>72.162476681465208</v>
      </c>
      <c r="BE57" s="227">
        <f>('1 Utsläpp'!BE43/'1 Utsläpp'!$D43)*100</f>
        <v>74.104247063872648</v>
      </c>
      <c r="BF57" s="227">
        <f>('1 Utsläpp'!BF43/'1 Utsläpp'!$D43)*100</f>
        <v>71.477699828900114</v>
      </c>
      <c r="BG57" s="227">
        <f>('1 Utsläpp'!BG43/'1 Utsläpp'!$D43)*100</f>
        <v>76.680372133623408</v>
      </c>
      <c r="BH57" s="227">
        <f>('1 Utsläpp'!BH43/'1 Utsläpp'!$D43)*100</f>
        <v>75.503025057270563</v>
      </c>
      <c r="BI57" s="227">
        <f>('1 Utsläpp'!BI43/'1 Utsläpp'!$D43)*100</f>
        <v>68.246588305069366</v>
      </c>
      <c r="BJ57" s="227">
        <f>('1 Utsläpp'!BJ43/'1 Utsläpp'!$D43)*100</f>
        <v>68.959781027658977</v>
      </c>
      <c r="BK57" s="227">
        <f>('1 Utsläpp'!BK43/'1 Utsläpp'!$D43)*100</f>
        <v>74.804924410832726</v>
      </c>
      <c r="BL57" s="227">
        <f>('1 Utsläpp'!BL43/'1 Utsläpp'!$D43)*100</f>
        <v>70.866904884258375</v>
      </c>
      <c r="BM57" s="227">
        <f>('1 Utsläpp'!BM43/'1 Utsläpp'!$D43)*100</f>
        <v>71.599353060055918</v>
      </c>
      <c r="BN57" s="227">
        <f>('1 Utsläpp'!BN43/'1 Utsläpp'!$D43)*100</f>
        <v>68.159213856121255</v>
      </c>
      <c r="BO57" s="227">
        <f>('1 Utsläpp'!BO43/'1 Utsläpp'!$D43)*100</f>
        <v>72.599367735309812</v>
      </c>
      <c r="BP57" s="227">
        <f>('1 Utsläpp'!BP43/'1 Utsläpp'!$D43)*100</f>
        <v>76.229292003618355</v>
      </c>
      <c r="BQ57" s="227">
        <f>('1 Utsläpp'!BQ43/'1 Utsläpp'!$D43)*100</f>
        <v>74.770192292095246</v>
      </c>
      <c r="BR57" s="227">
        <f>('1 Utsläpp'!BR43/'1 Utsläpp'!$D43)*100</f>
        <v>73.7280217232491</v>
      </c>
      <c r="BS57" s="227">
        <f>('1 Utsläpp'!BS43/'1 Utsläpp'!$D43)*100</f>
        <v>76.200346041465679</v>
      </c>
    </row>
    <row r="58" spans="2:71" ht="13" x14ac:dyDescent="0.3">
      <c r="B58" s="63" t="s">
        <v>202</v>
      </c>
      <c r="C58" s="56" t="s">
        <v>400</v>
      </c>
      <c r="D58" s="228">
        <f>('6 FV'!D42/'6 FV'!$D42)*100</f>
        <v>100</v>
      </c>
      <c r="E58" s="228">
        <f>('6 FV'!E42/'6 FV'!$D42)*100</f>
        <v>106.09694065363327</v>
      </c>
      <c r="F58" s="228">
        <f>('6 FV'!F42/'6 FV'!$D42)*100</f>
        <v>94.345295861750472</v>
      </c>
      <c r="G58" s="228">
        <f>('6 FV'!G42/'6 FV'!$D42)*100</f>
        <v>103.22533146823191</v>
      </c>
      <c r="H58" s="228">
        <f>('6 FV'!H42/'6 FV'!$D42)*100</f>
        <v>94.223651538374014</v>
      </c>
      <c r="I58" s="228">
        <f>('6 FV'!I42/'6 FV'!$D42)*100</f>
        <v>99.494096820180573</v>
      </c>
      <c r="J58" s="228">
        <f>('6 FV'!J42/'6 FV'!$D42)*100</f>
        <v>90.0431527799158</v>
      </c>
      <c r="K58" s="228">
        <f>('6 FV'!K42/'6 FV'!$D42)*100</f>
        <v>102.72829644403691</v>
      </c>
      <c r="L58" s="228">
        <f>('6 FV'!L42/'6 FV'!$D42)*100</f>
        <v>96.159837629090234</v>
      </c>
      <c r="M58" s="228">
        <f>('6 FV'!M42/'6 FV'!$D42)*100</f>
        <v>105.27839315713032</v>
      </c>
      <c r="N58" s="228">
        <f>('6 FV'!N42/'6 FV'!$D42)*100</f>
        <v>96.614790744992007</v>
      </c>
      <c r="O58" s="228">
        <f>('6 FV'!O42/'6 FV'!$D42)*100</f>
        <v>110.66211657776202</v>
      </c>
      <c r="P58" s="228">
        <f>('6 FV'!P42/'6 FV'!$D42)*100</f>
        <v>102.71993025948558</v>
      </c>
      <c r="Q58" s="228">
        <f>('6 FV'!Q42/'6 FV'!$D42)*100</f>
        <v>108.8691595665647</v>
      </c>
      <c r="R58" s="228">
        <f>('6 FV'!R42/'6 FV'!$D42)*100</f>
        <v>99.649875176526493</v>
      </c>
      <c r="S58" s="228">
        <f>('6 FV'!S42/'6 FV'!$D42)*100</f>
        <v>110.4075335818648</v>
      </c>
      <c r="T58" s="228">
        <f>('6 FV'!T42/'6 FV'!$D42)*100</f>
        <v>102.97074847233469</v>
      </c>
      <c r="U58" s="228">
        <f>('6 FV'!U42/'6 FV'!$D42)*100</f>
        <v>107.93264886788792</v>
      </c>
      <c r="V58" s="228">
        <f>('6 FV'!V42/'6 FV'!$D42)*100</f>
        <v>98.744486684380675</v>
      </c>
      <c r="W58" s="228">
        <f>('6 FV'!W42/'6 FV'!$D42)*100</f>
        <v>110.25108593075477</v>
      </c>
      <c r="X58" s="228">
        <f>('6 FV'!X42/'6 FV'!$D42)*100</f>
        <v>102.59268059245971</v>
      </c>
      <c r="Y58" s="228">
        <f>('6 FV'!Y42/'6 FV'!$D42)*100</f>
        <v>109.0622511060096</v>
      </c>
      <c r="Z58" s="228">
        <f>('6 FV'!Z42/'6 FV'!$D42)*100</f>
        <v>99.885215947955643</v>
      </c>
      <c r="AA58" s="228">
        <f>('6 FV'!AA42/'6 FV'!$D42)*100</f>
        <v>113.13599734959274</v>
      </c>
      <c r="AB58" s="228">
        <f>('6 FV'!AB42/'6 FV'!$D42)*100</f>
        <v>104.8787405211129</v>
      </c>
      <c r="AC58" s="228">
        <f>('6 FV'!AC42/'6 FV'!$D42)*100</f>
        <v>111.46041790765071</v>
      </c>
      <c r="AD58" s="228">
        <f>('6 FV'!AD42/'6 FV'!$D42)*100</f>
        <v>102.2137760941296</v>
      </c>
      <c r="AE58" s="228">
        <f>('6 FV'!AE42/'6 FV'!$D42)*100</f>
        <v>115.87282730187202</v>
      </c>
      <c r="AF58" s="228">
        <f>('6 FV'!AF42/'6 FV'!$D42)*100</f>
        <v>108.18622792163896</v>
      </c>
      <c r="AG58" s="228">
        <f>('6 FV'!AG42/'6 FV'!$D42)*100</f>
        <v>117.26404013091405</v>
      </c>
      <c r="AH58" s="228">
        <f>('6 FV'!AH42/'6 FV'!$D42)*100</f>
        <v>106.26200547483118</v>
      </c>
      <c r="AI58" s="228">
        <f>('6 FV'!AI42/'6 FV'!$D42)*100</f>
        <v>121.87230190548219</v>
      </c>
      <c r="AJ58" s="228">
        <f>('6 FV'!AJ42/'6 FV'!$D42)*100</f>
        <v>111.13137586924657</v>
      </c>
      <c r="AK58" s="228">
        <f>('6 FV'!AK42/'6 FV'!$D42)*100</f>
        <v>120.80410746196732</v>
      </c>
      <c r="AL58" s="228">
        <f>('6 FV'!AL42/'6 FV'!$D42)*100</f>
        <v>108.27741933324855</v>
      </c>
      <c r="AM58" s="228">
        <f>('6 FV'!AM42/'6 FV'!$D42)*100</f>
        <v>124.0296899157358</v>
      </c>
      <c r="AN58" s="228">
        <f>('6 FV'!AN42/'6 FV'!$D42)*100</f>
        <v>115.06473753605826</v>
      </c>
      <c r="AO58" s="228">
        <f>('6 FV'!AO42/'6 FV'!$D42)*100</f>
        <v>120.92407854843353</v>
      </c>
      <c r="AP58" s="228">
        <f>('6 FV'!AP42/'6 FV'!$D42)*100</f>
        <v>109.80826378245243</v>
      </c>
      <c r="AQ58" s="228">
        <f>('6 FV'!AQ42/'6 FV'!$D42)*100</f>
        <v>126.9187007650039</v>
      </c>
      <c r="AR58" s="228">
        <f>('6 FV'!AR42/'6 FV'!$D42)*100</f>
        <v>116.8966809672648</v>
      </c>
      <c r="AS58" s="228">
        <f>('6 FV'!AS42/'6 FV'!$D42)*100</f>
        <v>124.34409113117508</v>
      </c>
      <c r="AT58" s="228">
        <f>('6 FV'!AT42/'6 FV'!$D42)*100</f>
        <v>111.42837542081909</v>
      </c>
      <c r="AU58" s="228">
        <f>('6 FV'!AU42/'6 FV'!$D42)*100</f>
        <v>129.04220572782458</v>
      </c>
      <c r="AV58" s="228">
        <f>('6 FV'!AV42/'6 FV'!$D42)*100</f>
        <v>119.77029803695847</v>
      </c>
      <c r="AW58" s="228">
        <f>('6 FV'!AW42/'6 FV'!$D42)*100</f>
        <v>126.71506783302435</v>
      </c>
      <c r="AX58" s="228">
        <f>('6 FV'!AX42/'6 FV'!$D42)*100</f>
        <v>115.03930433502218</v>
      </c>
      <c r="AY58" s="228">
        <f>('6 FV'!AY42/'6 FV'!$D42)*100</f>
        <v>132.46866027267069</v>
      </c>
      <c r="AZ58" s="228">
        <f>('6 FV'!AZ42/'6 FV'!$D42)*100</f>
        <v>122.42154192127754</v>
      </c>
      <c r="BA58" s="228">
        <f>('6 FV'!BA42/'6 FV'!$D42)*100</f>
        <v>118.08133269973429</v>
      </c>
      <c r="BB58" s="228">
        <f>('6 FV'!BB42/'6 FV'!$D42)*100</f>
        <v>112.32297153489368</v>
      </c>
      <c r="BC58" s="228">
        <f>('6 FV'!BC42/'6 FV'!$D42)*100</f>
        <v>131.26116885637603</v>
      </c>
      <c r="BD58" s="228">
        <f>('6 FV'!BD42/'6 FV'!$D42)*100</f>
        <v>122.94995013754007</v>
      </c>
      <c r="BE58" s="228">
        <f>('6 FV'!BE42/'6 FV'!$D42)*100</f>
        <v>131.01286049889231</v>
      </c>
      <c r="BF58" s="228">
        <f>('6 FV'!BF42/'6 FV'!$D42)*100</f>
        <v>118.89552978027054</v>
      </c>
      <c r="BG58" s="228">
        <f>('6 FV'!BG42/'6 FV'!$D42)*100</f>
        <v>139.97137091646533</v>
      </c>
      <c r="BH58" s="228">
        <f>('6 FV'!BH42/'6 FV'!$D42)*100</f>
        <v>126.44500739570714</v>
      </c>
      <c r="BI58" s="228">
        <f>('6 FV'!BI42/'6 FV'!$D42)*100</f>
        <v>133.514600665279</v>
      </c>
      <c r="BJ58" s="228">
        <f>('6 FV'!BJ42/'6 FV'!$D42)*100</f>
        <v>121.72539170476068</v>
      </c>
      <c r="BK58" s="228">
        <f>('6 FV'!BK42/'6 FV'!$D42)*100</f>
        <v>138.62834731043898</v>
      </c>
      <c r="BL58" s="228">
        <f>('6 FV'!BL42/'6 FV'!$D42)*100</f>
        <v>128.85630910709384</v>
      </c>
      <c r="BM58" s="228">
        <f>('6 FV'!BM42/'6 FV'!$D42)*100</f>
        <v>132.29112983649131</v>
      </c>
      <c r="BN58" s="228">
        <f>('6 FV'!BN42/'6 FV'!$D42)*100</f>
        <v>120.90056956984425</v>
      </c>
      <c r="BO58" s="228">
        <f>('6 FV'!BO42/'6 FV'!$D42)*100</f>
        <v>137.6713394596114</v>
      </c>
      <c r="BP58" s="228">
        <f>('6 FV'!BP42/'6 FV'!$D42)*100</f>
        <v>128.45330999725587</v>
      </c>
      <c r="BQ58" s="228">
        <f>('6 FV'!BQ42/'6 FV'!$D42)*100</f>
        <v>133.48682493256857</v>
      </c>
      <c r="BR58" s="228">
        <f>('6 FV'!BR42/'6 FV'!$D42)*100</f>
        <v>122.55213806212394</v>
      </c>
      <c r="BS58" s="228">
        <f>('6 FV'!BS42/'6 FV'!$D42)*100</f>
        <v>140.28828198727001</v>
      </c>
    </row>
    <row r="59" spans="2:71" ht="13" x14ac:dyDescent="0.3">
      <c r="B59" s="65" t="s">
        <v>272</v>
      </c>
      <c r="C59" s="65" t="s">
        <v>401</v>
      </c>
      <c r="D59" s="229">
        <f t="shared" ref="D59:AI59" si="0">(D41/$D41)*100</f>
        <v>100</v>
      </c>
      <c r="E59" s="229">
        <f t="shared" si="0"/>
        <v>90.256825657649216</v>
      </c>
      <c r="F59" s="229">
        <f t="shared" si="0"/>
        <v>98.446042973721603</v>
      </c>
      <c r="G59" s="229">
        <f t="shared" si="0"/>
        <v>100.2547333213834</v>
      </c>
      <c r="H59" s="229">
        <f t="shared" si="0"/>
        <v>100.66737189760995</v>
      </c>
      <c r="I59" s="229">
        <f t="shared" si="0"/>
        <v>87.436790784246256</v>
      </c>
      <c r="J59" s="229">
        <f t="shared" si="0"/>
        <v>90.913906116705235</v>
      </c>
      <c r="K59" s="229">
        <f t="shared" si="0"/>
        <v>94.22156905990407</v>
      </c>
      <c r="L59" s="229">
        <f t="shared" si="0"/>
        <v>113.17870214984053</v>
      </c>
      <c r="M59" s="229">
        <f t="shared" si="0"/>
        <v>89.154564210291298</v>
      </c>
      <c r="N59" s="229">
        <f t="shared" si="0"/>
        <v>90.800913182861976</v>
      </c>
      <c r="O59" s="229">
        <f t="shared" si="0"/>
        <v>95.586194815777375</v>
      </c>
      <c r="P59" s="229">
        <f t="shared" si="0"/>
        <v>98.704665881776549</v>
      </c>
      <c r="Q59" s="229">
        <f t="shared" si="0"/>
        <v>82.186631219955444</v>
      </c>
      <c r="R59" s="229">
        <f t="shared" si="0"/>
        <v>84.284241642024796</v>
      </c>
      <c r="S59" s="229">
        <f t="shared" si="0"/>
        <v>82.034012170297999</v>
      </c>
      <c r="T59" s="229">
        <f t="shared" si="0"/>
        <v>90.510619158994345</v>
      </c>
      <c r="U59" s="229">
        <f t="shared" si="0"/>
        <v>77.000827233950886</v>
      </c>
      <c r="V59" s="229">
        <f t="shared" si="0"/>
        <v>79.727175351811297</v>
      </c>
      <c r="W59" s="229">
        <f t="shared" si="0"/>
        <v>81.416388572386992</v>
      </c>
      <c r="X59" s="229">
        <f t="shared" si="0"/>
        <v>88.331592981190425</v>
      </c>
      <c r="Y59" s="229">
        <f t="shared" si="0"/>
        <v>75.807647333198673</v>
      </c>
      <c r="Z59" s="229">
        <f t="shared" si="0"/>
        <v>78.766967675294239</v>
      </c>
      <c r="AA59" s="229">
        <f t="shared" si="0"/>
        <v>73.970494709120047</v>
      </c>
      <c r="AB59" s="229">
        <f t="shared" si="0"/>
        <v>79.585884499864093</v>
      </c>
      <c r="AC59" s="229">
        <f t="shared" si="0"/>
        <v>72.19748709269831</v>
      </c>
      <c r="AD59" s="229">
        <f t="shared" si="0"/>
        <v>76.83669417096327</v>
      </c>
      <c r="AE59" s="229">
        <f t="shared" si="0"/>
        <v>72.594472182220798</v>
      </c>
      <c r="AF59" s="229">
        <f t="shared" si="0"/>
        <v>79.958001747125849</v>
      </c>
      <c r="AG59" s="229">
        <f t="shared" si="0"/>
        <v>70.075632354490992</v>
      </c>
      <c r="AH59" s="229">
        <f t="shared" si="0"/>
        <v>73.390908308365212</v>
      </c>
      <c r="AI59" s="229">
        <f t="shared" si="0"/>
        <v>68.690246823432361</v>
      </c>
      <c r="AJ59" s="229">
        <f t="shared" ref="AJ59:BS59" si="1">(AJ41/$D41)*100</f>
        <v>78.653053894771418</v>
      </c>
      <c r="AK59" s="229">
        <f t="shared" si="1"/>
        <v>67.088710140039794</v>
      </c>
      <c r="AL59" s="229">
        <f t="shared" si="1"/>
        <v>74.114640035733373</v>
      </c>
      <c r="AM59" s="229">
        <f t="shared" si="1"/>
        <v>70.283314737043639</v>
      </c>
      <c r="AN59" s="229">
        <f t="shared" si="1"/>
        <v>72.654198202537017</v>
      </c>
      <c r="AO59" s="229">
        <f t="shared" si="1"/>
        <v>66.716481162194157</v>
      </c>
      <c r="AP59" s="229">
        <f t="shared" si="1"/>
        <v>72.379824491985872</v>
      </c>
      <c r="AQ59" s="229">
        <f t="shared" si="1"/>
        <v>66.419490140042754</v>
      </c>
      <c r="AR59" s="229">
        <f t="shared" si="1"/>
        <v>70.981443452661736</v>
      </c>
      <c r="AS59" s="229">
        <f t="shared" si="1"/>
        <v>63.620105856615361</v>
      </c>
      <c r="AT59" s="229">
        <f t="shared" si="1"/>
        <v>69.591532735515599</v>
      </c>
      <c r="AU59" s="229">
        <f t="shared" si="1"/>
        <v>63.989500490538219</v>
      </c>
      <c r="AV59" s="229">
        <f t="shared" si="1"/>
        <v>67.895482197309263</v>
      </c>
      <c r="AW59" s="229">
        <f t="shared" si="1"/>
        <v>61.033175709264661</v>
      </c>
      <c r="AX59" s="229">
        <f t="shared" si="1"/>
        <v>67.440504809246121</v>
      </c>
      <c r="AY59" s="229">
        <f t="shared" si="1"/>
        <v>59.30505124506864</v>
      </c>
      <c r="AZ59" s="229">
        <f t="shared" si="1"/>
        <v>62.847968968705771</v>
      </c>
      <c r="BA59" s="229">
        <f t="shared" si="1"/>
        <v>57.06666104568685</v>
      </c>
      <c r="BB59" s="229">
        <f t="shared" si="1"/>
        <v>60.035447967074752</v>
      </c>
      <c r="BC59" s="229">
        <f t="shared" si="1"/>
        <v>54.031530115497098</v>
      </c>
      <c r="BD59" s="229">
        <f t="shared" si="1"/>
        <v>58.692562787328825</v>
      </c>
      <c r="BE59" s="229">
        <f t="shared" si="1"/>
        <v>56.562574682887082</v>
      </c>
      <c r="BF59" s="229">
        <f t="shared" si="1"/>
        <v>60.118071689488431</v>
      </c>
      <c r="BG59" s="229">
        <f t="shared" si="1"/>
        <v>54.782897125002897</v>
      </c>
      <c r="BH59" s="229">
        <f t="shared" si="1"/>
        <v>59.712144126802343</v>
      </c>
      <c r="BI59" s="229">
        <f t="shared" si="1"/>
        <v>51.115449520134135</v>
      </c>
      <c r="BJ59" s="229">
        <f t="shared" si="1"/>
        <v>56.651927803952141</v>
      </c>
      <c r="BK59" s="229">
        <f t="shared" si="1"/>
        <v>53.960770551002426</v>
      </c>
      <c r="BL59" s="229">
        <f t="shared" si="1"/>
        <v>54.996845226538447</v>
      </c>
      <c r="BM59" s="229">
        <f t="shared" si="1"/>
        <v>54.12256524572058</v>
      </c>
      <c r="BN59" s="229">
        <f t="shared" si="1"/>
        <v>56.376255379628844</v>
      </c>
      <c r="BO59" s="229">
        <f t="shared" si="1"/>
        <v>52.733828275570936</v>
      </c>
      <c r="BP59" s="229">
        <f t="shared" si="1"/>
        <v>59.343968641405056</v>
      </c>
      <c r="BQ59" s="229">
        <f t="shared" si="1"/>
        <v>56.013162594784724</v>
      </c>
      <c r="BR59" s="229">
        <f t="shared" si="1"/>
        <v>60.160534845891469</v>
      </c>
      <c r="BS59" s="229">
        <f t="shared" si="1"/>
        <v>54.316971426295034</v>
      </c>
    </row>
    <row r="60" spans="2:71" x14ac:dyDescent="0.35">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BA60" s="57"/>
      <c r="BB60" s="57"/>
    </row>
    <row r="61" spans="2:71" x14ac:dyDescent="0.35">
      <c r="C61" s="74"/>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BA61" s="57"/>
      <c r="BB61" s="57"/>
    </row>
    <row r="62" spans="2:71" x14ac:dyDescent="0.35">
      <c r="C62" s="74"/>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BA62" s="57"/>
      <c r="BB62" s="57"/>
    </row>
    <row r="63" spans="2:71" x14ac:dyDescent="0.35">
      <c r="C63" s="74"/>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BA63" s="57"/>
      <c r="BB63" s="57"/>
    </row>
    <row r="64" spans="2:71" s="2" customFormat="1" x14ac:dyDescent="0.35">
      <c r="B64" s="77" t="s">
        <v>118</v>
      </c>
      <c r="C64" s="77" t="s">
        <v>120</v>
      </c>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9"/>
      <c r="AM64" s="109"/>
      <c r="AN64" s="109"/>
      <c r="AO64" s="109"/>
      <c r="AP64" s="109"/>
      <c r="AQ64" s="109"/>
      <c r="BC64" s="181"/>
      <c r="BD64" s="181"/>
      <c r="BE64" s="181"/>
      <c r="BF64" s="181"/>
      <c r="BG64" s="181"/>
      <c r="BH64" s="181"/>
      <c r="BI64" s="181"/>
      <c r="BJ64" s="181"/>
    </row>
    <row r="65" spans="2:62" s="66" customFormat="1" x14ac:dyDescent="0.35">
      <c r="B65" s="78">
        <f>'1 Utsläpp'!$B$71</f>
        <v>45827</v>
      </c>
      <c r="C65" s="78">
        <f>'1 Utsläpp'!$C$71</f>
        <v>45827</v>
      </c>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9"/>
      <c r="AM65" s="109"/>
      <c r="AN65" s="109"/>
      <c r="AO65" s="109"/>
      <c r="AP65" s="109"/>
      <c r="AQ65" s="109"/>
      <c r="BC65" s="181"/>
      <c r="BD65" s="181"/>
      <c r="BE65" s="181"/>
      <c r="BF65" s="181"/>
      <c r="BG65" s="181"/>
      <c r="BH65" s="181"/>
      <c r="BI65" s="181"/>
      <c r="BJ65" s="181"/>
    </row>
    <row r="66" spans="2:62" s="66" customFormat="1" x14ac:dyDescent="0.35">
      <c r="B66" s="79"/>
      <c r="C66" s="79"/>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9"/>
      <c r="AM66" s="109"/>
      <c r="AN66" s="109"/>
      <c r="AO66" s="109"/>
      <c r="AP66" s="109"/>
      <c r="AQ66" s="109"/>
      <c r="BC66" s="181"/>
      <c r="BD66" s="181"/>
      <c r="BE66" s="181"/>
      <c r="BF66" s="181"/>
      <c r="BG66" s="181"/>
      <c r="BH66" s="181"/>
      <c r="BI66" s="181"/>
      <c r="BJ66" s="181"/>
    </row>
    <row r="67" spans="2:62" s="66" customFormat="1" x14ac:dyDescent="0.35">
      <c r="B67" s="77" t="s">
        <v>119</v>
      </c>
      <c r="C67" s="77" t="s">
        <v>121</v>
      </c>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27"/>
      <c r="AM67" s="27"/>
      <c r="AN67" s="27"/>
      <c r="AO67" s="27"/>
      <c r="AP67" s="27"/>
      <c r="AQ67" s="27"/>
      <c r="BC67" s="181"/>
      <c r="BD67" s="181"/>
      <c r="BE67" s="181"/>
      <c r="BF67" s="181"/>
      <c r="BG67" s="181"/>
      <c r="BH67" s="181"/>
      <c r="BI67" s="181"/>
      <c r="BJ67" s="181"/>
    </row>
    <row r="68" spans="2:62" s="66" customFormat="1" x14ac:dyDescent="0.35">
      <c r="B68" s="79" t="str">
        <f>'1 Utsläpp'!$B$74</f>
        <v>Environmental Accounts, Statistics Sweden</v>
      </c>
      <c r="C68" s="79" t="str">
        <f>'1 Utsläpp'!$C$74</f>
        <v>Miljöräkenskaperna, Statistiska centralbyrån (SCB)</v>
      </c>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07"/>
      <c r="AJ68" s="107"/>
      <c r="AK68" s="107"/>
      <c r="AL68" s="110"/>
      <c r="AM68" s="110"/>
      <c r="AN68" s="110"/>
      <c r="AO68" s="110"/>
      <c r="AP68" s="110"/>
      <c r="AQ68" s="110"/>
      <c r="BC68" s="181"/>
      <c r="BD68" s="181"/>
      <c r="BE68" s="181"/>
      <c r="BF68" s="181"/>
      <c r="BG68" s="181"/>
      <c r="BH68" s="181"/>
      <c r="BI68" s="181"/>
      <c r="BJ68" s="181"/>
    </row>
    <row r="69" spans="2:62" s="66" customFormat="1" x14ac:dyDescent="0.35">
      <c r="B69" s="56"/>
      <c r="C69" s="79"/>
      <c r="D69" s="115"/>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07"/>
      <c r="AJ69" s="107"/>
      <c r="AK69" s="107"/>
      <c r="AL69" s="110"/>
      <c r="AM69" s="110"/>
      <c r="AN69" s="110"/>
      <c r="AO69" s="110"/>
      <c r="AP69" s="110"/>
      <c r="AQ69" s="110"/>
      <c r="BA69" s="181"/>
      <c r="BB69" s="181"/>
      <c r="BC69" s="181"/>
      <c r="BD69" s="181"/>
      <c r="BE69" s="181"/>
      <c r="BF69" s="181"/>
      <c r="BG69" s="181"/>
      <c r="BH69" s="181"/>
      <c r="BI69" s="181"/>
      <c r="BJ69" s="181"/>
    </row>
    <row r="70" spans="2:62" x14ac:dyDescent="0.35">
      <c r="B70" s="77" t="s">
        <v>34</v>
      </c>
      <c r="C70" s="77" t="s">
        <v>33</v>
      </c>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row>
    <row r="71" spans="2:62" x14ac:dyDescent="0.35">
      <c r="B71" s="80" t="str">
        <f>'1 Utsläpp'!$B$77</f>
        <v>Jonas Bergström, Statistics Sweden</v>
      </c>
      <c r="C71" s="80" t="str">
        <f>'1 Utsläpp'!$C$77</f>
        <v>Jonas Bergström, Statistiska centralbyrån (SCB)</v>
      </c>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row>
    <row r="72" spans="2:62" x14ac:dyDescent="0.35">
      <c r="B72" s="80" t="str">
        <f>'1 Utsläpp'!$B$78</f>
        <v>Telephone: +46 10 479 46 22</v>
      </c>
      <c r="C72" s="80" t="str">
        <f>'1 Utsläpp'!$C$78</f>
        <v>Telefon: 010 479 46 22</v>
      </c>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row>
    <row r="73" spans="2:62" x14ac:dyDescent="0.35">
      <c r="B73" s="80" t="str">
        <f>'1 Utsläpp'!$B$79</f>
        <v>e-post: jonas.bergstrom@scb.se / miljorakenskaper@scb.se</v>
      </c>
      <c r="C73" s="80" t="str">
        <f>'1 Utsläpp'!$C$79</f>
        <v>e-post: jonas.bergstrom@scb.se / miljorakenskaper@scb.se</v>
      </c>
      <c r="AI73" s="110"/>
      <c r="AJ73" s="110"/>
      <c r="AK73" s="110"/>
    </row>
    <row r="74" spans="2:62" x14ac:dyDescent="0.35">
      <c r="C74" s="56"/>
      <c r="AI74" s="110"/>
      <c r="AJ74" s="110"/>
      <c r="AK74" s="110"/>
    </row>
    <row r="75" spans="2:62" x14ac:dyDescent="0.35">
      <c r="C75" s="56"/>
      <c r="AI75" s="110"/>
      <c r="AJ75" s="110"/>
      <c r="AK75" s="110"/>
    </row>
    <row r="76" spans="2:62" x14ac:dyDescent="0.35">
      <c r="C76" s="56"/>
      <c r="AI76" s="110"/>
      <c r="AJ76" s="110"/>
      <c r="AK76" s="110"/>
    </row>
    <row r="77" spans="2:62" x14ac:dyDescent="0.35">
      <c r="C77" s="56"/>
      <c r="AI77" s="110"/>
      <c r="AJ77" s="110"/>
      <c r="AK77" s="110"/>
    </row>
    <row r="78" spans="2:62" x14ac:dyDescent="0.35">
      <c r="C78" s="56"/>
    </row>
    <row r="79" spans="2:62" x14ac:dyDescent="0.35">
      <c r="C79" s="63"/>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73"/>
      <c r="AS79" s="73"/>
      <c r="AT79" s="73"/>
      <c r="AU79" s="73"/>
      <c r="AV79" s="73"/>
      <c r="AW79" s="73"/>
      <c r="AX79" s="73"/>
      <c r="AY79" s="73"/>
      <c r="AZ79" s="73"/>
    </row>
    <row r="80" spans="2:62" ht="15" customHeight="1" x14ac:dyDescent="0.35">
      <c r="C80" s="63"/>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73"/>
      <c r="AS80" s="73"/>
      <c r="AT80" s="73"/>
      <c r="AU80" s="73"/>
      <c r="AV80" s="73"/>
      <c r="AW80" s="73"/>
      <c r="AX80" s="73"/>
      <c r="AY80" s="73"/>
      <c r="AZ80" s="73"/>
    </row>
    <row r="81" spans="3:52" ht="15" customHeight="1" x14ac:dyDescent="0.35">
      <c r="C81" s="117"/>
      <c r="D81" s="118"/>
      <c r="E81" s="117"/>
      <c r="F81" s="118"/>
      <c r="G81" s="117"/>
      <c r="H81" s="118"/>
      <c r="I81" s="117"/>
      <c r="J81" s="118"/>
      <c r="K81" s="117"/>
      <c r="L81" s="118"/>
      <c r="M81" s="117"/>
      <c r="N81" s="118"/>
      <c r="O81" s="117"/>
      <c r="P81" s="118"/>
      <c r="Q81" s="117"/>
      <c r="R81" s="118"/>
      <c r="S81" s="117"/>
      <c r="T81" s="118"/>
      <c r="U81" s="117"/>
      <c r="V81" s="118"/>
      <c r="W81" s="117"/>
      <c r="X81" s="118"/>
      <c r="Y81" s="117"/>
      <c r="Z81" s="118"/>
      <c r="AA81" s="117"/>
      <c r="AB81" s="118"/>
      <c r="AC81" s="117"/>
      <c r="AD81" s="118"/>
      <c r="AE81" s="117"/>
      <c r="AF81" s="118"/>
      <c r="AG81" s="117"/>
      <c r="AH81" s="118"/>
      <c r="AI81" s="117"/>
      <c r="AJ81" s="118"/>
      <c r="AK81" s="117"/>
      <c r="AL81" s="118"/>
      <c r="AM81" s="117"/>
      <c r="AN81" s="118"/>
      <c r="AO81" s="117"/>
      <c r="AP81" s="118"/>
      <c r="AQ81" s="118"/>
      <c r="AR81" s="73"/>
      <c r="AS81" s="73"/>
      <c r="AT81" s="73"/>
      <c r="AU81" s="73"/>
      <c r="AV81" s="73"/>
      <c r="AW81" s="73"/>
      <c r="AX81" s="73"/>
      <c r="AY81" s="73"/>
      <c r="AZ81" s="73"/>
    </row>
    <row r="82" spans="3:52" x14ac:dyDescent="0.35">
      <c r="C82" s="72"/>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73"/>
      <c r="AS82" s="73"/>
      <c r="AT82" s="73"/>
      <c r="AU82" s="73"/>
      <c r="AV82" s="73"/>
      <c r="AW82" s="73"/>
      <c r="AX82" s="73"/>
      <c r="AY82" s="73"/>
      <c r="AZ82" s="73"/>
    </row>
    <row r="83" spans="3:52" x14ac:dyDescent="0.35">
      <c r="C83" s="72"/>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73"/>
      <c r="AS83" s="73"/>
      <c r="AT83" s="73"/>
      <c r="AU83" s="73"/>
      <c r="AV83" s="73"/>
      <c r="AW83" s="73"/>
      <c r="AX83" s="73"/>
      <c r="AY83" s="73"/>
      <c r="AZ83" s="73"/>
    </row>
    <row r="84" spans="3:52" x14ac:dyDescent="0.35">
      <c r="C84" s="72"/>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73"/>
      <c r="AS84" s="73"/>
      <c r="AT84" s="73"/>
      <c r="AU84" s="73"/>
      <c r="AV84" s="73"/>
      <c r="AW84" s="73"/>
      <c r="AX84" s="73"/>
      <c r="AY84" s="73"/>
      <c r="AZ84" s="73"/>
    </row>
    <row r="85" spans="3:52" x14ac:dyDescent="0.35">
      <c r="C85" s="72"/>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73"/>
      <c r="AS85" s="73"/>
      <c r="AT85" s="73"/>
      <c r="AU85" s="73"/>
      <c r="AV85" s="73"/>
      <c r="AW85" s="73"/>
      <c r="AX85" s="73"/>
      <c r="AY85" s="73"/>
      <c r="AZ85" s="73"/>
    </row>
    <row r="86" spans="3:52" x14ac:dyDescent="0.35">
      <c r="C86" s="72"/>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73"/>
      <c r="AS86" s="73"/>
      <c r="AT86" s="73"/>
      <c r="AU86" s="73"/>
      <c r="AV86" s="73"/>
      <c r="AW86" s="73"/>
      <c r="AX86" s="73"/>
      <c r="AY86" s="73"/>
      <c r="AZ86" s="73"/>
    </row>
    <row r="87" spans="3:52" x14ac:dyDescent="0.35">
      <c r="C87" s="72"/>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73"/>
      <c r="AS87" s="73"/>
      <c r="AT87" s="73"/>
      <c r="AU87" s="73"/>
      <c r="AV87" s="73"/>
      <c r="AW87" s="73"/>
      <c r="AX87" s="73"/>
      <c r="AY87" s="73"/>
      <c r="AZ87" s="73"/>
    </row>
    <row r="88" spans="3:52" ht="12.75" customHeight="1" x14ac:dyDescent="0.35">
      <c r="C88" s="72"/>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73"/>
      <c r="AS88" s="73"/>
      <c r="AT88" s="73"/>
      <c r="AU88" s="73"/>
      <c r="AV88" s="73"/>
      <c r="AW88" s="73"/>
      <c r="AX88" s="73"/>
      <c r="AY88" s="73"/>
      <c r="AZ88" s="73"/>
    </row>
    <row r="89" spans="3:52" ht="12.75" customHeight="1" x14ac:dyDescent="0.35">
      <c r="C89" s="72"/>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73"/>
      <c r="AS89" s="73"/>
      <c r="AT89" s="73"/>
      <c r="AU89" s="73"/>
      <c r="AV89" s="73"/>
      <c r="AW89" s="73"/>
      <c r="AX89" s="73"/>
      <c r="AY89" s="73"/>
      <c r="AZ89" s="73"/>
    </row>
    <row r="90" spans="3:52" x14ac:dyDescent="0.35">
      <c r="C90" s="73"/>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73"/>
      <c r="AS90" s="73"/>
      <c r="AT90" s="73"/>
      <c r="AU90" s="73"/>
      <c r="AV90" s="73"/>
      <c r="AW90" s="73"/>
      <c r="AX90" s="73"/>
      <c r="AY90" s="73"/>
      <c r="AZ90" s="73"/>
    </row>
    <row r="91" spans="3:52" x14ac:dyDescent="0.35">
      <c r="C91" s="73"/>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73"/>
      <c r="AS91" s="73"/>
      <c r="AT91" s="73"/>
      <c r="AU91" s="73"/>
      <c r="AV91" s="73"/>
      <c r="AW91" s="73"/>
      <c r="AX91" s="73"/>
      <c r="AY91" s="73"/>
      <c r="AZ91" s="73"/>
    </row>
    <row r="92" spans="3:52" x14ac:dyDescent="0.35">
      <c r="C92" s="73"/>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73"/>
      <c r="AS92" s="73"/>
      <c r="AT92" s="73"/>
      <c r="AU92" s="73"/>
      <c r="AV92" s="73"/>
      <c r="AW92" s="73"/>
      <c r="AX92" s="73"/>
      <c r="AY92" s="73"/>
      <c r="AZ92" s="73"/>
    </row>
    <row r="93" spans="3:52" x14ac:dyDescent="0.35">
      <c r="C93" s="73"/>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73"/>
      <c r="AS93" s="73"/>
      <c r="AT93" s="73"/>
      <c r="AU93" s="73"/>
      <c r="AV93" s="73"/>
      <c r="AW93" s="73"/>
      <c r="AX93" s="73"/>
      <c r="AY93" s="73"/>
      <c r="AZ93" s="73"/>
    </row>
    <row r="94" spans="3:52" x14ac:dyDescent="0.35">
      <c r="C94" s="73"/>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73"/>
      <c r="AS94" s="73"/>
      <c r="AT94" s="73"/>
      <c r="AU94" s="73"/>
      <c r="AV94" s="73"/>
      <c r="AW94" s="73"/>
      <c r="AX94" s="73"/>
      <c r="AY94" s="73"/>
      <c r="AZ94" s="73"/>
    </row>
    <row r="95" spans="3:52" x14ac:dyDescent="0.35">
      <c r="C95" s="73"/>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73"/>
      <c r="AS95" s="73"/>
      <c r="AT95" s="73"/>
      <c r="AU95" s="73"/>
      <c r="AV95" s="73"/>
      <c r="AW95" s="73"/>
      <c r="AX95" s="73"/>
      <c r="AY95" s="73"/>
      <c r="AZ95" s="73"/>
    </row>
    <row r="96" spans="3:52" x14ac:dyDescent="0.35">
      <c r="C96" s="73"/>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73"/>
      <c r="AS96" s="73"/>
      <c r="AT96" s="73"/>
      <c r="AU96" s="73"/>
      <c r="AV96" s="73"/>
      <c r="AW96" s="73"/>
      <c r="AX96" s="73"/>
      <c r="AY96" s="73"/>
      <c r="AZ96" s="73"/>
    </row>
    <row r="97" spans="3:52" x14ac:dyDescent="0.35">
      <c r="C97" s="73"/>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73"/>
      <c r="AS97" s="73"/>
      <c r="AT97" s="73"/>
      <c r="AU97" s="73"/>
      <c r="AV97" s="73"/>
      <c r="AW97" s="73"/>
      <c r="AX97" s="73"/>
      <c r="AY97" s="73"/>
      <c r="AZ97" s="73"/>
    </row>
    <row r="98" spans="3:52" x14ac:dyDescent="0.35">
      <c r="C98" s="73"/>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73"/>
      <c r="AS98" s="73"/>
      <c r="AT98" s="73"/>
      <c r="AU98" s="73"/>
      <c r="AV98" s="73"/>
      <c r="AW98" s="73"/>
      <c r="AX98" s="73"/>
      <c r="AY98" s="73"/>
      <c r="AZ98" s="73"/>
    </row>
    <row r="99" spans="3:52" x14ac:dyDescent="0.35">
      <c r="C99" s="73"/>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73"/>
      <c r="AS99" s="73"/>
      <c r="AT99" s="73"/>
      <c r="AU99" s="73"/>
      <c r="AV99" s="73"/>
      <c r="AW99" s="73"/>
      <c r="AX99" s="73"/>
      <c r="AY99" s="73"/>
      <c r="AZ99" s="73"/>
    </row>
    <row r="100" spans="3:52" x14ac:dyDescent="0.35">
      <c r="C100" s="73"/>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73"/>
      <c r="AS100" s="73"/>
      <c r="AT100" s="73"/>
      <c r="AU100" s="73"/>
      <c r="AV100" s="73"/>
      <c r="AW100" s="73"/>
      <c r="AX100" s="73"/>
      <c r="AY100" s="73"/>
      <c r="AZ100" s="73"/>
    </row>
    <row r="101" spans="3:52" x14ac:dyDescent="0.35">
      <c r="C101" s="73"/>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73"/>
      <c r="AS101" s="73"/>
      <c r="AT101" s="73"/>
      <c r="AU101" s="73"/>
      <c r="AV101" s="73"/>
      <c r="AW101" s="73"/>
      <c r="AX101" s="73"/>
      <c r="AY101" s="73"/>
      <c r="AZ101" s="73"/>
    </row>
    <row r="102" spans="3:52" x14ac:dyDescent="0.35">
      <c r="C102" s="73"/>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73"/>
      <c r="AS102" s="73"/>
      <c r="AT102" s="73"/>
      <c r="AU102" s="73"/>
      <c r="AV102" s="73"/>
      <c r="AW102" s="73"/>
      <c r="AX102" s="73"/>
      <c r="AY102" s="73"/>
      <c r="AZ102" s="73"/>
    </row>
    <row r="103" spans="3:52" x14ac:dyDescent="0.35">
      <c r="C103" s="73"/>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73"/>
      <c r="AS103" s="73"/>
      <c r="AT103" s="73"/>
      <c r="AU103" s="73"/>
      <c r="AV103" s="73"/>
      <c r="AW103" s="73"/>
      <c r="AX103" s="73"/>
      <c r="AY103" s="73"/>
      <c r="AZ103" s="73"/>
    </row>
    <row r="104" spans="3:52" x14ac:dyDescent="0.35">
      <c r="C104" s="73"/>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73"/>
      <c r="AS104" s="73"/>
      <c r="AT104" s="73"/>
      <c r="AU104" s="73"/>
      <c r="AV104" s="73"/>
      <c r="AW104" s="73"/>
      <c r="AX104" s="73"/>
      <c r="AY104" s="73"/>
      <c r="AZ104" s="73"/>
    </row>
    <row r="105" spans="3:52" x14ac:dyDescent="0.35">
      <c r="C105" s="73"/>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73"/>
      <c r="AS105" s="73"/>
      <c r="AT105" s="73"/>
      <c r="AU105" s="73"/>
      <c r="AV105" s="73"/>
      <c r="AW105" s="73"/>
      <c r="AX105" s="73"/>
      <c r="AY105" s="73"/>
      <c r="AZ105" s="73"/>
    </row>
    <row r="106" spans="3:52" x14ac:dyDescent="0.35">
      <c r="C106" s="73"/>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73"/>
      <c r="AS106" s="73"/>
      <c r="AT106" s="73"/>
      <c r="AU106" s="73"/>
      <c r="AV106" s="73"/>
      <c r="AW106" s="73"/>
      <c r="AX106" s="73"/>
      <c r="AY106" s="73"/>
      <c r="AZ106" s="73"/>
    </row>
    <row r="107" spans="3:52" x14ac:dyDescent="0.35">
      <c r="C107" s="73"/>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73"/>
      <c r="AS107" s="73"/>
      <c r="AT107" s="73"/>
      <c r="AU107" s="73"/>
      <c r="AV107" s="73"/>
      <c r="AW107" s="73"/>
      <c r="AX107" s="73"/>
      <c r="AY107" s="73"/>
      <c r="AZ107" s="73"/>
    </row>
    <row r="108" spans="3:52" x14ac:dyDescent="0.35">
      <c r="C108" s="73"/>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73"/>
      <c r="AS108" s="73"/>
      <c r="AT108" s="73"/>
      <c r="AU108" s="73"/>
      <c r="AV108" s="73"/>
      <c r="AW108" s="73"/>
      <c r="AX108" s="73"/>
      <c r="AY108" s="73"/>
      <c r="AZ108" s="73"/>
    </row>
    <row r="109" spans="3:52" x14ac:dyDescent="0.35">
      <c r="C109" s="73"/>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73"/>
      <c r="AS109" s="73"/>
      <c r="AT109" s="73"/>
      <c r="AU109" s="73"/>
      <c r="AV109" s="73"/>
      <c r="AW109" s="73"/>
      <c r="AX109" s="73"/>
      <c r="AY109" s="73"/>
      <c r="AZ109" s="73"/>
    </row>
    <row r="110" spans="3:52" x14ac:dyDescent="0.35">
      <c r="C110" s="73"/>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73"/>
      <c r="AS110" s="73"/>
      <c r="AT110" s="73"/>
      <c r="AU110" s="73"/>
      <c r="AV110" s="73"/>
      <c r="AW110" s="73"/>
      <c r="AX110" s="73"/>
      <c r="AY110" s="73"/>
      <c r="AZ110" s="73"/>
    </row>
    <row r="111" spans="3:52" x14ac:dyDescent="0.35">
      <c r="C111" s="73"/>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73"/>
      <c r="AS111" s="73"/>
      <c r="AT111" s="73"/>
      <c r="AU111" s="73"/>
      <c r="AV111" s="73"/>
      <c r="AW111" s="73"/>
      <c r="AX111" s="73"/>
      <c r="AY111" s="73"/>
      <c r="AZ111" s="73"/>
    </row>
  </sheetData>
  <sortState xmlns:xlrd2="http://schemas.microsoft.com/office/spreadsheetml/2017/richdata2" ref="C83:AP90">
    <sortCondition descending="1" ref="AP83:AP90"/>
  </sortState>
  <phoneticPr fontId="50"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92D050"/>
  </sheetPr>
  <dimension ref="A1:BS110"/>
  <sheetViews>
    <sheetView zoomScaleNormal="100" workbookViewId="0">
      <pane xSplit="3" ySplit="4" topLeftCell="D20" activePane="bottomRight" state="frozen"/>
      <selection pane="topRight"/>
      <selection pane="bottomLeft"/>
      <selection pane="bottomRight"/>
    </sheetView>
  </sheetViews>
  <sheetFormatPr defaultColWidth="9.1796875" defaultRowHeight="13" x14ac:dyDescent="0.3"/>
  <cols>
    <col min="1" max="1" width="4.453125" style="57" customWidth="1"/>
    <col min="2" max="2" width="30.54296875" style="57" customWidth="1"/>
    <col min="3" max="3" width="60" style="57" customWidth="1"/>
    <col min="4" max="43" width="9.08984375" style="109" customWidth="1"/>
    <col min="44" max="71" width="9.08984375" style="57" customWidth="1"/>
    <col min="72" max="16384" width="9.1796875" style="57"/>
  </cols>
  <sheetData>
    <row r="1" spans="1:71" s="2" customFormat="1" ht="15" customHeight="1" x14ac:dyDescent="0.3">
      <c r="A1" s="57"/>
      <c r="B1" s="188"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row>
    <row r="2" spans="1:71" s="2" customFormat="1" ht="15" customHeight="1" x14ac:dyDescent="0.3">
      <c r="A2" s="57"/>
      <c r="B2" s="236" t="s">
        <v>172</v>
      </c>
      <c r="C2" s="236" t="s">
        <v>31</v>
      </c>
      <c r="D2" s="23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M2" s="269"/>
    </row>
    <row r="3" spans="1:71" s="59" customFormat="1" x14ac:dyDescent="0.3">
      <c r="A3" s="56"/>
      <c r="B3" s="58" t="s">
        <v>173</v>
      </c>
      <c r="C3" s="238" t="s">
        <v>187</v>
      </c>
      <c r="D3" s="239" t="s">
        <v>51</v>
      </c>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BM3" s="216"/>
    </row>
    <row r="4" spans="1:71" s="59" customFormat="1" ht="20.149999999999999" customHeight="1" x14ac:dyDescent="0.3">
      <c r="A4" s="113"/>
      <c r="B4" s="119" t="s">
        <v>134</v>
      </c>
      <c r="C4" s="119" t="s">
        <v>21</v>
      </c>
      <c r="D4" s="111" t="s">
        <v>52</v>
      </c>
      <c r="E4" s="121" t="s">
        <v>53</v>
      </c>
      <c r="F4" s="121" t="s">
        <v>54</v>
      </c>
      <c r="G4" s="121" t="s">
        <v>55</v>
      </c>
      <c r="H4" s="121" t="s">
        <v>56</v>
      </c>
      <c r="I4" s="121" t="s">
        <v>57</v>
      </c>
      <c r="J4" s="121" t="s">
        <v>58</v>
      </c>
      <c r="K4" s="121" t="s">
        <v>59</v>
      </c>
      <c r="L4" s="121" t="s">
        <v>60</v>
      </c>
      <c r="M4" s="121" t="s">
        <v>61</v>
      </c>
      <c r="N4" s="121" t="s">
        <v>62</v>
      </c>
      <c r="O4" s="121" t="s">
        <v>63</v>
      </c>
      <c r="P4" s="121" t="s">
        <v>64</v>
      </c>
      <c r="Q4" s="121" t="s">
        <v>65</v>
      </c>
      <c r="R4" s="121" t="s">
        <v>66</v>
      </c>
      <c r="S4" s="121" t="s">
        <v>67</v>
      </c>
      <c r="T4" s="121" t="s">
        <v>68</v>
      </c>
      <c r="U4" s="121" t="s">
        <v>69</v>
      </c>
      <c r="V4" s="121" t="s">
        <v>70</v>
      </c>
      <c r="W4" s="121" t="s">
        <v>71</v>
      </c>
      <c r="X4" s="121" t="s">
        <v>72</v>
      </c>
      <c r="Y4" s="121" t="s">
        <v>73</v>
      </c>
      <c r="Z4" s="121" t="s">
        <v>74</v>
      </c>
      <c r="AA4" s="121" t="s">
        <v>75</v>
      </c>
      <c r="AB4" s="121" t="s">
        <v>76</v>
      </c>
      <c r="AC4" s="121" t="s">
        <v>77</v>
      </c>
      <c r="AD4" s="121" t="s">
        <v>78</v>
      </c>
      <c r="AE4" s="121" t="s">
        <v>79</v>
      </c>
      <c r="AF4" s="121" t="s">
        <v>80</v>
      </c>
      <c r="AG4" s="121" t="s">
        <v>81</v>
      </c>
      <c r="AH4" s="121" t="s">
        <v>179</v>
      </c>
      <c r="AI4" s="121" t="s">
        <v>180</v>
      </c>
      <c r="AJ4" s="121" t="s">
        <v>194</v>
      </c>
      <c r="AK4" s="121" t="s">
        <v>196</v>
      </c>
      <c r="AL4" s="121" t="s">
        <v>198</v>
      </c>
      <c r="AM4" s="208" t="s">
        <v>200</v>
      </c>
      <c r="AN4" s="208" t="s">
        <v>201</v>
      </c>
      <c r="AO4" s="208" t="s">
        <v>205</v>
      </c>
      <c r="AP4" s="208" t="s">
        <v>208</v>
      </c>
      <c r="AQ4" s="208" t="s">
        <v>210</v>
      </c>
      <c r="AR4" s="208" t="s">
        <v>250</v>
      </c>
      <c r="AS4" s="208" t="s">
        <v>262</v>
      </c>
      <c r="AT4" s="208" t="s">
        <v>263</v>
      </c>
      <c r="AU4" s="208" t="s">
        <v>268</v>
      </c>
      <c r="AV4" s="208" t="s">
        <v>269</v>
      </c>
      <c r="AW4" s="208" t="s">
        <v>270</v>
      </c>
      <c r="AX4" s="208" t="s">
        <v>271</v>
      </c>
      <c r="AY4" s="208" t="s">
        <v>273</v>
      </c>
      <c r="AZ4" s="208" t="s">
        <v>276</v>
      </c>
      <c r="BA4" s="208" t="s">
        <v>278</v>
      </c>
      <c r="BB4" s="208" t="s">
        <v>279</v>
      </c>
      <c r="BC4" s="208" t="s">
        <v>281</v>
      </c>
      <c r="BD4" s="208" t="s">
        <v>282</v>
      </c>
      <c r="BE4" s="208" t="s">
        <v>283</v>
      </c>
      <c r="BF4" s="208" t="s">
        <v>286</v>
      </c>
      <c r="BG4" s="208" t="s">
        <v>288</v>
      </c>
      <c r="BH4" s="208" t="s">
        <v>289</v>
      </c>
      <c r="BI4" s="208" t="s">
        <v>290</v>
      </c>
      <c r="BJ4" s="208" t="s">
        <v>292</v>
      </c>
      <c r="BK4" s="208" t="s">
        <v>307</v>
      </c>
      <c r="BL4" s="208" t="s">
        <v>310</v>
      </c>
      <c r="BM4" s="208" t="s">
        <v>398</v>
      </c>
      <c r="BN4" s="208" t="s">
        <v>399</v>
      </c>
      <c r="BO4" s="208" t="s">
        <v>402</v>
      </c>
      <c r="BP4" s="208" t="s">
        <v>403</v>
      </c>
      <c r="BQ4" s="208" t="s">
        <v>415</v>
      </c>
      <c r="BR4" s="208" t="s">
        <v>420</v>
      </c>
      <c r="BS4" s="208" t="s">
        <v>421</v>
      </c>
    </row>
    <row r="5" spans="1:71" s="56" customFormat="1" x14ac:dyDescent="0.3">
      <c r="A5" s="56">
        <v>1</v>
      </c>
      <c r="B5" s="56" t="s">
        <v>135</v>
      </c>
      <c r="C5" s="56" t="s">
        <v>35</v>
      </c>
      <c r="D5" s="107">
        <f>'1 Utsläpp'!D6/'7 Syss'!D6</f>
        <v>21.219732209692776</v>
      </c>
      <c r="E5" s="107">
        <f>'1 Utsläpp'!E6/'7 Syss'!E6</f>
        <v>20.327245448615432</v>
      </c>
      <c r="F5" s="107">
        <f>'1 Utsläpp'!F6/'7 Syss'!F6</f>
        <v>19.865340241655833</v>
      </c>
      <c r="G5" s="107">
        <f>'1 Utsläpp'!G6/'7 Syss'!G6</f>
        <v>18.029927442136707</v>
      </c>
      <c r="H5" s="107">
        <f>'1 Utsläpp'!H6/'7 Syss'!H6</f>
        <v>20.632243168790012</v>
      </c>
      <c r="I5" s="107">
        <f>'1 Utsläpp'!I6/'7 Syss'!I6</f>
        <v>19.146823912722631</v>
      </c>
      <c r="J5" s="107">
        <f>'1 Utsläpp'!J6/'7 Syss'!J6</f>
        <v>18.824953791549163</v>
      </c>
      <c r="K5" s="107">
        <f>'1 Utsläpp'!K6/'7 Syss'!K6</f>
        <v>17.729933200102884</v>
      </c>
      <c r="L5" s="107">
        <f>'1 Utsläpp'!L6/'7 Syss'!L6</f>
        <v>20.508001663616351</v>
      </c>
      <c r="M5" s="107">
        <f>'1 Utsläpp'!M6/'7 Syss'!M6</f>
        <v>18.592115033277807</v>
      </c>
      <c r="N5" s="107">
        <f>'1 Utsläpp'!N6/'7 Syss'!N6</f>
        <v>18.426007559165232</v>
      </c>
      <c r="O5" s="107">
        <f>'1 Utsläpp'!O6/'7 Syss'!O6</f>
        <v>17.878586943685793</v>
      </c>
      <c r="P5" s="107">
        <f>'1 Utsläpp'!P6/'7 Syss'!P6</f>
        <v>18.350368252732491</v>
      </c>
      <c r="Q5" s="107">
        <f>'1 Utsläpp'!Q6/'7 Syss'!Q6</f>
        <v>17.497125998696742</v>
      </c>
      <c r="R5" s="107">
        <f>'1 Utsläpp'!R6/'7 Syss'!R6</f>
        <v>16.884631017715204</v>
      </c>
      <c r="S5" s="107">
        <f>'1 Utsläpp'!S6/'7 Syss'!S6</f>
        <v>15.962348371482509</v>
      </c>
      <c r="T5" s="107">
        <f>'1 Utsläpp'!T6/'7 Syss'!T6</f>
        <v>17.090220094726781</v>
      </c>
      <c r="U5" s="107">
        <f>'1 Utsläpp'!U6/'7 Syss'!U6</f>
        <v>16.655848218690711</v>
      </c>
      <c r="V5" s="107">
        <f>'1 Utsläpp'!V6/'7 Syss'!V6</f>
        <v>16.455684272915825</v>
      </c>
      <c r="W5" s="107">
        <f>'1 Utsläpp'!W6/'7 Syss'!W6</f>
        <v>15.267739939772337</v>
      </c>
      <c r="X5" s="107">
        <f>'1 Utsläpp'!X6/'7 Syss'!X6</f>
        <v>17.001437716001586</v>
      </c>
      <c r="Y5" s="107">
        <f>'1 Utsläpp'!Y6/'7 Syss'!Y6</f>
        <v>15.982857914430328</v>
      </c>
      <c r="Z5" s="107">
        <f>'1 Utsläpp'!Z6/'7 Syss'!Z6</f>
        <v>16.58700036335112</v>
      </c>
      <c r="AA5" s="107">
        <f>'1 Utsläpp'!AA6/'7 Syss'!AA6</f>
        <v>15.244849140360794</v>
      </c>
      <c r="AB5" s="107">
        <f>'1 Utsläpp'!AB6/'7 Syss'!AB6</f>
        <v>17.261908128726059</v>
      </c>
      <c r="AC5" s="107">
        <f>'1 Utsläpp'!AC6/'7 Syss'!AC6</f>
        <v>15.996989244012742</v>
      </c>
      <c r="AD5" s="107">
        <f>'1 Utsläpp'!AD6/'7 Syss'!AD6</f>
        <v>15.358060599922629</v>
      </c>
      <c r="AE5" s="107">
        <f>'1 Utsläpp'!AE6/'7 Syss'!AE6</f>
        <v>15.719003612864384</v>
      </c>
      <c r="AF5" s="107">
        <f>'1 Utsläpp'!AF6/'7 Syss'!AF6</f>
        <v>15.971037861744277</v>
      </c>
      <c r="AG5" s="107">
        <f>'1 Utsläpp'!AG6/'7 Syss'!AG6</f>
        <v>15.797189250231614</v>
      </c>
      <c r="AH5" s="107">
        <f>'1 Utsläpp'!AH6/'7 Syss'!AH6</f>
        <v>15.736443242344984</v>
      </c>
      <c r="AI5" s="107">
        <f>'1 Utsläpp'!AI6/'7 Syss'!AI6</f>
        <v>17.156477957475516</v>
      </c>
      <c r="AJ5" s="107">
        <f>'1 Utsläpp'!AJ6/'7 Syss'!AJ6</f>
        <v>16.635648906143235</v>
      </c>
      <c r="AK5" s="107">
        <f>'1 Utsläpp'!AK6/'7 Syss'!AK6</f>
        <v>15.757961262869827</v>
      </c>
      <c r="AL5" s="107">
        <f>'1 Utsläpp'!AL6/'7 Syss'!AL6</f>
        <v>16.372443872794694</v>
      </c>
      <c r="AM5" s="107">
        <f>'1 Utsläpp'!AM6/'7 Syss'!AM6</f>
        <v>16.403705246834029</v>
      </c>
      <c r="AN5" s="107">
        <f>'1 Utsläpp'!AN6/'7 Syss'!AN6</f>
        <v>16.547064438820463</v>
      </c>
      <c r="AO5" s="107">
        <f>'1 Utsläpp'!AO6/'7 Syss'!AO6</f>
        <v>15.743821543389073</v>
      </c>
      <c r="AP5" s="107">
        <f>'1 Utsläpp'!AP6/'7 Syss'!AP6</f>
        <v>15.760649589291777</v>
      </c>
      <c r="AQ5" s="107">
        <f>'1 Utsläpp'!AQ6/'7 Syss'!AQ6</f>
        <v>16.174275886567074</v>
      </c>
      <c r="AR5" s="107">
        <f>'1 Utsläpp'!AR6/'7 Syss'!AR6</f>
        <v>15.369597877716071</v>
      </c>
      <c r="AS5" s="107">
        <f>'1 Utsläpp'!AS6/'7 Syss'!AS6</f>
        <v>16.040200205615012</v>
      </c>
      <c r="AT5" s="107">
        <f>'1 Utsläpp'!AT6/'7 Syss'!AT6</f>
        <v>15.19483841242176</v>
      </c>
      <c r="AU5" s="107">
        <f>'1 Utsläpp'!AU6/'7 Syss'!AU6</f>
        <v>15.080909562683608</v>
      </c>
      <c r="AV5" s="107">
        <f>'1 Utsläpp'!AV6/'7 Syss'!AV6</f>
        <v>15.453455926135375</v>
      </c>
      <c r="AW5" s="107">
        <f>'1 Utsläpp'!AW6/'7 Syss'!AW6</f>
        <v>15.362329516065131</v>
      </c>
      <c r="AX5" s="107">
        <f>'1 Utsläpp'!AX6/'7 Syss'!AX6</f>
        <v>15.262953342385503</v>
      </c>
      <c r="AY5" s="107">
        <f>'1 Utsläpp'!AY6/'7 Syss'!AY6</f>
        <v>14.388853330215174</v>
      </c>
      <c r="AZ5" s="107">
        <f>'1 Utsläpp'!AZ6/'7 Syss'!AZ6</f>
        <v>15.671503720747209</v>
      </c>
      <c r="BA5" s="107">
        <f>'1 Utsläpp'!BA6/'7 Syss'!BA6</f>
        <v>14.682562985108396</v>
      </c>
      <c r="BB5" s="107">
        <f>'1 Utsläpp'!BB6/'7 Syss'!BB6</f>
        <v>14.224902690999516</v>
      </c>
      <c r="BC5" s="107">
        <f>'1 Utsläpp'!BC6/'7 Syss'!BC6</f>
        <v>14.720285347850822</v>
      </c>
      <c r="BD5" s="107">
        <f>'1 Utsläpp'!BD6/'7 Syss'!BD6</f>
        <v>14.988714344553571</v>
      </c>
      <c r="BE5" s="107">
        <f>'1 Utsläpp'!BE6/'7 Syss'!BE6</f>
        <v>14.686345832362417</v>
      </c>
      <c r="BF5" s="107">
        <f>'1 Utsläpp'!BF6/'7 Syss'!BF6</f>
        <v>14.013309299942351</v>
      </c>
      <c r="BG5" s="107">
        <f>'1 Utsläpp'!BG6/'7 Syss'!BG6</f>
        <v>14.459766213862661</v>
      </c>
      <c r="BH5" s="107">
        <f>'1 Utsläpp'!BH6/'7 Syss'!BH6</f>
        <v>15.034561837421389</v>
      </c>
      <c r="BI5" s="107">
        <f>'1 Utsläpp'!BI6/'7 Syss'!BH6</f>
        <v>14.917094697216401</v>
      </c>
      <c r="BJ5" s="107">
        <f>'1 Utsläpp'!BJ6/'7 Syss'!BI6</f>
        <v>14.424336121801892</v>
      </c>
      <c r="BK5" s="107">
        <f>'1 Utsläpp'!BK6/'7 Syss'!BK6</f>
        <v>14.311486758517432</v>
      </c>
      <c r="BL5" s="107">
        <f>'1 Utsläpp'!BL6/'7 Syss'!BL6</f>
        <v>14.755064779986363</v>
      </c>
      <c r="BM5" s="107">
        <f>'1 Utsläpp'!BM6/'7 Syss'!BM6</f>
        <v>14.130852119930786</v>
      </c>
      <c r="BN5" s="107">
        <f>'1 Utsläpp'!BN6/'7 Syss'!BN6</f>
        <v>13.519936584562748</v>
      </c>
      <c r="BO5" s="107">
        <f>'1 Utsläpp'!BO6/'7 Syss'!BO6</f>
        <v>14.115529222761243</v>
      </c>
      <c r="BP5" s="107">
        <f>'1 Utsläpp'!BP6/'7 Syss'!BP6</f>
        <v>15.438294806939684</v>
      </c>
      <c r="BQ5" s="107">
        <f>'1 Utsläpp'!BQ6/'7 Syss'!BQ6</f>
        <v>14.832272337874567</v>
      </c>
      <c r="BR5" s="107">
        <f>'1 Utsläpp'!BR6/'7 Syss'!BR6</f>
        <v>14.140057388827882</v>
      </c>
      <c r="BS5" s="107">
        <f>'1 Utsläpp'!BS6/'7 Syss'!BS6</f>
        <v>14.527145569897522</v>
      </c>
    </row>
    <row r="6" spans="1:71" s="56" customFormat="1" x14ac:dyDescent="0.3">
      <c r="A6" s="56">
        <v>2</v>
      </c>
      <c r="B6" s="56" t="s">
        <v>136</v>
      </c>
      <c r="C6" s="56" t="s">
        <v>1</v>
      </c>
      <c r="D6" s="107">
        <f>'1 Utsläpp'!D7/'7 Syss'!D7</f>
        <v>20.462886777304725</v>
      </c>
      <c r="E6" s="107">
        <f>'1 Utsläpp'!E7/'7 Syss'!E7</f>
        <v>24.448236442213048</v>
      </c>
      <c r="F6" s="107">
        <f>'1 Utsläpp'!F7/'7 Syss'!F7</f>
        <v>19.983006848174796</v>
      </c>
      <c r="G6" s="107">
        <f>'1 Utsläpp'!G7/'7 Syss'!G7</f>
        <v>20.107233381692271</v>
      </c>
      <c r="H6" s="107">
        <f>'1 Utsläpp'!H7/'7 Syss'!H7</f>
        <v>16.014339437933518</v>
      </c>
      <c r="I6" s="107">
        <f>'1 Utsläpp'!I7/'7 Syss'!I7</f>
        <v>19.808317458766339</v>
      </c>
      <c r="J6" s="107">
        <f>'1 Utsläpp'!J7/'7 Syss'!J7</f>
        <v>16.934428230562823</v>
      </c>
      <c r="K6" s="107">
        <f>'1 Utsläpp'!K7/'7 Syss'!K7</f>
        <v>23.958253776112922</v>
      </c>
      <c r="L6" s="107">
        <f>'1 Utsläpp'!L7/'7 Syss'!L7</f>
        <v>25.111221562769671</v>
      </c>
      <c r="M6" s="107">
        <f>'1 Utsläpp'!M7/'7 Syss'!M7</f>
        <v>26.412302874833376</v>
      </c>
      <c r="N6" s="107">
        <f>'1 Utsläpp'!N7/'7 Syss'!N7</f>
        <v>22.85062234923689</v>
      </c>
      <c r="O6" s="107">
        <f>'1 Utsläpp'!O7/'7 Syss'!O7</f>
        <v>25.820037061165827</v>
      </c>
      <c r="P6" s="107">
        <f>'1 Utsläpp'!P7/'7 Syss'!P7</f>
        <v>25.738377220565262</v>
      </c>
      <c r="Q6" s="107">
        <f>'1 Utsläpp'!Q7/'7 Syss'!Q7</f>
        <v>22.812280890405667</v>
      </c>
      <c r="R6" s="107">
        <f>'1 Utsläpp'!R7/'7 Syss'!R7</f>
        <v>22.139542391238969</v>
      </c>
      <c r="S6" s="107">
        <f>'1 Utsläpp'!S7/'7 Syss'!S7</f>
        <v>24.467675613265605</v>
      </c>
      <c r="T6" s="107">
        <f>'1 Utsläpp'!T7/'7 Syss'!T7</f>
        <v>27.446010530748154</v>
      </c>
      <c r="U6" s="107">
        <f>'1 Utsläpp'!U7/'7 Syss'!U7</f>
        <v>21.459604194705832</v>
      </c>
      <c r="V6" s="107">
        <f>'1 Utsläpp'!V7/'7 Syss'!V7</f>
        <v>20.678130284399806</v>
      </c>
      <c r="W6" s="107">
        <f>'1 Utsläpp'!W7/'7 Syss'!W7</f>
        <v>25.311365076669574</v>
      </c>
      <c r="X6" s="107">
        <f>'1 Utsläpp'!X7/'7 Syss'!X7</f>
        <v>22.735798863395253</v>
      </c>
      <c r="Y6" s="107">
        <f>'1 Utsläpp'!Y7/'7 Syss'!Y7</f>
        <v>22.612300571906381</v>
      </c>
      <c r="Z6" s="107">
        <f>'1 Utsläpp'!Z7/'7 Syss'!Z7</f>
        <v>21.351644135187076</v>
      </c>
      <c r="AA6" s="107">
        <f>'1 Utsläpp'!AA7/'7 Syss'!AA7</f>
        <v>22.638048314174274</v>
      </c>
      <c r="AB6" s="107">
        <f>'1 Utsläpp'!AB7/'7 Syss'!AB7</f>
        <v>23.719409038829028</v>
      </c>
      <c r="AC6" s="107">
        <f>'1 Utsläpp'!AC7/'7 Syss'!AC7</f>
        <v>22.540833981485672</v>
      </c>
      <c r="AD6" s="107">
        <f>'1 Utsläpp'!AD7/'7 Syss'!AD7</f>
        <v>21.019725925120564</v>
      </c>
      <c r="AE6" s="107">
        <f>'1 Utsläpp'!AE7/'7 Syss'!AE7</f>
        <v>26.47101549057702</v>
      </c>
      <c r="AF6" s="107">
        <f>'1 Utsläpp'!AF7/'7 Syss'!AF7</f>
        <v>24.207468425252344</v>
      </c>
      <c r="AG6" s="107">
        <f>'1 Utsläpp'!AG7/'7 Syss'!AG7</f>
        <v>25.553767371727041</v>
      </c>
      <c r="AH6" s="107">
        <f>'1 Utsläpp'!AH7/'7 Syss'!AH7</f>
        <v>22.432767650945259</v>
      </c>
      <c r="AI6" s="107">
        <f>'1 Utsläpp'!AI7/'7 Syss'!AI7</f>
        <v>27.332508479277951</v>
      </c>
      <c r="AJ6" s="107">
        <f>'1 Utsläpp'!AJ7/'7 Syss'!AJ7</f>
        <v>25.978356867295265</v>
      </c>
      <c r="AK6" s="107">
        <f>'1 Utsläpp'!AK7/'7 Syss'!AK7</f>
        <v>24.494668938085223</v>
      </c>
      <c r="AL6" s="107">
        <f>'1 Utsläpp'!AL7/'7 Syss'!AL7</f>
        <v>23.912046953732396</v>
      </c>
      <c r="AM6" s="107">
        <f>'1 Utsläpp'!AM7/'7 Syss'!AM7</f>
        <v>25.992754441892473</v>
      </c>
      <c r="AN6" s="107">
        <f>'1 Utsläpp'!AN7/'7 Syss'!AN7</f>
        <v>26.728583277381098</v>
      </c>
      <c r="AO6" s="107">
        <f>'1 Utsläpp'!AO7/'7 Syss'!AO7</f>
        <v>26.052250851204111</v>
      </c>
      <c r="AP6" s="107">
        <f>'1 Utsläpp'!AP7/'7 Syss'!AP7</f>
        <v>23.590428538632164</v>
      </c>
      <c r="AQ6" s="107">
        <f>'1 Utsläpp'!AQ7/'7 Syss'!AQ7</f>
        <v>24.984263586750551</v>
      </c>
      <c r="AR6" s="107">
        <f>'1 Utsläpp'!AR7/'7 Syss'!AR7</f>
        <v>25.803641795297683</v>
      </c>
      <c r="AS6" s="107">
        <f>'1 Utsläpp'!AS7/'7 Syss'!AS7</f>
        <v>21.732019882138353</v>
      </c>
      <c r="AT6" s="107">
        <f>'1 Utsläpp'!AT7/'7 Syss'!AT7</f>
        <v>21.207794613165099</v>
      </c>
      <c r="AU6" s="107">
        <f>'1 Utsläpp'!AU7/'7 Syss'!AU7</f>
        <v>23.277277644313845</v>
      </c>
      <c r="AV6" s="107">
        <f>'1 Utsläpp'!AV7/'7 Syss'!AV7</f>
        <v>23.73330195289337</v>
      </c>
      <c r="AW6" s="107">
        <f>'1 Utsläpp'!AW7/'7 Syss'!AW7</f>
        <v>22.591977935204437</v>
      </c>
      <c r="AX6" s="107">
        <f>'1 Utsläpp'!AX7/'7 Syss'!AX7</f>
        <v>22.172778306835532</v>
      </c>
      <c r="AY6" s="107">
        <f>'1 Utsläpp'!AY7/'7 Syss'!AY7</f>
        <v>24.387900474421041</v>
      </c>
      <c r="AZ6" s="107">
        <f>'1 Utsläpp'!AZ7/'7 Syss'!AZ7</f>
        <v>24.907886688079579</v>
      </c>
      <c r="BA6" s="107">
        <f>'1 Utsläpp'!BA7/'7 Syss'!BA7</f>
        <v>21.812932114877576</v>
      </c>
      <c r="BB6" s="107">
        <f>'1 Utsläpp'!BB7/'7 Syss'!BB7</f>
        <v>20.526241401863867</v>
      </c>
      <c r="BC6" s="107">
        <f>'1 Utsläpp'!BC7/'7 Syss'!BC7</f>
        <v>22.950358477767779</v>
      </c>
      <c r="BD6" s="107">
        <f>'1 Utsläpp'!BD7/'7 Syss'!BD7</f>
        <v>22.251144581948502</v>
      </c>
      <c r="BE6" s="107">
        <f>'1 Utsläpp'!BE7/'7 Syss'!BE7</f>
        <v>20.917101159297882</v>
      </c>
      <c r="BF6" s="107">
        <f>'1 Utsläpp'!BF7/'7 Syss'!BF7</f>
        <v>20.512134265207056</v>
      </c>
      <c r="BG6" s="107">
        <f>'1 Utsläpp'!BG7/'7 Syss'!BG7</f>
        <v>20.925265016100866</v>
      </c>
      <c r="BH6" s="107">
        <f>'1 Utsläpp'!BH7/'7 Syss'!BH7</f>
        <v>21.779568269601668</v>
      </c>
      <c r="BI6" s="107">
        <f>'1 Utsläpp'!BI7/'7 Syss'!BI7</f>
        <v>18.724565092614487</v>
      </c>
      <c r="BJ6" s="107">
        <f>'1 Utsläpp'!BJ7/'7 Syss'!BJ7</f>
        <v>17.471183648863246</v>
      </c>
      <c r="BK6" s="107">
        <f>'1 Utsläpp'!BK7/'7 Syss'!BK7</f>
        <v>19.497856471719619</v>
      </c>
      <c r="BL6" s="107">
        <f>'1 Utsläpp'!BL7/'7 Syss'!BL7</f>
        <v>19.952578248058444</v>
      </c>
      <c r="BM6" s="107">
        <f>'1 Utsläpp'!BM7/'7 Syss'!BM7</f>
        <v>16.66743144341676</v>
      </c>
      <c r="BN6" s="107">
        <f>'1 Utsläpp'!BN7/'7 Syss'!BN7</f>
        <v>17.022980298754735</v>
      </c>
      <c r="BO6" s="107">
        <f>'1 Utsläpp'!BO7/'7 Syss'!BO7</f>
        <v>20.937367068376322</v>
      </c>
      <c r="BP6" s="107">
        <f>'1 Utsläpp'!BP7/'7 Syss'!BP7</f>
        <v>21.968149264517308</v>
      </c>
      <c r="BQ6" s="107">
        <f>'1 Utsläpp'!BQ7/'7 Syss'!BQ7</f>
        <v>18.907183809398454</v>
      </c>
      <c r="BR6" s="107">
        <f>'1 Utsläpp'!BR7/'7 Syss'!BR7</f>
        <v>17.831490304353999</v>
      </c>
      <c r="BS6" s="107">
        <f>'1 Utsläpp'!BS7/'7 Syss'!BS7</f>
        <v>20.03749336274505</v>
      </c>
    </row>
    <row r="7" spans="1:71" s="56" customFormat="1" x14ac:dyDescent="0.3">
      <c r="A7" s="56">
        <v>3</v>
      </c>
      <c r="B7" s="56" t="s">
        <v>137</v>
      </c>
      <c r="C7" s="56" t="s">
        <v>2</v>
      </c>
      <c r="D7" s="107">
        <f>'1 Utsläpp'!D8/'7 Syss'!D8</f>
        <v>3.5481910231209302</v>
      </c>
      <c r="E7" s="107">
        <f>'1 Utsläpp'!E8/'7 Syss'!E8</f>
        <v>3.1559462320966163</v>
      </c>
      <c r="F7" s="107">
        <f>'1 Utsläpp'!F8/'7 Syss'!F8</f>
        <v>3.0049228341227101</v>
      </c>
      <c r="G7" s="107">
        <f>'1 Utsläpp'!G8/'7 Syss'!G8</f>
        <v>4.7318518143667196</v>
      </c>
      <c r="H7" s="107">
        <f>'1 Utsläpp'!H8/'7 Syss'!H8</f>
        <v>3.8789745031250766</v>
      </c>
      <c r="I7" s="107">
        <f>'1 Utsläpp'!I8/'7 Syss'!I8</f>
        <v>3.2126780906715489</v>
      </c>
      <c r="J7" s="107">
        <f>'1 Utsläpp'!J8/'7 Syss'!J8</f>
        <v>3.280497773404488</v>
      </c>
      <c r="K7" s="107">
        <f>'1 Utsläpp'!K8/'7 Syss'!K8</f>
        <v>4.5661146892826352</v>
      </c>
      <c r="L7" s="107">
        <f>'1 Utsläpp'!L8/'7 Syss'!L8</f>
        <v>3.88531286095506</v>
      </c>
      <c r="M7" s="107">
        <f>'1 Utsläpp'!M8/'7 Syss'!M8</f>
        <v>3.1770165377441164</v>
      </c>
      <c r="N7" s="107">
        <f>'1 Utsläpp'!N8/'7 Syss'!N8</f>
        <v>3.0709524086868334</v>
      </c>
      <c r="O7" s="107">
        <f>'1 Utsläpp'!O8/'7 Syss'!O8</f>
        <v>4.5758025274289285</v>
      </c>
      <c r="P7" s="107">
        <f>'1 Utsläpp'!P8/'7 Syss'!P8</f>
        <v>3.8445205296953469</v>
      </c>
      <c r="Q7" s="107">
        <f>'1 Utsläpp'!Q8/'7 Syss'!Q8</f>
        <v>3.3858173006412855</v>
      </c>
      <c r="R7" s="107">
        <f>'1 Utsläpp'!R8/'7 Syss'!R8</f>
        <v>3.1697843019680501</v>
      </c>
      <c r="S7" s="107">
        <f>'1 Utsläpp'!S8/'7 Syss'!S8</f>
        <v>4.2060620861430511</v>
      </c>
      <c r="T7" s="107">
        <f>'1 Utsläpp'!T8/'7 Syss'!T8</f>
        <v>3.6558571345356992</v>
      </c>
      <c r="U7" s="107">
        <f>'1 Utsläpp'!U8/'7 Syss'!U8</f>
        <v>3.2398831547231892</v>
      </c>
      <c r="V7" s="107">
        <f>'1 Utsläpp'!V8/'7 Syss'!V8</f>
        <v>2.9783590506240833</v>
      </c>
      <c r="W7" s="107">
        <f>'1 Utsläpp'!W8/'7 Syss'!W8</f>
        <v>4.417226364841051</v>
      </c>
      <c r="X7" s="107">
        <f>'1 Utsläpp'!X8/'7 Syss'!X8</f>
        <v>3.4606256493649137</v>
      </c>
      <c r="Y7" s="107">
        <f>'1 Utsläpp'!Y8/'7 Syss'!Y8</f>
        <v>3.0530655291927173</v>
      </c>
      <c r="Z7" s="107">
        <f>'1 Utsläpp'!Z8/'7 Syss'!Z8</f>
        <v>2.9901822058146621</v>
      </c>
      <c r="AA7" s="107">
        <f>'1 Utsläpp'!AA8/'7 Syss'!AA8</f>
        <v>4.195814147562662</v>
      </c>
      <c r="AB7" s="107">
        <f>'1 Utsläpp'!AB8/'7 Syss'!AB8</f>
        <v>3.4427633599460394</v>
      </c>
      <c r="AC7" s="107">
        <f>'1 Utsläpp'!AC8/'7 Syss'!AC8</f>
        <v>2.9927629576884405</v>
      </c>
      <c r="AD7" s="107">
        <f>'1 Utsläpp'!AD8/'7 Syss'!AD8</f>
        <v>2.7983072192451677</v>
      </c>
      <c r="AE7" s="107">
        <f>'1 Utsläpp'!AE8/'7 Syss'!AE8</f>
        <v>4.0786988964257311</v>
      </c>
      <c r="AF7" s="107">
        <f>'1 Utsläpp'!AF8/'7 Syss'!AF8</f>
        <v>3.3288678733942012</v>
      </c>
      <c r="AG7" s="107">
        <f>'1 Utsläpp'!AG8/'7 Syss'!AG8</f>
        <v>2.7425806298341611</v>
      </c>
      <c r="AH7" s="107">
        <f>'1 Utsläpp'!AH8/'7 Syss'!AH8</f>
        <v>2.4941720572808559</v>
      </c>
      <c r="AI7" s="107">
        <f>'1 Utsläpp'!AI8/'7 Syss'!AI8</f>
        <v>3.5173539542959191</v>
      </c>
      <c r="AJ7" s="107">
        <f>'1 Utsläpp'!AJ8/'7 Syss'!AJ8</f>
        <v>3.3607069150885089</v>
      </c>
      <c r="AK7" s="107">
        <f>'1 Utsläpp'!AK8/'7 Syss'!AK8</f>
        <v>2.7967963196279633</v>
      </c>
      <c r="AL7" s="107">
        <f>'1 Utsläpp'!AL8/'7 Syss'!AL8</f>
        <v>2.8132221630805954</v>
      </c>
      <c r="AM7" s="107">
        <f>'1 Utsläpp'!AM8/'7 Syss'!AM8</f>
        <v>3.7532211232059032</v>
      </c>
      <c r="AN7" s="107">
        <f>'1 Utsläpp'!AN8/'7 Syss'!AN8</f>
        <v>2.920800820907643</v>
      </c>
      <c r="AO7" s="107">
        <f>'1 Utsläpp'!AO8/'7 Syss'!AO8</f>
        <v>2.6347279274171762</v>
      </c>
      <c r="AP7" s="107">
        <f>'1 Utsläpp'!AP8/'7 Syss'!AP8</f>
        <v>2.5694714686425422</v>
      </c>
      <c r="AQ7" s="107">
        <f>'1 Utsläpp'!AQ8/'7 Syss'!AQ8</f>
        <v>3.7227051267628952</v>
      </c>
      <c r="AR7" s="107">
        <f>'1 Utsläpp'!AR8/'7 Syss'!AR8</f>
        <v>2.8007585981824401</v>
      </c>
      <c r="AS7" s="107">
        <f>'1 Utsläpp'!AS8/'7 Syss'!AS8</f>
        <v>2.4302656004607952</v>
      </c>
      <c r="AT7" s="107">
        <f>'1 Utsläpp'!AT8/'7 Syss'!AT8</f>
        <v>2.1770170882244519</v>
      </c>
      <c r="AU7" s="107">
        <f>'1 Utsläpp'!AU8/'7 Syss'!AU8</f>
        <v>3.7559040267616011</v>
      </c>
      <c r="AV7" s="107">
        <f>'1 Utsläpp'!AV8/'7 Syss'!AV8</f>
        <v>2.8285521304701606</v>
      </c>
      <c r="AW7" s="107">
        <f>'1 Utsläpp'!AW8/'7 Syss'!AW8</f>
        <v>2.5670880610438656</v>
      </c>
      <c r="AX7" s="107">
        <f>'1 Utsläpp'!AX8/'7 Syss'!AX8</f>
        <v>2.2446157043790373</v>
      </c>
      <c r="AY7" s="107">
        <f>'1 Utsläpp'!AY8/'7 Syss'!AY8</f>
        <v>3.3651076266788951</v>
      </c>
      <c r="AZ7" s="107">
        <f>'1 Utsläpp'!AZ8/'7 Syss'!AZ8</f>
        <v>3.0487162495570725</v>
      </c>
      <c r="BA7" s="107">
        <f>'1 Utsläpp'!BA8/'7 Syss'!BA8</f>
        <v>2.2711322303990729</v>
      </c>
      <c r="BB7" s="107">
        <f>'1 Utsläpp'!BB8/'7 Syss'!BB8</f>
        <v>2.2392917506308319</v>
      </c>
      <c r="BC7" s="107">
        <f>'1 Utsläpp'!BC8/'7 Syss'!BC8</f>
        <v>3.6990036352335829</v>
      </c>
      <c r="BD7" s="107">
        <f>'1 Utsläpp'!BD8/'7 Syss'!BD8</f>
        <v>2.7851151011007262</v>
      </c>
      <c r="BE7" s="107">
        <f>'1 Utsläpp'!BE8/'7 Syss'!BE8</f>
        <v>2.0735288678561594</v>
      </c>
      <c r="BF7" s="107">
        <f>'1 Utsläpp'!BF8/'7 Syss'!BF8</f>
        <v>1.9882256868106343</v>
      </c>
      <c r="BG7" s="107">
        <f>'1 Utsläpp'!BG8/'7 Syss'!BG8</f>
        <v>3.3536427854658992</v>
      </c>
      <c r="BH7" s="107">
        <f>'1 Utsläpp'!BH8/'7 Syss'!BH8</f>
        <v>2.7044143535499998</v>
      </c>
      <c r="BI7" s="107">
        <f>'1 Utsläpp'!BI8/'7 Syss'!BI8</f>
        <v>1.9627422681984574</v>
      </c>
      <c r="BJ7" s="107">
        <f>'1 Utsläpp'!BJ8/'7 Syss'!BJ8</f>
        <v>1.9160154641622003</v>
      </c>
      <c r="BK7" s="107">
        <f>'1 Utsläpp'!BK8/'7 Syss'!BK8</f>
        <v>3.1134728696388767</v>
      </c>
      <c r="BL7" s="107">
        <f>'1 Utsläpp'!BL8/'7 Syss'!BL8</f>
        <v>2.3211609750384459</v>
      </c>
      <c r="BM7" s="107">
        <f>'1 Utsläpp'!BM8/'7 Syss'!BM8</f>
        <v>2.0555093150970234</v>
      </c>
      <c r="BN7" s="107">
        <f>'1 Utsläpp'!BN8/'7 Syss'!BN8</f>
        <v>2.0246973516553806</v>
      </c>
      <c r="BO7" s="107">
        <f>'1 Utsläpp'!BO8/'7 Syss'!BO8</f>
        <v>2.6205267064116575</v>
      </c>
      <c r="BP7" s="107">
        <f>'1 Utsläpp'!BP8/'7 Syss'!BP8</f>
        <v>2.546139117873222</v>
      </c>
      <c r="BQ7" s="107">
        <f>'1 Utsläpp'!BQ8/'7 Syss'!BQ8</f>
        <v>2.4200841097144625</v>
      </c>
      <c r="BR7" s="107">
        <f>'1 Utsläpp'!BR8/'7 Syss'!BR8</f>
        <v>1.9390974252218047</v>
      </c>
      <c r="BS7" s="107">
        <f>'1 Utsläpp'!BS8/'7 Syss'!BS8</f>
        <v>2.5908685016415798</v>
      </c>
    </row>
    <row r="8" spans="1:71" s="56" customFormat="1" x14ac:dyDescent="0.3">
      <c r="A8" s="56">
        <v>4</v>
      </c>
      <c r="B8" s="56" t="s">
        <v>138</v>
      </c>
      <c r="C8" s="56" t="s">
        <v>3</v>
      </c>
      <c r="D8" s="107">
        <f>'1 Utsläpp'!D9/'7 Syss'!D9</f>
        <v>1.456739596522505</v>
      </c>
      <c r="E8" s="107">
        <f>'1 Utsläpp'!E9/'7 Syss'!E9</f>
        <v>1.310063214681066</v>
      </c>
      <c r="F8" s="107">
        <f>'1 Utsläpp'!F9/'7 Syss'!F9</f>
        <v>1.0146464016993035</v>
      </c>
      <c r="G8" s="107">
        <f>'1 Utsläpp'!G9/'7 Syss'!G9</f>
        <v>1.2986043232212843</v>
      </c>
      <c r="H8" s="107">
        <f>'1 Utsläpp'!H9/'7 Syss'!H9</f>
        <v>1.6303690006364067</v>
      </c>
      <c r="I8" s="107">
        <f>'1 Utsläpp'!I9/'7 Syss'!I9</f>
        <v>1.3108924857835744</v>
      </c>
      <c r="J8" s="107">
        <f>'1 Utsläpp'!J9/'7 Syss'!J9</f>
        <v>0.96077947055583168</v>
      </c>
      <c r="K8" s="107">
        <f>'1 Utsläpp'!K9/'7 Syss'!K9</f>
        <v>1.2371072276857549</v>
      </c>
      <c r="L8" s="107">
        <f>'1 Utsläpp'!L9/'7 Syss'!L9</f>
        <v>1.5923683211926332</v>
      </c>
      <c r="M8" s="107">
        <f>'1 Utsläpp'!M9/'7 Syss'!M9</f>
        <v>1.3073067477049354</v>
      </c>
      <c r="N8" s="107">
        <f>'1 Utsläpp'!N9/'7 Syss'!N9</f>
        <v>1.0212563956016851</v>
      </c>
      <c r="O8" s="107">
        <f>'1 Utsläpp'!O9/'7 Syss'!O9</f>
        <v>1.4047830686859999</v>
      </c>
      <c r="P8" s="107">
        <f>'1 Utsläpp'!P9/'7 Syss'!P9</f>
        <v>1.5277659700051136</v>
      </c>
      <c r="Q8" s="107">
        <f>'1 Utsläpp'!Q9/'7 Syss'!Q9</f>
        <v>1.2778131622217932</v>
      </c>
      <c r="R8" s="107">
        <f>'1 Utsläpp'!R9/'7 Syss'!R9</f>
        <v>1.0581388806052217</v>
      </c>
      <c r="S8" s="107">
        <f>'1 Utsläpp'!S9/'7 Syss'!S9</f>
        <v>1.263198261158573</v>
      </c>
      <c r="T8" s="107">
        <f>'1 Utsläpp'!T9/'7 Syss'!T9</f>
        <v>1.4826190561670989</v>
      </c>
      <c r="U8" s="107">
        <f>'1 Utsläpp'!U9/'7 Syss'!U9</f>
        <v>1.3566631170736232</v>
      </c>
      <c r="V8" s="107">
        <f>'1 Utsläpp'!V9/'7 Syss'!V9</f>
        <v>0.99767359466318273</v>
      </c>
      <c r="W8" s="107">
        <f>'1 Utsläpp'!W9/'7 Syss'!W9</f>
        <v>1.2377659555478162</v>
      </c>
      <c r="X8" s="107">
        <f>'1 Utsläpp'!X9/'7 Syss'!X9</f>
        <v>1.4934796245995803</v>
      </c>
      <c r="Y8" s="107">
        <f>'1 Utsläpp'!Y9/'7 Syss'!Y9</f>
        <v>1.1718143022736112</v>
      </c>
      <c r="Z8" s="107">
        <f>'1 Utsläpp'!Z9/'7 Syss'!Z9</f>
        <v>0.85574034211668404</v>
      </c>
      <c r="AA8" s="107">
        <f>'1 Utsläpp'!AA9/'7 Syss'!AA9</f>
        <v>1.1040822809542201</v>
      </c>
      <c r="AB8" s="107">
        <f>'1 Utsläpp'!AB9/'7 Syss'!AB9</f>
        <v>1.2702495390466375</v>
      </c>
      <c r="AC8" s="107">
        <f>'1 Utsläpp'!AC9/'7 Syss'!AC9</f>
        <v>1.0335140208243712</v>
      </c>
      <c r="AD8" s="107">
        <f>'1 Utsläpp'!AD9/'7 Syss'!AD9</f>
        <v>0.8630218063399181</v>
      </c>
      <c r="AE8" s="107">
        <f>'1 Utsläpp'!AE9/'7 Syss'!AE9</f>
        <v>0.95949321749619043</v>
      </c>
      <c r="AF8" s="107">
        <f>'1 Utsläpp'!AF9/'7 Syss'!AF9</f>
        <v>0.98408511484415861</v>
      </c>
      <c r="AG8" s="107">
        <f>'1 Utsläpp'!AG9/'7 Syss'!AG9</f>
        <v>0.96453765428933758</v>
      </c>
      <c r="AH8" s="107">
        <f>'1 Utsläpp'!AH9/'7 Syss'!AH9</f>
        <v>0.79731625197291311</v>
      </c>
      <c r="AI8" s="107">
        <f>'1 Utsläpp'!AI9/'7 Syss'!AI9</f>
        <v>0.94042698724337082</v>
      </c>
      <c r="AJ8" s="107">
        <f>'1 Utsläpp'!AJ9/'7 Syss'!AJ9</f>
        <v>1.0918573556935935</v>
      </c>
      <c r="AK8" s="107">
        <f>'1 Utsläpp'!AK9/'7 Syss'!AK9</f>
        <v>0.89734737030419587</v>
      </c>
      <c r="AL8" s="107">
        <f>'1 Utsläpp'!AL9/'7 Syss'!AL9</f>
        <v>0.7697984630736282</v>
      </c>
      <c r="AM8" s="107">
        <f>'1 Utsläpp'!AM9/'7 Syss'!AM9</f>
        <v>0.8732343735088165</v>
      </c>
      <c r="AN8" s="107">
        <f>'1 Utsläpp'!AN9/'7 Syss'!AN9</f>
        <v>0.88102304815588328</v>
      </c>
      <c r="AO8" s="107">
        <f>'1 Utsläpp'!AO9/'7 Syss'!AO9</f>
        <v>0.82504888240885799</v>
      </c>
      <c r="AP8" s="107">
        <f>'1 Utsläpp'!AP9/'7 Syss'!AP9</f>
        <v>0.73102851766715982</v>
      </c>
      <c r="AQ8" s="107">
        <f>'1 Utsläpp'!AQ9/'7 Syss'!AQ9</f>
        <v>0.80351174707272166</v>
      </c>
      <c r="AR8" s="107">
        <f>'1 Utsläpp'!AR9/'7 Syss'!AR9</f>
        <v>0.74819373885660256</v>
      </c>
      <c r="AS8" s="107">
        <f>'1 Utsläpp'!AS9/'7 Syss'!AS9</f>
        <v>0.66978725049089471</v>
      </c>
      <c r="AT8" s="107">
        <f>'1 Utsläpp'!AT9/'7 Syss'!AT9</f>
        <v>0.56474388931115005</v>
      </c>
      <c r="AU8" s="107">
        <f>'1 Utsläpp'!AU9/'7 Syss'!AU9</f>
        <v>0.69831704318800647</v>
      </c>
      <c r="AV8" s="107">
        <f>'1 Utsläpp'!AV9/'7 Syss'!AV9</f>
        <v>0.69474509944552754</v>
      </c>
      <c r="AW8" s="107">
        <f>'1 Utsläpp'!AW9/'7 Syss'!AW9</f>
        <v>0.61755753953928982</v>
      </c>
      <c r="AX8" s="107">
        <f>'1 Utsläpp'!AX9/'7 Syss'!AX9</f>
        <v>0.58365846027032753</v>
      </c>
      <c r="AY8" s="107">
        <f>'1 Utsläpp'!AY9/'7 Syss'!AY9</f>
        <v>0.66944380054996666</v>
      </c>
      <c r="AZ8" s="107">
        <f>'1 Utsläpp'!AZ9/'7 Syss'!AZ9</f>
        <v>0.68720078610404045</v>
      </c>
      <c r="BA8" s="107">
        <f>'1 Utsläpp'!BA9/'7 Syss'!BA9</f>
        <v>0.54213570209732009</v>
      </c>
      <c r="BB8" s="107">
        <f>'1 Utsläpp'!BB9/'7 Syss'!BB9</f>
        <v>0.56683057144211058</v>
      </c>
      <c r="BC8" s="107">
        <f>'1 Utsläpp'!BC9/'7 Syss'!BC9</f>
        <v>0.64804218743283248</v>
      </c>
      <c r="BD8" s="107">
        <f>'1 Utsläpp'!BD9/'7 Syss'!BD9</f>
        <v>0.67575167808809866</v>
      </c>
      <c r="BE8" s="107">
        <f>'1 Utsläpp'!BE9/'7 Syss'!BE9</f>
        <v>0.57209854929010817</v>
      </c>
      <c r="BF8" s="107">
        <f>'1 Utsläpp'!BF9/'7 Syss'!BF9</f>
        <v>0.51492221108779213</v>
      </c>
      <c r="BG8" s="107">
        <f>'1 Utsläpp'!BG9/'7 Syss'!BG9</f>
        <v>0.63040458925968101</v>
      </c>
      <c r="BH8" s="107">
        <f>'1 Utsläpp'!BH9/'7 Syss'!BH9</f>
        <v>0.69416742462805059</v>
      </c>
      <c r="BI8" s="107">
        <f>'1 Utsläpp'!BI9/'7 Syss'!BI9</f>
        <v>0.58664492050328176</v>
      </c>
      <c r="BJ8" s="107">
        <f>'1 Utsläpp'!BJ9/'7 Syss'!BJ9</f>
        <v>0.51424754939576067</v>
      </c>
      <c r="BK8" s="107">
        <f>'1 Utsläpp'!BK9/'7 Syss'!BK9</f>
        <v>0.71948869317029485</v>
      </c>
      <c r="BL8" s="107">
        <f>'1 Utsläpp'!BL9/'7 Syss'!BL9</f>
        <v>0.72027646316778293</v>
      </c>
      <c r="BM8" s="107">
        <f>'1 Utsläpp'!BM9/'7 Syss'!BM9</f>
        <v>0.60775065379078053</v>
      </c>
      <c r="BN8" s="107">
        <f>'1 Utsläpp'!BN9/'7 Syss'!BN9</f>
        <v>0.5259273390045397</v>
      </c>
      <c r="BO8" s="107">
        <f>'1 Utsläpp'!BO9/'7 Syss'!BO9</f>
        <v>0.72013431977062536</v>
      </c>
      <c r="BP8" s="107">
        <f>'1 Utsläpp'!BP9/'7 Syss'!BP9</f>
        <v>0.92192517151602571</v>
      </c>
      <c r="BQ8" s="107">
        <f>'1 Utsläpp'!BQ9/'7 Syss'!BQ9</f>
        <v>0.78404715674967373</v>
      </c>
      <c r="BR8" s="107">
        <f>'1 Utsläpp'!BR9/'7 Syss'!BR9</f>
        <v>0.62786399536668436</v>
      </c>
      <c r="BS8" s="107">
        <f>'1 Utsläpp'!BS9/'7 Syss'!BS9</f>
        <v>0.83605785920925257</v>
      </c>
    </row>
    <row r="9" spans="1:71" s="56" customFormat="1" x14ac:dyDescent="0.3">
      <c r="A9" s="56">
        <v>5</v>
      </c>
      <c r="B9" s="56" t="s">
        <v>139</v>
      </c>
      <c r="C9" s="56" t="s">
        <v>36</v>
      </c>
      <c r="D9" s="107">
        <f>'1 Utsläpp'!D10/'7 Syss'!D10</f>
        <v>6.435828975582405</v>
      </c>
      <c r="E9" s="107">
        <f>'1 Utsläpp'!E10/'7 Syss'!E10</f>
        <v>4.9727658278371774</v>
      </c>
      <c r="F9" s="107">
        <f>'1 Utsläpp'!F10/'7 Syss'!F10</f>
        <v>5.2082062646014942</v>
      </c>
      <c r="G9" s="107">
        <f>'1 Utsläpp'!G10/'7 Syss'!G10</f>
        <v>7.2846080181468986</v>
      </c>
      <c r="H9" s="107">
        <f>'1 Utsläpp'!H10/'7 Syss'!H10</f>
        <v>7.3320294036329461</v>
      </c>
      <c r="I9" s="107">
        <f>'1 Utsläpp'!I10/'7 Syss'!I10</f>
        <v>4.6908298123076424</v>
      </c>
      <c r="J9" s="107">
        <f>'1 Utsläpp'!J10/'7 Syss'!J10</f>
        <v>4.2108129732504285</v>
      </c>
      <c r="K9" s="107">
        <f>'1 Utsläpp'!K10/'7 Syss'!K10</f>
        <v>6.1082154224982421</v>
      </c>
      <c r="L9" s="107">
        <f>'1 Utsläpp'!L10/'7 Syss'!L10</f>
        <v>8.0595925179575172</v>
      </c>
      <c r="M9" s="107">
        <f>'1 Utsläpp'!M10/'7 Syss'!M10</f>
        <v>4.8196080888770849</v>
      </c>
      <c r="N9" s="107">
        <f>'1 Utsläpp'!N10/'7 Syss'!N10</f>
        <v>4.0637075205287729</v>
      </c>
      <c r="O9" s="107">
        <f>'1 Utsläpp'!O10/'7 Syss'!O10</f>
        <v>7.1538359102345375</v>
      </c>
      <c r="P9" s="107">
        <f>'1 Utsläpp'!P10/'7 Syss'!P10</f>
        <v>7.8239252017001721</v>
      </c>
      <c r="Q9" s="107">
        <f>'1 Utsläpp'!Q10/'7 Syss'!Q10</f>
        <v>4.9495086955909287</v>
      </c>
      <c r="R9" s="107">
        <f>'1 Utsläpp'!R10/'7 Syss'!R10</f>
        <v>4.1495229556008741</v>
      </c>
      <c r="S9" s="107">
        <f>'1 Utsläpp'!S10/'7 Syss'!S10</f>
        <v>5.6832366300594028</v>
      </c>
      <c r="T9" s="107">
        <f>'1 Utsläpp'!T10/'7 Syss'!T10</f>
        <v>6.4483752532712799</v>
      </c>
      <c r="U9" s="107">
        <f>'1 Utsläpp'!U10/'7 Syss'!U10</f>
        <v>5.1862204525072189</v>
      </c>
      <c r="V9" s="107">
        <f>'1 Utsläpp'!V10/'7 Syss'!V10</f>
        <v>4.2208486320168097</v>
      </c>
      <c r="W9" s="107">
        <f>'1 Utsläpp'!W10/'7 Syss'!W10</f>
        <v>5.9763138176487436</v>
      </c>
      <c r="X9" s="107">
        <f>'1 Utsläpp'!X10/'7 Syss'!X10</f>
        <v>6.1601320567832998</v>
      </c>
      <c r="Y9" s="107">
        <f>'1 Utsläpp'!Y10/'7 Syss'!Y10</f>
        <v>4.6317989487629827</v>
      </c>
      <c r="Z9" s="107">
        <f>'1 Utsläpp'!Z10/'7 Syss'!Z10</f>
        <v>3.9453537243513561</v>
      </c>
      <c r="AA9" s="107">
        <f>'1 Utsläpp'!AA10/'7 Syss'!AA10</f>
        <v>4.5497411476029237</v>
      </c>
      <c r="AB9" s="107">
        <f>'1 Utsläpp'!AB10/'7 Syss'!AB10</f>
        <v>4.5979409590080111</v>
      </c>
      <c r="AC9" s="107">
        <f>'1 Utsläpp'!AC10/'7 Syss'!AC10</f>
        <v>4.2916336261375037</v>
      </c>
      <c r="AD9" s="107">
        <f>'1 Utsläpp'!AD10/'7 Syss'!AD10</f>
        <v>3.6931287683415577</v>
      </c>
      <c r="AE9" s="107">
        <f>'1 Utsläpp'!AE10/'7 Syss'!AE10</f>
        <v>4.6354006535485652</v>
      </c>
      <c r="AF9" s="107">
        <f>'1 Utsläpp'!AF10/'7 Syss'!AF10</f>
        <v>4.466995924865949</v>
      </c>
      <c r="AG9" s="107">
        <f>'1 Utsläpp'!AG10/'7 Syss'!AG10</f>
        <v>3.9489317149719998</v>
      </c>
      <c r="AH9" s="107">
        <f>'1 Utsläpp'!AH10/'7 Syss'!AH10</f>
        <v>3.5477491745461589</v>
      </c>
      <c r="AI9" s="107">
        <f>'1 Utsläpp'!AI10/'7 Syss'!AI10</f>
        <v>4.2666875087642522</v>
      </c>
      <c r="AJ9" s="107">
        <f>'1 Utsläpp'!AJ10/'7 Syss'!AJ10</f>
        <v>5.4389998172664686</v>
      </c>
      <c r="AK9" s="107">
        <f>'1 Utsläpp'!AK10/'7 Syss'!AK10</f>
        <v>4.4305120019726081</v>
      </c>
      <c r="AL9" s="107">
        <f>'1 Utsläpp'!AL10/'7 Syss'!AL10</f>
        <v>4.2414133930598172</v>
      </c>
      <c r="AM9" s="107">
        <f>'1 Utsläpp'!AM10/'7 Syss'!AM10</f>
        <v>5.4477991548294877</v>
      </c>
      <c r="AN9" s="107">
        <f>'1 Utsläpp'!AN10/'7 Syss'!AN10</f>
        <v>5.0511127876737536</v>
      </c>
      <c r="AO9" s="107">
        <f>'1 Utsläpp'!AO10/'7 Syss'!AO10</f>
        <v>4.5332110566222052</v>
      </c>
      <c r="AP9" s="107">
        <f>'1 Utsläpp'!AP10/'7 Syss'!AP10</f>
        <v>4.1054075357314384</v>
      </c>
      <c r="AQ9" s="107">
        <f>'1 Utsläpp'!AQ10/'7 Syss'!AQ10</f>
        <v>5.4703555839264002</v>
      </c>
      <c r="AR9" s="107">
        <f>'1 Utsläpp'!AR10/'7 Syss'!AR10</f>
        <v>5.8034199803822943</v>
      </c>
      <c r="AS9" s="107">
        <f>'1 Utsläpp'!AS10/'7 Syss'!AS10</f>
        <v>4.7566814471942589</v>
      </c>
      <c r="AT9" s="107">
        <f>'1 Utsläpp'!AT10/'7 Syss'!AT10</f>
        <v>4.51094106395196</v>
      </c>
      <c r="AU9" s="107">
        <f>'1 Utsläpp'!AU10/'7 Syss'!AU10</f>
        <v>5.1809790157230227</v>
      </c>
      <c r="AV9" s="107">
        <f>'1 Utsläpp'!AV10/'7 Syss'!AV10</f>
        <v>5.297326087285299</v>
      </c>
      <c r="AW9" s="107">
        <f>'1 Utsläpp'!AW10/'7 Syss'!AW10</f>
        <v>4.631751254926618</v>
      </c>
      <c r="AX9" s="107">
        <f>'1 Utsläpp'!AX10/'7 Syss'!AX10</f>
        <v>4.6530611382597451</v>
      </c>
      <c r="AY9" s="107">
        <f>'1 Utsläpp'!AY10/'7 Syss'!AY10</f>
        <v>5.5097450577579759</v>
      </c>
      <c r="AZ9" s="107">
        <f>'1 Utsläpp'!AZ10/'7 Syss'!AZ10</f>
        <v>5.1115785712098063</v>
      </c>
      <c r="BA9" s="107">
        <f>'1 Utsläpp'!BA10/'7 Syss'!BA10</f>
        <v>4.4431670418706952</v>
      </c>
      <c r="BB9" s="107">
        <f>'1 Utsläpp'!BB10/'7 Syss'!BB10</f>
        <v>4.5023860604821317</v>
      </c>
      <c r="BC9" s="107">
        <f>'1 Utsläpp'!BC10/'7 Syss'!BC10</f>
        <v>5.1607689789960336</v>
      </c>
      <c r="BD9" s="107">
        <f>'1 Utsläpp'!BD10/'7 Syss'!BD10</f>
        <v>5.2713600793319975</v>
      </c>
      <c r="BE9" s="107">
        <f>'1 Utsläpp'!BE10/'7 Syss'!BE10</f>
        <v>4.6147404778250518</v>
      </c>
      <c r="BF9" s="107">
        <f>'1 Utsläpp'!BF10/'7 Syss'!BF10</f>
        <v>4.6020057583311491</v>
      </c>
      <c r="BG9" s="107">
        <f>'1 Utsläpp'!BG10/'7 Syss'!BG10</f>
        <v>5.05768786048188</v>
      </c>
      <c r="BH9" s="107">
        <f>'1 Utsläpp'!BH10/'7 Syss'!BH10</f>
        <v>4.338063994847178</v>
      </c>
      <c r="BI9" s="107">
        <f>'1 Utsläpp'!BI10/'7 Syss'!BI10</f>
        <v>3.9396270659846375</v>
      </c>
      <c r="BJ9" s="107">
        <f>'1 Utsläpp'!BJ10/'7 Syss'!BJ10</f>
        <v>3.8212641212973861</v>
      </c>
      <c r="BK9" s="107">
        <f>'1 Utsläpp'!BK10/'7 Syss'!BK10</f>
        <v>5.5512409716039164</v>
      </c>
      <c r="BL9" s="107">
        <f>'1 Utsläpp'!BL10/'7 Syss'!BL10</f>
        <v>5.4672233622526711</v>
      </c>
      <c r="BM9" s="107">
        <f>'1 Utsläpp'!BM10/'7 Syss'!BM10</f>
        <v>5.035395398971831</v>
      </c>
      <c r="BN9" s="107">
        <f>'1 Utsläpp'!BN10/'7 Syss'!BN10</f>
        <v>4.2331319045926188</v>
      </c>
      <c r="BO9" s="107">
        <f>'1 Utsläpp'!BO10/'7 Syss'!BO10</f>
        <v>5.4675565759464133</v>
      </c>
      <c r="BP9" s="107">
        <f>'1 Utsläpp'!BP10/'7 Syss'!BP10</f>
        <v>5.9883971511555396</v>
      </c>
      <c r="BQ9" s="107">
        <f>'1 Utsläpp'!BQ10/'7 Syss'!BQ10</f>
        <v>5.5123798965205761</v>
      </c>
      <c r="BR9" s="107">
        <f>'1 Utsläpp'!BR10/'7 Syss'!BR10</f>
        <v>5.1295304385906979</v>
      </c>
      <c r="BS9" s="107">
        <f>'1 Utsläpp'!BS10/'7 Syss'!BS10</f>
        <v>5.7856435669975639</v>
      </c>
    </row>
    <row r="10" spans="1:71" s="56" customFormat="1" x14ac:dyDescent="0.3">
      <c r="A10" s="56">
        <v>6</v>
      </c>
      <c r="B10" s="56" t="s">
        <v>140</v>
      </c>
      <c r="C10" s="56" t="s">
        <v>37</v>
      </c>
      <c r="D10" s="107">
        <f>'1 Utsläpp'!D11/'7 Syss'!D11</f>
        <v>27.935282555718342</v>
      </c>
      <c r="E10" s="107">
        <f>'1 Utsläpp'!E11/'7 Syss'!E11</f>
        <v>28.209220364864844</v>
      </c>
      <c r="F10" s="107">
        <f>'1 Utsläpp'!F11/'7 Syss'!F11</f>
        <v>28.142503142494149</v>
      </c>
      <c r="G10" s="107">
        <f>'1 Utsläpp'!G11/'7 Syss'!G11</f>
        <v>37.147397207642975</v>
      </c>
      <c r="H10" s="107">
        <f>'1 Utsläpp'!H11/'7 Syss'!H11</f>
        <v>32.50579866574266</v>
      </c>
      <c r="I10" s="107">
        <f>'1 Utsläpp'!I11/'7 Syss'!I11</f>
        <v>32.122908362758167</v>
      </c>
      <c r="J10" s="107">
        <f>'1 Utsläpp'!J11/'7 Syss'!J11</f>
        <v>28.233195234784542</v>
      </c>
      <c r="K10" s="107">
        <f>'1 Utsläpp'!K11/'7 Syss'!K11</f>
        <v>32.869278445630002</v>
      </c>
      <c r="L10" s="107">
        <f>'1 Utsläpp'!L11/'7 Syss'!L11</f>
        <v>34.355275382184374</v>
      </c>
      <c r="M10" s="107">
        <f>'1 Utsläpp'!M11/'7 Syss'!M11</f>
        <v>33.875818505987503</v>
      </c>
      <c r="N10" s="107">
        <f>'1 Utsläpp'!N11/'7 Syss'!N11</f>
        <v>32.839840099238259</v>
      </c>
      <c r="O10" s="107">
        <f>'1 Utsläpp'!O11/'7 Syss'!O11</f>
        <v>34.790120242122384</v>
      </c>
      <c r="P10" s="107">
        <f>'1 Utsläpp'!P11/'7 Syss'!P11</f>
        <v>31.248203658095129</v>
      </c>
      <c r="Q10" s="107">
        <f>'1 Utsläpp'!Q11/'7 Syss'!Q11</f>
        <v>31.787551803622616</v>
      </c>
      <c r="R10" s="107">
        <f>'1 Utsläpp'!R11/'7 Syss'!R11</f>
        <v>31.897769427909612</v>
      </c>
      <c r="S10" s="107">
        <f>'1 Utsläpp'!S11/'7 Syss'!S11</f>
        <v>31.611732191654461</v>
      </c>
      <c r="T10" s="107">
        <f>'1 Utsläpp'!T11/'7 Syss'!T11</f>
        <v>35.193463963351036</v>
      </c>
      <c r="U10" s="107">
        <f>'1 Utsläpp'!U11/'7 Syss'!U11</f>
        <v>35.292257084836564</v>
      </c>
      <c r="V10" s="107">
        <f>'1 Utsläpp'!V11/'7 Syss'!V11</f>
        <v>29.944124232968736</v>
      </c>
      <c r="W10" s="107">
        <f>'1 Utsläpp'!W11/'7 Syss'!W11</f>
        <v>36.243013383950796</v>
      </c>
      <c r="X10" s="107">
        <f>'1 Utsläpp'!X11/'7 Syss'!X11</f>
        <v>28.405876652396806</v>
      </c>
      <c r="Y10" s="107">
        <f>'1 Utsläpp'!Y11/'7 Syss'!Y11</f>
        <v>32.232655970669178</v>
      </c>
      <c r="Z10" s="107">
        <f>'1 Utsläpp'!Z11/'7 Syss'!Z11</f>
        <v>30.812789108182685</v>
      </c>
      <c r="AA10" s="107">
        <f>'1 Utsläpp'!AA11/'7 Syss'!AA11</f>
        <v>32.302562789179738</v>
      </c>
      <c r="AB10" s="107">
        <f>'1 Utsläpp'!AB11/'7 Syss'!AB11</f>
        <v>31.825674222700002</v>
      </c>
      <c r="AC10" s="107">
        <f>'1 Utsläpp'!AC11/'7 Syss'!AC11</f>
        <v>31.581780901178302</v>
      </c>
      <c r="AD10" s="107">
        <f>'1 Utsläpp'!AD11/'7 Syss'!AD11</f>
        <v>32.439125639161681</v>
      </c>
      <c r="AE10" s="107">
        <f>'1 Utsläpp'!AE11/'7 Syss'!AE11</f>
        <v>33.676230424812339</v>
      </c>
      <c r="AF10" s="107">
        <f>'1 Utsläpp'!AF11/'7 Syss'!AF11</f>
        <v>29.27307979173596</v>
      </c>
      <c r="AG10" s="107">
        <f>'1 Utsläpp'!AG11/'7 Syss'!AG11</f>
        <v>37.891944609049375</v>
      </c>
      <c r="AH10" s="107">
        <f>'1 Utsläpp'!AH11/'7 Syss'!AH11</f>
        <v>32.704944597769298</v>
      </c>
      <c r="AI10" s="107">
        <f>'1 Utsläpp'!AI11/'7 Syss'!AI11</f>
        <v>29.980503639136398</v>
      </c>
      <c r="AJ10" s="107">
        <f>'1 Utsläpp'!AJ11/'7 Syss'!AJ11</f>
        <v>31.761351621581561</v>
      </c>
      <c r="AK10" s="107">
        <f>'1 Utsläpp'!AK11/'7 Syss'!AK11</f>
        <v>31.721375044542814</v>
      </c>
      <c r="AL10" s="107">
        <f>'1 Utsläpp'!AL11/'7 Syss'!AL11</f>
        <v>33.31813509277373</v>
      </c>
      <c r="AM10" s="107">
        <f>'1 Utsläpp'!AM11/'7 Syss'!AM11</f>
        <v>34.008676030442722</v>
      </c>
      <c r="AN10" s="107">
        <f>'1 Utsläpp'!AN11/'7 Syss'!AN11</f>
        <v>31.03276062331156</v>
      </c>
      <c r="AO10" s="107">
        <f>'1 Utsläpp'!AO11/'7 Syss'!AO11</f>
        <v>31.922241189982515</v>
      </c>
      <c r="AP10" s="107">
        <f>'1 Utsläpp'!AP11/'7 Syss'!AP11</f>
        <v>30.987736910055393</v>
      </c>
      <c r="AQ10" s="107">
        <f>'1 Utsläpp'!AQ11/'7 Syss'!AQ11</f>
        <v>34.124141127967086</v>
      </c>
      <c r="AR10" s="107">
        <f>'1 Utsläpp'!AR11/'7 Syss'!AR11</f>
        <v>33.643995650065357</v>
      </c>
      <c r="AS10" s="107">
        <f>'1 Utsläpp'!AS11/'7 Syss'!AS11</f>
        <v>32.333276211740348</v>
      </c>
      <c r="AT10" s="107">
        <f>'1 Utsläpp'!AT11/'7 Syss'!AT11</f>
        <v>29.574815900451586</v>
      </c>
      <c r="AU10" s="107">
        <f>'1 Utsläpp'!AU11/'7 Syss'!AU11</f>
        <v>34.028364152079817</v>
      </c>
      <c r="AV10" s="107">
        <f>'1 Utsläpp'!AV11/'7 Syss'!AV11</f>
        <v>25.700830650985207</v>
      </c>
      <c r="AW10" s="107">
        <f>'1 Utsläpp'!AW11/'7 Syss'!AW11</f>
        <v>27.940554136919292</v>
      </c>
      <c r="AX10" s="107">
        <f>'1 Utsläpp'!AX11/'7 Syss'!AX11</f>
        <v>26.603643274753399</v>
      </c>
      <c r="AY10" s="107">
        <f>'1 Utsläpp'!AY11/'7 Syss'!AY11</f>
        <v>28.202836073297934</v>
      </c>
      <c r="AZ10" s="107">
        <f>'1 Utsläpp'!AZ11/'7 Syss'!AZ11</f>
        <v>39.529302391765512</v>
      </c>
      <c r="BA10" s="107">
        <f>'1 Utsläpp'!BA11/'7 Syss'!BA11</f>
        <v>21.083523185962072</v>
      </c>
      <c r="BB10" s="107">
        <f>'1 Utsläpp'!BB11/'7 Syss'!BB11</f>
        <v>16.64191844565449</v>
      </c>
      <c r="BC10" s="107">
        <f>'1 Utsläpp'!BC11/'7 Syss'!BC11</f>
        <v>17.019939288816694</v>
      </c>
      <c r="BD10" s="107">
        <f>'1 Utsläpp'!BD11/'7 Syss'!BD11</f>
        <v>25.444223025835679</v>
      </c>
      <c r="BE10" s="107">
        <f>'1 Utsläpp'!BE11/'7 Syss'!BE11</f>
        <v>32.056259916247086</v>
      </c>
      <c r="BF10" s="107">
        <f>'1 Utsläpp'!BF11/'7 Syss'!BF11</f>
        <v>26.840167429037535</v>
      </c>
      <c r="BG10" s="107">
        <f>'1 Utsläpp'!BG11/'7 Syss'!BG11</f>
        <v>30.124355627847496</v>
      </c>
      <c r="BH10" s="107">
        <f>'1 Utsläpp'!BH11/'7 Syss'!BH11</f>
        <v>34.833674618859717</v>
      </c>
      <c r="BI10" s="107">
        <f>'1 Utsläpp'!BI11/'7 Syss'!BI11</f>
        <v>12.761093491489779</v>
      </c>
      <c r="BJ10" s="107">
        <f>'1 Utsläpp'!BJ11/'7 Syss'!BJ11</f>
        <v>27.25189536365319</v>
      </c>
      <c r="BK10" s="107">
        <f>'1 Utsläpp'!BK11/'7 Syss'!BK11</f>
        <v>31.573282425079896</v>
      </c>
      <c r="BL10" s="107">
        <f>'1 Utsläpp'!BL11/'7 Syss'!BL11</f>
        <v>29.539276068801104</v>
      </c>
      <c r="BM10" s="107">
        <f>'1 Utsläpp'!BM11/'7 Syss'!BM11</f>
        <v>29.796204460549045</v>
      </c>
      <c r="BN10" s="107">
        <f>'1 Utsläpp'!BN11/'7 Syss'!BN11</f>
        <v>24.027510706459655</v>
      </c>
      <c r="BO10" s="107">
        <f>'1 Utsläpp'!BO11/'7 Syss'!BO11</f>
        <v>22.444621591972869</v>
      </c>
      <c r="BP10" s="107">
        <f>'1 Utsläpp'!BP11/'7 Syss'!BP11</f>
        <v>26.970787545198633</v>
      </c>
      <c r="BQ10" s="107">
        <f>'1 Utsläpp'!BQ11/'7 Syss'!BQ11</f>
        <v>25.774828839321657</v>
      </c>
      <c r="BR10" s="107">
        <f>'1 Utsläpp'!BR11/'7 Syss'!BR11</f>
        <v>24.79695862412192</v>
      </c>
      <c r="BS10" s="107">
        <f>'1 Utsläpp'!BS11/'7 Syss'!BS11</f>
        <v>26.045799221729332</v>
      </c>
    </row>
    <row r="11" spans="1:71" s="56" customFormat="1" x14ac:dyDescent="0.3">
      <c r="A11" s="56">
        <v>7</v>
      </c>
      <c r="B11" s="56" t="s">
        <v>141</v>
      </c>
      <c r="C11" s="56" t="s">
        <v>38</v>
      </c>
      <c r="D11" s="107">
        <f>'1 Utsläpp'!D12/'7 Syss'!D12</f>
        <v>22.839315504698025</v>
      </c>
      <c r="E11" s="107">
        <f>'1 Utsläpp'!E12/'7 Syss'!E12</f>
        <v>22.166455217468389</v>
      </c>
      <c r="F11" s="107">
        <f>'1 Utsläpp'!F12/'7 Syss'!F12</f>
        <v>19.916762307319956</v>
      </c>
      <c r="G11" s="107">
        <f>'1 Utsläpp'!G12/'7 Syss'!G12</f>
        <v>23.166125594031534</v>
      </c>
      <c r="H11" s="107">
        <f>'1 Utsläpp'!H12/'7 Syss'!H12</f>
        <v>22.130037102680795</v>
      </c>
      <c r="I11" s="107">
        <f>'1 Utsläpp'!I12/'7 Syss'!I12</f>
        <v>21.214891291259306</v>
      </c>
      <c r="J11" s="107">
        <f>'1 Utsläpp'!J12/'7 Syss'!J12</f>
        <v>18.52920774092911</v>
      </c>
      <c r="K11" s="107">
        <f>'1 Utsläpp'!K12/'7 Syss'!K12</f>
        <v>20.777653139855623</v>
      </c>
      <c r="L11" s="107">
        <f>'1 Utsläpp'!L12/'7 Syss'!L12</f>
        <v>24.979310269367264</v>
      </c>
      <c r="M11" s="107">
        <f>'1 Utsläpp'!M12/'7 Syss'!M12</f>
        <v>22.999012236387223</v>
      </c>
      <c r="N11" s="107">
        <f>'1 Utsläpp'!N12/'7 Syss'!N12</f>
        <v>21.19486183576505</v>
      </c>
      <c r="O11" s="107">
        <f>'1 Utsläpp'!O12/'7 Syss'!O12</f>
        <v>22.214049060632274</v>
      </c>
      <c r="P11" s="107">
        <f>'1 Utsläpp'!P12/'7 Syss'!P12</f>
        <v>24.292690352867012</v>
      </c>
      <c r="Q11" s="107">
        <f>'1 Utsläpp'!Q12/'7 Syss'!Q12</f>
        <v>20.943087904504495</v>
      </c>
      <c r="R11" s="107">
        <f>'1 Utsläpp'!R12/'7 Syss'!R12</f>
        <v>21.241603568263194</v>
      </c>
      <c r="S11" s="107">
        <f>'1 Utsläpp'!S12/'7 Syss'!S12</f>
        <v>23.346370142416074</v>
      </c>
      <c r="T11" s="107">
        <f>'1 Utsläpp'!T12/'7 Syss'!T12</f>
        <v>24.56553862949718</v>
      </c>
      <c r="U11" s="107">
        <f>'1 Utsläpp'!U12/'7 Syss'!U12</f>
        <v>21.211434885492821</v>
      </c>
      <c r="V11" s="107">
        <f>'1 Utsläpp'!V12/'7 Syss'!V12</f>
        <v>22.153409310342731</v>
      </c>
      <c r="W11" s="107">
        <f>'1 Utsläpp'!W12/'7 Syss'!W12</f>
        <v>23.437224936959179</v>
      </c>
      <c r="X11" s="107">
        <f>'1 Utsläpp'!X12/'7 Syss'!X12</f>
        <v>21.842592810511427</v>
      </c>
      <c r="Y11" s="107">
        <f>'1 Utsläpp'!Y12/'7 Syss'!Y12</f>
        <v>21.231703487212243</v>
      </c>
      <c r="Z11" s="107">
        <f>'1 Utsläpp'!Z12/'7 Syss'!Z12</f>
        <v>20.392290943168156</v>
      </c>
      <c r="AA11" s="107">
        <f>'1 Utsläpp'!AA12/'7 Syss'!AA12</f>
        <v>21.652056607825585</v>
      </c>
      <c r="AB11" s="107">
        <f>'1 Utsläpp'!AB12/'7 Syss'!AB12</f>
        <v>22.077697005502849</v>
      </c>
      <c r="AC11" s="107">
        <f>'1 Utsläpp'!AC12/'7 Syss'!AC12</f>
        <v>22.139899684517346</v>
      </c>
      <c r="AD11" s="107">
        <f>'1 Utsläpp'!AD12/'7 Syss'!AD12</f>
        <v>19.732362595799692</v>
      </c>
      <c r="AE11" s="107">
        <f>'1 Utsläpp'!AE12/'7 Syss'!AE12</f>
        <v>22.30285003868153</v>
      </c>
      <c r="AF11" s="107">
        <f>'1 Utsläpp'!AF12/'7 Syss'!AF12</f>
        <v>22.312710788858919</v>
      </c>
      <c r="AG11" s="107">
        <f>'1 Utsläpp'!AG12/'7 Syss'!AG12</f>
        <v>23.740930443018794</v>
      </c>
      <c r="AH11" s="107">
        <f>'1 Utsläpp'!AH12/'7 Syss'!AH12</f>
        <v>21.552741557701999</v>
      </c>
      <c r="AI11" s="107">
        <f>'1 Utsläpp'!AI12/'7 Syss'!AI12</f>
        <v>23.098355449542026</v>
      </c>
      <c r="AJ11" s="107">
        <f>'1 Utsläpp'!AJ12/'7 Syss'!AJ12</f>
        <v>22.686983796805869</v>
      </c>
      <c r="AK11" s="107">
        <f>'1 Utsläpp'!AK12/'7 Syss'!AK12</f>
        <v>23.141547150384987</v>
      </c>
      <c r="AL11" s="107">
        <f>'1 Utsläpp'!AL12/'7 Syss'!AL12</f>
        <v>22.191696571210265</v>
      </c>
      <c r="AM11" s="107">
        <f>'1 Utsläpp'!AM12/'7 Syss'!AM12</f>
        <v>24.773694099558934</v>
      </c>
      <c r="AN11" s="107">
        <f>'1 Utsläpp'!AN12/'7 Syss'!AN12</f>
        <v>22.153501911162216</v>
      </c>
      <c r="AO11" s="107">
        <f>'1 Utsläpp'!AO12/'7 Syss'!AO12</f>
        <v>22.57164218645039</v>
      </c>
      <c r="AP11" s="107">
        <f>'1 Utsläpp'!AP12/'7 Syss'!AP12</f>
        <v>21.478309480699206</v>
      </c>
      <c r="AQ11" s="107">
        <f>'1 Utsläpp'!AQ12/'7 Syss'!AQ12</f>
        <v>22.517753437612907</v>
      </c>
      <c r="AR11" s="107">
        <f>'1 Utsläpp'!AR12/'7 Syss'!AR12</f>
        <v>21.118617060159291</v>
      </c>
      <c r="AS11" s="107">
        <f>'1 Utsläpp'!AS12/'7 Syss'!AS12</f>
        <v>21.412378857029211</v>
      </c>
      <c r="AT11" s="107">
        <f>'1 Utsläpp'!AT12/'7 Syss'!AT12</f>
        <v>21.302082628312444</v>
      </c>
      <c r="AU11" s="107">
        <f>'1 Utsläpp'!AU12/'7 Syss'!AU12</f>
        <v>22.608838727712804</v>
      </c>
      <c r="AV11" s="107">
        <f>'1 Utsläpp'!AV12/'7 Syss'!AV12</f>
        <v>19.288219689411125</v>
      </c>
      <c r="AW11" s="107">
        <f>'1 Utsläpp'!AW12/'7 Syss'!AW12</f>
        <v>19.509184954317146</v>
      </c>
      <c r="AX11" s="107">
        <f>'1 Utsläpp'!AX12/'7 Syss'!AX12</f>
        <v>18.68760109088862</v>
      </c>
      <c r="AY11" s="107">
        <f>'1 Utsläpp'!AY12/'7 Syss'!AY12</f>
        <v>19.986864506110237</v>
      </c>
      <c r="AZ11" s="107">
        <f>'1 Utsläpp'!AZ12/'7 Syss'!AZ12</f>
        <v>17.974807979479369</v>
      </c>
      <c r="BA11" s="107">
        <f>'1 Utsläpp'!BA12/'7 Syss'!BA12</f>
        <v>19.579071730313885</v>
      </c>
      <c r="BB11" s="107">
        <f>'1 Utsläpp'!BB12/'7 Syss'!BB12</f>
        <v>17.887933709333247</v>
      </c>
      <c r="BC11" s="107">
        <f>'1 Utsläpp'!BC12/'7 Syss'!BC12</f>
        <v>19.067652776873874</v>
      </c>
      <c r="BD11" s="107">
        <f>'1 Utsläpp'!BD12/'7 Syss'!BD12</f>
        <v>18.328072387098828</v>
      </c>
      <c r="BE11" s="107">
        <f>'1 Utsläpp'!BE12/'7 Syss'!BE12</f>
        <v>19.49193167568199</v>
      </c>
      <c r="BF11" s="107">
        <f>'1 Utsläpp'!BF12/'7 Syss'!BF12</f>
        <v>16.946573162581888</v>
      </c>
      <c r="BG11" s="107">
        <f>'1 Utsläpp'!BG12/'7 Syss'!BG12</f>
        <v>18.642027836441383</v>
      </c>
      <c r="BH11" s="107">
        <f>'1 Utsläpp'!BH12/'7 Syss'!BH12</f>
        <v>16.985529014192245</v>
      </c>
      <c r="BI11" s="107">
        <f>'1 Utsläpp'!BI12/'7 Syss'!BI12</f>
        <v>18.499933276683315</v>
      </c>
      <c r="BJ11" s="107">
        <f>'1 Utsläpp'!BJ12/'7 Syss'!BJ12</f>
        <v>16.397756094825002</v>
      </c>
      <c r="BK11" s="107">
        <f>'1 Utsläpp'!BK12/'7 Syss'!BK12</f>
        <v>17.698515179455075</v>
      </c>
      <c r="BL11" s="107">
        <f>'1 Utsläpp'!BL12/'7 Syss'!BL12</f>
        <v>15.596213410871812</v>
      </c>
      <c r="BM11" s="107">
        <f>'1 Utsläpp'!BM12/'7 Syss'!BM12</f>
        <v>22.176324232831128</v>
      </c>
      <c r="BN11" s="107">
        <f>'1 Utsläpp'!BN12/'7 Syss'!BN12</f>
        <v>13.861841345048669</v>
      </c>
      <c r="BO11" s="107">
        <f>'1 Utsläpp'!BO12/'7 Syss'!BO12</f>
        <v>17.595165930896421</v>
      </c>
      <c r="BP11" s="107">
        <f>'1 Utsläpp'!BP12/'7 Syss'!BP12</f>
        <v>18.04560288003546</v>
      </c>
      <c r="BQ11" s="107">
        <f>'1 Utsläpp'!BQ12/'7 Syss'!BQ12</f>
        <v>17.968563410244641</v>
      </c>
      <c r="BR11" s="107">
        <f>'1 Utsläpp'!BR12/'7 Syss'!BR12</f>
        <v>17.184490173048957</v>
      </c>
      <c r="BS11" s="107">
        <f>'1 Utsläpp'!BS12/'7 Syss'!BS12</f>
        <v>18.056776575799745</v>
      </c>
    </row>
    <row r="12" spans="1:71" s="56" customFormat="1" x14ac:dyDescent="0.3">
      <c r="A12" s="56">
        <v>8</v>
      </c>
      <c r="B12" s="56" t="s">
        <v>142</v>
      </c>
      <c r="C12" s="56" t="s">
        <v>39</v>
      </c>
      <c r="D12" s="107">
        <f>'1 Utsläpp'!D13/'7 Syss'!D13</f>
        <v>14.032680116826349</v>
      </c>
      <c r="E12" s="107">
        <f>'1 Utsläpp'!E13/'7 Syss'!E13</f>
        <v>12.94375386255</v>
      </c>
      <c r="F12" s="107">
        <f>'1 Utsläpp'!F13/'7 Syss'!F13</f>
        <v>12.78747434424819</v>
      </c>
      <c r="G12" s="107">
        <f>'1 Utsläpp'!G13/'7 Syss'!G13</f>
        <v>12.987397721702083</v>
      </c>
      <c r="H12" s="107">
        <f>'1 Utsläpp'!H13/'7 Syss'!H13</f>
        <v>8.6124300384397099</v>
      </c>
      <c r="I12" s="107">
        <f>'1 Utsläpp'!I13/'7 Syss'!I13</f>
        <v>7.9757322488541105</v>
      </c>
      <c r="J12" s="107">
        <f>'1 Utsläpp'!J13/'7 Syss'!J13</f>
        <v>7.4395751431269694</v>
      </c>
      <c r="K12" s="107">
        <f>'1 Utsläpp'!K13/'7 Syss'!K13</f>
        <v>10.609535385775498</v>
      </c>
      <c r="L12" s="107">
        <f>'1 Utsläpp'!L13/'7 Syss'!L13</f>
        <v>15.572933569373534</v>
      </c>
      <c r="M12" s="107">
        <f>'1 Utsläpp'!M13/'7 Syss'!M13</f>
        <v>15.240654772837285</v>
      </c>
      <c r="N12" s="107">
        <f>'1 Utsläpp'!N13/'7 Syss'!N13</f>
        <v>12.913451902571101</v>
      </c>
      <c r="O12" s="107">
        <f>'1 Utsläpp'!O13/'7 Syss'!O13</f>
        <v>13.784867448658135</v>
      </c>
      <c r="P12" s="107">
        <f>'1 Utsläpp'!P13/'7 Syss'!P13</f>
        <v>13.901779728232725</v>
      </c>
      <c r="Q12" s="107">
        <f>'1 Utsläpp'!Q13/'7 Syss'!Q13</f>
        <v>13.81999881010093</v>
      </c>
      <c r="R12" s="107">
        <f>'1 Utsläpp'!R13/'7 Syss'!R13</f>
        <v>11.727951063376974</v>
      </c>
      <c r="S12" s="107">
        <f>'1 Utsläpp'!S13/'7 Syss'!S13</f>
        <v>12.635658593959082</v>
      </c>
      <c r="T12" s="107">
        <f>'1 Utsläpp'!T13/'7 Syss'!T13</f>
        <v>11.678849316718603</v>
      </c>
      <c r="U12" s="107">
        <f>'1 Utsläpp'!U13/'7 Syss'!U13</f>
        <v>11.573557482258575</v>
      </c>
      <c r="V12" s="107">
        <f>'1 Utsläpp'!V13/'7 Syss'!V13</f>
        <v>10.025871631577076</v>
      </c>
      <c r="W12" s="107">
        <f>'1 Utsläpp'!W13/'7 Syss'!W13</f>
        <v>11.324954480540677</v>
      </c>
      <c r="X12" s="107">
        <f>'1 Utsläpp'!X13/'7 Syss'!X13</f>
        <v>11.606941167675073</v>
      </c>
      <c r="Y12" s="107">
        <f>'1 Utsläpp'!Y13/'7 Syss'!Y13</f>
        <v>11.995493052183594</v>
      </c>
      <c r="Z12" s="107">
        <f>'1 Utsläpp'!Z13/'7 Syss'!Z13</f>
        <v>11.011173136624251</v>
      </c>
      <c r="AA12" s="107">
        <f>'1 Utsläpp'!AA13/'7 Syss'!AA13</f>
        <v>12.03114958318857</v>
      </c>
      <c r="AB12" s="107">
        <f>'1 Utsläpp'!AB13/'7 Syss'!AB13</f>
        <v>12.275365108560891</v>
      </c>
      <c r="AC12" s="107">
        <f>'1 Utsläpp'!AC13/'7 Syss'!AC13</f>
        <v>12.222112726597519</v>
      </c>
      <c r="AD12" s="107">
        <f>'1 Utsläpp'!AD13/'7 Syss'!AD13</f>
        <v>10.818528440338588</v>
      </c>
      <c r="AE12" s="107">
        <f>'1 Utsläpp'!AE13/'7 Syss'!AE13</f>
        <v>12.20899684763255</v>
      </c>
      <c r="AF12" s="107">
        <f>'1 Utsläpp'!AF13/'7 Syss'!AF13</f>
        <v>13.186501660634265</v>
      </c>
      <c r="AG12" s="107">
        <f>'1 Utsläpp'!AG13/'7 Syss'!AG13</f>
        <v>13.34279420809461</v>
      </c>
      <c r="AH12" s="107">
        <f>'1 Utsläpp'!AH13/'7 Syss'!AH13</f>
        <v>11.75654523059425</v>
      </c>
      <c r="AI12" s="107">
        <f>'1 Utsläpp'!AI13/'7 Syss'!AI13</f>
        <v>12.122001706802751</v>
      </c>
      <c r="AJ12" s="107">
        <f>'1 Utsläpp'!AJ13/'7 Syss'!AJ13</f>
        <v>12.993804483007347</v>
      </c>
      <c r="AK12" s="107">
        <f>'1 Utsläpp'!AK13/'7 Syss'!AK13</f>
        <v>12.909260554748345</v>
      </c>
      <c r="AL12" s="107">
        <f>'1 Utsläpp'!AL13/'7 Syss'!AL13</f>
        <v>12.63282653933671</v>
      </c>
      <c r="AM12" s="107">
        <f>'1 Utsläpp'!AM13/'7 Syss'!AM13</f>
        <v>13.390162855186325</v>
      </c>
      <c r="AN12" s="107">
        <f>'1 Utsläpp'!AN13/'7 Syss'!AN13</f>
        <v>12.663921977986522</v>
      </c>
      <c r="AO12" s="107">
        <f>'1 Utsläpp'!AO13/'7 Syss'!AO13</f>
        <v>12.286219830520984</v>
      </c>
      <c r="AP12" s="107">
        <f>'1 Utsläpp'!AP13/'7 Syss'!AP13</f>
        <v>11.558148176036509</v>
      </c>
      <c r="AQ12" s="107">
        <f>'1 Utsläpp'!AQ13/'7 Syss'!AQ13</f>
        <v>12.825953888303214</v>
      </c>
      <c r="AR12" s="107">
        <f>'1 Utsläpp'!AR13/'7 Syss'!AR13</f>
        <v>11.907389488765721</v>
      </c>
      <c r="AS12" s="107">
        <f>'1 Utsläpp'!AS13/'7 Syss'!AS13</f>
        <v>12.11672450741194</v>
      </c>
      <c r="AT12" s="107">
        <f>'1 Utsläpp'!AT13/'7 Syss'!AT13</f>
        <v>10.770624323364531</v>
      </c>
      <c r="AU12" s="107">
        <f>'1 Utsläpp'!AU13/'7 Syss'!AU13</f>
        <v>11.706378395031873</v>
      </c>
      <c r="AV12" s="107">
        <f>'1 Utsläpp'!AV13/'7 Syss'!AV13</f>
        <v>15.852772014908579</v>
      </c>
      <c r="AW12" s="107">
        <f>'1 Utsläpp'!AW13/'7 Syss'!AW13</f>
        <v>15.216820346543711</v>
      </c>
      <c r="AX12" s="107">
        <f>'1 Utsläpp'!AX13/'7 Syss'!AX13</f>
        <v>14.19150597105029</v>
      </c>
      <c r="AY12" s="107">
        <f>'1 Utsläpp'!AY13/'7 Syss'!AY13</f>
        <v>13.338749010448923</v>
      </c>
      <c r="AZ12" s="107">
        <f>'1 Utsläpp'!AZ13/'7 Syss'!AZ13</f>
        <v>12.335459085687372</v>
      </c>
      <c r="BA12" s="107">
        <f>'1 Utsläpp'!BA13/'7 Syss'!BA13</f>
        <v>12.043904272585475</v>
      </c>
      <c r="BB12" s="107">
        <f>'1 Utsläpp'!BB13/'7 Syss'!BB13</f>
        <v>10.364071783217515</v>
      </c>
      <c r="BC12" s="107">
        <f>'1 Utsläpp'!BC13/'7 Syss'!BC13</f>
        <v>12.96562161604351</v>
      </c>
      <c r="BD12" s="107">
        <f>'1 Utsläpp'!BD13/'7 Syss'!BD13</f>
        <v>13.300378436626012</v>
      </c>
      <c r="BE12" s="107">
        <f>'1 Utsläpp'!BE13/'7 Syss'!BE13</f>
        <v>13.173641286585863</v>
      </c>
      <c r="BF12" s="107">
        <f>'1 Utsläpp'!BF13/'7 Syss'!BF13</f>
        <v>11.618426304782892</v>
      </c>
      <c r="BG12" s="107">
        <f>'1 Utsläpp'!BG13/'7 Syss'!BG13</f>
        <v>13.358423088331323</v>
      </c>
      <c r="BH12" s="107">
        <f>'1 Utsläpp'!BH13/'7 Syss'!BH13</f>
        <v>13.845565701863825</v>
      </c>
      <c r="BI12" s="107">
        <f>'1 Utsläpp'!BI13/'7 Syss'!BI13</f>
        <v>13.640123341990021</v>
      </c>
      <c r="BJ12" s="107">
        <f>'1 Utsläpp'!BJ13/'7 Syss'!BJ13</f>
        <v>12.839790188642686</v>
      </c>
      <c r="BK12" s="107">
        <f>'1 Utsläpp'!BK13/'7 Syss'!BK13</f>
        <v>11.931581369243956</v>
      </c>
      <c r="BL12" s="107">
        <f>'1 Utsläpp'!BL13/'7 Syss'!BL13</f>
        <v>12.846589010308564</v>
      </c>
      <c r="BM12" s="107">
        <f>'1 Utsläpp'!BM13/'7 Syss'!BM13</f>
        <v>12.801465923334183</v>
      </c>
      <c r="BN12" s="107">
        <f>'1 Utsläpp'!BN13/'7 Syss'!BN13</f>
        <v>11.955216773291044</v>
      </c>
      <c r="BO12" s="107">
        <f>'1 Utsläpp'!BO13/'7 Syss'!BO13</f>
        <v>11.80226750036516</v>
      </c>
      <c r="BP12" s="107">
        <f>'1 Utsläpp'!BP13/'7 Syss'!BP13</f>
        <v>12.774330737768329</v>
      </c>
      <c r="BQ12" s="107">
        <f>'1 Utsläpp'!BQ13/'7 Syss'!BQ13</f>
        <v>12.413263451077411</v>
      </c>
      <c r="BR12" s="107">
        <f>'1 Utsläpp'!BR13/'7 Syss'!BR13</f>
        <v>11.732983611924924</v>
      </c>
      <c r="BS12" s="107">
        <f>'1 Utsläpp'!BS13/'7 Syss'!BS13</f>
        <v>12.291098392765701</v>
      </c>
    </row>
    <row r="13" spans="1:71" s="56" customFormat="1" x14ac:dyDescent="0.3">
      <c r="A13" s="56">
        <v>9</v>
      </c>
      <c r="B13" s="56" t="s">
        <v>143</v>
      </c>
      <c r="C13" s="56" t="s">
        <v>4</v>
      </c>
      <c r="D13" s="107">
        <f>'1 Utsläpp'!D14/'7 Syss'!D14</f>
        <v>0.26562025819819507</v>
      </c>
      <c r="E13" s="107">
        <f>'1 Utsläpp'!E14/'7 Syss'!E14</f>
        <v>0.26078184115077702</v>
      </c>
      <c r="F13" s="107">
        <f>'1 Utsläpp'!F14/'7 Syss'!F14</f>
        <v>0.24807126997608864</v>
      </c>
      <c r="G13" s="107">
        <f>'1 Utsläpp'!G14/'7 Syss'!G14</f>
        <v>0.30421339204025122</v>
      </c>
      <c r="H13" s="107">
        <f>'1 Utsläpp'!H14/'7 Syss'!H14</f>
        <v>0.20166745517610993</v>
      </c>
      <c r="I13" s="107">
        <f>'1 Utsläpp'!I14/'7 Syss'!I14</f>
        <v>0.21059135056881306</v>
      </c>
      <c r="J13" s="107">
        <f>'1 Utsläpp'!J14/'7 Syss'!J14</f>
        <v>0.20164568447788297</v>
      </c>
      <c r="K13" s="107">
        <f>'1 Utsläpp'!K14/'7 Syss'!K14</f>
        <v>0.21087212106274825</v>
      </c>
      <c r="L13" s="107">
        <f>'1 Utsläpp'!L14/'7 Syss'!L14</f>
        <v>0.20263376373511213</v>
      </c>
      <c r="M13" s="107">
        <f>'1 Utsläpp'!M14/'7 Syss'!M14</f>
        <v>0.20570533388148937</v>
      </c>
      <c r="N13" s="107">
        <f>'1 Utsläpp'!N14/'7 Syss'!N14</f>
        <v>0.19877300234683784</v>
      </c>
      <c r="O13" s="107">
        <f>'1 Utsläpp'!O14/'7 Syss'!O14</f>
        <v>0.21940626047142014</v>
      </c>
      <c r="P13" s="107">
        <f>'1 Utsläpp'!P14/'7 Syss'!P14</f>
        <v>0.19121332977251243</v>
      </c>
      <c r="Q13" s="107">
        <f>'1 Utsläpp'!Q14/'7 Syss'!Q14</f>
        <v>0.19864331077051792</v>
      </c>
      <c r="R13" s="107">
        <f>'1 Utsläpp'!R14/'7 Syss'!R14</f>
        <v>0.19148522665873799</v>
      </c>
      <c r="S13" s="107">
        <f>'1 Utsläpp'!S14/'7 Syss'!S14</f>
        <v>0.19840604912363916</v>
      </c>
      <c r="T13" s="107">
        <f>'1 Utsläpp'!T14/'7 Syss'!T14</f>
        <v>0.19127345652630376</v>
      </c>
      <c r="U13" s="107">
        <f>'1 Utsläpp'!U14/'7 Syss'!U14</f>
        <v>0.18262275936419958</v>
      </c>
      <c r="V13" s="107">
        <f>'1 Utsläpp'!V14/'7 Syss'!V14</f>
        <v>0.17423285414001866</v>
      </c>
      <c r="W13" s="107">
        <f>'1 Utsläpp'!W14/'7 Syss'!W14</f>
        <v>0.19737706913190953</v>
      </c>
      <c r="X13" s="107">
        <f>'1 Utsläpp'!X14/'7 Syss'!X14</f>
        <v>0.15995751605533826</v>
      </c>
      <c r="Y13" s="107">
        <f>'1 Utsläpp'!Y14/'7 Syss'!Y14</f>
        <v>0.1606582448055606</v>
      </c>
      <c r="Z13" s="107">
        <f>'1 Utsläpp'!Z14/'7 Syss'!Z14</f>
        <v>0.1589006369655197</v>
      </c>
      <c r="AA13" s="107">
        <f>'1 Utsläpp'!AA14/'7 Syss'!AA14</f>
        <v>0.16860653683328358</v>
      </c>
      <c r="AB13" s="107">
        <f>'1 Utsläpp'!AB14/'7 Syss'!AB14</f>
        <v>0.14386915959460339</v>
      </c>
      <c r="AC13" s="107">
        <f>'1 Utsläpp'!AC14/'7 Syss'!AC14</f>
        <v>0.13936688173479841</v>
      </c>
      <c r="AD13" s="107">
        <f>'1 Utsläpp'!AD14/'7 Syss'!AD14</f>
        <v>0.1359601712937091</v>
      </c>
      <c r="AE13" s="107">
        <f>'1 Utsläpp'!AE14/'7 Syss'!AE14</f>
        <v>0.14511614292540365</v>
      </c>
      <c r="AF13" s="107">
        <f>'1 Utsläpp'!AF14/'7 Syss'!AF14</f>
        <v>0.15702729810615673</v>
      </c>
      <c r="AG13" s="107">
        <f>'1 Utsläpp'!AG14/'7 Syss'!AG14</f>
        <v>0.14973760819242776</v>
      </c>
      <c r="AH13" s="107">
        <f>'1 Utsläpp'!AH14/'7 Syss'!AH14</f>
        <v>0.15346748235196009</v>
      </c>
      <c r="AI13" s="107">
        <f>'1 Utsläpp'!AI14/'7 Syss'!AI14</f>
        <v>0.16819210773909832</v>
      </c>
      <c r="AJ13" s="107">
        <f>'1 Utsläpp'!AJ14/'7 Syss'!AJ14</f>
        <v>0.16306270709873355</v>
      </c>
      <c r="AK13" s="107">
        <f>'1 Utsläpp'!AK14/'7 Syss'!AK14</f>
        <v>0.16304424167551013</v>
      </c>
      <c r="AL13" s="107">
        <f>'1 Utsläpp'!AL14/'7 Syss'!AL14</f>
        <v>0.16643754081094192</v>
      </c>
      <c r="AM13" s="107">
        <f>'1 Utsläpp'!AM14/'7 Syss'!AM14</f>
        <v>0.18228596852117396</v>
      </c>
      <c r="AN13" s="107">
        <f>'1 Utsläpp'!AN14/'7 Syss'!AN14</f>
        <v>0.15183849951569683</v>
      </c>
      <c r="AO13" s="107">
        <f>'1 Utsläpp'!AO14/'7 Syss'!AO14</f>
        <v>0.14939944960322546</v>
      </c>
      <c r="AP13" s="107">
        <f>'1 Utsläpp'!AP14/'7 Syss'!AP14</f>
        <v>0.1519228446597361</v>
      </c>
      <c r="AQ13" s="107">
        <f>'1 Utsläpp'!AQ14/'7 Syss'!AQ14</f>
        <v>0.15891282620466687</v>
      </c>
      <c r="AR13" s="107">
        <f>'1 Utsläpp'!AR14/'7 Syss'!AR14</f>
        <v>0.12217093050680214</v>
      </c>
      <c r="AS13" s="107">
        <f>'1 Utsläpp'!AS14/'7 Syss'!AS14</f>
        <v>0.13416284711461784</v>
      </c>
      <c r="AT13" s="107">
        <f>'1 Utsläpp'!AT14/'7 Syss'!AT14</f>
        <v>0.13935411997600275</v>
      </c>
      <c r="AU13" s="107">
        <f>'1 Utsläpp'!AU14/'7 Syss'!AU14</f>
        <v>0.13801475307566291</v>
      </c>
      <c r="AV13" s="107">
        <f>'1 Utsläpp'!AV14/'7 Syss'!AV14</f>
        <v>0.10819924821832359</v>
      </c>
      <c r="AW13" s="107">
        <f>'1 Utsläpp'!AW14/'7 Syss'!AW14</f>
        <v>0.11609655276970844</v>
      </c>
      <c r="AX13" s="107">
        <f>'1 Utsläpp'!AX14/'7 Syss'!AX14</f>
        <v>0.11828726932734505</v>
      </c>
      <c r="AY13" s="107">
        <f>'1 Utsläpp'!AY14/'7 Syss'!AY14</f>
        <v>0.11557666420057121</v>
      </c>
      <c r="AZ13" s="107">
        <f>'1 Utsläpp'!AZ14/'7 Syss'!AZ14</f>
        <v>0.11200034792921591</v>
      </c>
      <c r="BA13" s="107">
        <f>'1 Utsläpp'!BA14/'7 Syss'!BA14</f>
        <v>0.11131515213125386</v>
      </c>
      <c r="BB13" s="107">
        <f>'1 Utsläpp'!BB14/'7 Syss'!BB14</f>
        <v>0.11874584343562743</v>
      </c>
      <c r="BC13" s="107">
        <f>'1 Utsläpp'!BC14/'7 Syss'!BC14</f>
        <v>0.11999454737885001</v>
      </c>
      <c r="BD13" s="107">
        <f>'1 Utsläpp'!BD14/'7 Syss'!BD14</f>
        <v>0.10191404216571633</v>
      </c>
      <c r="BE13" s="107">
        <f>'1 Utsläpp'!BE14/'7 Syss'!BE14</f>
        <v>0.11594715415535663</v>
      </c>
      <c r="BF13" s="107">
        <f>'1 Utsläpp'!BF14/'7 Syss'!BF14</f>
        <v>0.11317719360808762</v>
      </c>
      <c r="BG13" s="107">
        <f>'1 Utsläpp'!BG14/'7 Syss'!BG14</f>
        <v>0.10945478838807776</v>
      </c>
      <c r="BH13" s="107">
        <f>'1 Utsläpp'!BH14/'7 Syss'!BH14</f>
        <v>0.103504204656821</v>
      </c>
      <c r="BI13" s="107">
        <f>'1 Utsläpp'!BI14/'7 Syss'!BI14</f>
        <v>9.9899835195250725E-2</v>
      </c>
      <c r="BJ13" s="107">
        <f>'1 Utsläpp'!BJ14/'7 Syss'!BJ14</f>
        <v>9.9973334502904354E-2</v>
      </c>
      <c r="BK13" s="107">
        <f>'1 Utsläpp'!BK14/'7 Syss'!BK14</f>
        <v>0.10308358823570099</v>
      </c>
      <c r="BL13" s="107">
        <f>'1 Utsläpp'!BL14/'7 Syss'!BL14</f>
        <v>7.2528469178911592E-2</v>
      </c>
      <c r="BM13" s="107">
        <f>'1 Utsläpp'!BM14/'7 Syss'!BM14</f>
        <v>7.4750983586903783E-2</v>
      </c>
      <c r="BN13" s="107">
        <f>'1 Utsläpp'!BN14/'7 Syss'!BN14</f>
        <v>7.1769476777643837E-2</v>
      </c>
      <c r="BO13" s="107">
        <f>'1 Utsläpp'!BO14/'7 Syss'!BO14</f>
        <v>7.2554709064425127E-2</v>
      </c>
      <c r="BP13" s="107">
        <f>'1 Utsläpp'!BP14/'7 Syss'!BP14</f>
        <v>8.8770615523190266E-2</v>
      </c>
      <c r="BQ13" s="107">
        <f>'1 Utsläpp'!BQ14/'7 Syss'!BQ14</f>
        <v>9.1767443808978624E-2</v>
      </c>
      <c r="BR13" s="107">
        <f>'1 Utsläpp'!BR14/'7 Syss'!BR14</f>
        <v>9.0787454792110617E-2</v>
      </c>
      <c r="BS13" s="107">
        <f>'1 Utsläpp'!BS14/'7 Syss'!BS14</f>
        <v>8.607648963502261E-2</v>
      </c>
    </row>
    <row r="14" spans="1:71" s="56" customFormat="1" x14ac:dyDescent="0.3">
      <c r="A14" s="56">
        <v>10</v>
      </c>
      <c r="B14" s="56" t="s">
        <v>144</v>
      </c>
      <c r="C14" s="56" t="s">
        <v>5</v>
      </c>
      <c r="D14" s="107">
        <f>'1 Utsläpp'!D15/'7 Syss'!D15</f>
        <v>0.46978274510121604</v>
      </c>
      <c r="E14" s="107">
        <f>'1 Utsläpp'!E15/'7 Syss'!E15</f>
        <v>0.38482126082600365</v>
      </c>
      <c r="F14" s="107">
        <f>'1 Utsläpp'!F15/'7 Syss'!F15</f>
        <v>0.38535237847133924</v>
      </c>
      <c r="G14" s="107">
        <f>'1 Utsläpp'!G15/'7 Syss'!G15</f>
        <v>0.49495234940090488</v>
      </c>
      <c r="H14" s="107">
        <f>'1 Utsläpp'!H15/'7 Syss'!H15</f>
        <v>0.61576836951508429</v>
      </c>
      <c r="I14" s="107">
        <f>'1 Utsläpp'!I15/'7 Syss'!I15</f>
        <v>0.53976485276515263</v>
      </c>
      <c r="J14" s="107">
        <f>'1 Utsläpp'!J15/'7 Syss'!J15</f>
        <v>0.518641177214058</v>
      </c>
      <c r="K14" s="107">
        <f>'1 Utsläpp'!K15/'7 Syss'!K15</f>
        <v>0.67070097948718399</v>
      </c>
      <c r="L14" s="107">
        <f>'1 Utsläpp'!L15/'7 Syss'!L15</f>
        <v>0.89045773815133322</v>
      </c>
      <c r="M14" s="107">
        <f>'1 Utsläpp'!M15/'7 Syss'!M15</f>
        <v>0.40945074407588161</v>
      </c>
      <c r="N14" s="107">
        <f>'1 Utsläpp'!N15/'7 Syss'!N15</f>
        <v>0.45026214371531853</v>
      </c>
      <c r="O14" s="107">
        <f>'1 Utsläpp'!O15/'7 Syss'!O15</f>
        <v>0.78336434738513638</v>
      </c>
      <c r="P14" s="107">
        <f>'1 Utsläpp'!P15/'7 Syss'!P15</f>
        <v>0.650521794921328</v>
      </c>
      <c r="Q14" s="107">
        <f>'1 Utsläpp'!Q15/'7 Syss'!Q15</f>
        <v>0.32289008607900688</v>
      </c>
      <c r="R14" s="107">
        <f>'1 Utsläpp'!R15/'7 Syss'!R15</f>
        <v>0.29027297496239252</v>
      </c>
      <c r="S14" s="107">
        <f>'1 Utsläpp'!S15/'7 Syss'!S15</f>
        <v>0.34848987150818039</v>
      </c>
      <c r="T14" s="107">
        <f>'1 Utsläpp'!T15/'7 Syss'!T15</f>
        <v>0.38205049387924878</v>
      </c>
      <c r="U14" s="107">
        <f>'1 Utsläpp'!U15/'7 Syss'!U15</f>
        <v>0.32984782171647675</v>
      </c>
      <c r="V14" s="107">
        <f>'1 Utsläpp'!V15/'7 Syss'!V15</f>
        <v>0.28609393681923928</v>
      </c>
      <c r="W14" s="107">
        <f>'1 Utsläpp'!W15/'7 Syss'!W15</f>
        <v>0.38226041653666981</v>
      </c>
      <c r="X14" s="107">
        <f>'1 Utsläpp'!X15/'7 Syss'!X15</f>
        <v>0.41451686075088651</v>
      </c>
      <c r="Y14" s="107">
        <f>'1 Utsläpp'!Y15/'7 Syss'!Y15</f>
        <v>0.34195994627179011</v>
      </c>
      <c r="Z14" s="107">
        <f>'1 Utsläpp'!Z15/'7 Syss'!Z15</f>
        <v>0.30001743886539428</v>
      </c>
      <c r="AA14" s="107">
        <f>'1 Utsläpp'!AA15/'7 Syss'!AA15</f>
        <v>0.34761582747828457</v>
      </c>
      <c r="AB14" s="107">
        <f>'1 Utsläpp'!AB15/'7 Syss'!AB15</f>
        <v>0.31614007118501236</v>
      </c>
      <c r="AC14" s="107">
        <f>'1 Utsläpp'!AC15/'7 Syss'!AC15</f>
        <v>0.28741520437579449</v>
      </c>
      <c r="AD14" s="107">
        <f>'1 Utsläpp'!AD15/'7 Syss'!AD15</f>
        <v>0.25793048953211467</v>
      </c>
      <c r="AE14" s="107">
        <f>'1 Utsläpp'!AE15/'7 Syss'!AE15</f>
        <v>0.36331447337497086</v>
      </c>
      <c r="AF14" s="107">
        <f>'1 Utsläpp'!AF15/'7 Syss'!AF15</f>
        <v>0.364986999628092</v>
      </c>
      <c r="AG14" s="107">
        <f>'1 Utsläpp'!AG15/'7 Syss'!AG15</f>
        <v>0.35199263007974702</v>
      </c>
      <c r="AH14" s="107">
        <f>'1 Utsläpp'!AH15/'7 Syss'!AH15</f>
        <v>0.32463024426365628</v>
      </c>
      <c r="AI14" s="107">
        <f>'1 Utsläpp'!AI15/'7 Syss'!AI15</f>
        <v>0.36392659431169044</v>
      </c>
      <c r="AJ14" s="107">
        <f>'1 Utsläpp'!AJ15/'7 Syss'!AJ15</f>
        <v>0.47048520414731632</v>
      </c>
      <c r="AK14" s="107">
        <f>'1 Utsläpp'!AK15/'7 Syss'!AK15</f>
        <v>0.38091486056056301</v>
      </c>
      <c r="AL14" s="107">
        <f>'1 Utsläpp'!AL15/'7 Syss'!AL15</f>
        <v>0.33713741297585903</v>
      </c>
      <c r="AM14" s="107">
        <f>'1 Utsläpp'!AM15/'7 Syss'!AM15</f>
        <v>0.41762486865375748</v>
      </c>
      <c r="AN14" s="107">
        <f>'1 Utsläpp'!AN15/'7 Syss'!AN15</f>
        <v>0.31238139711085589</v>
      </c>
      <c r="AO14" s="107">
        <f>'1 Utsläpp'!AO15/'7 Syss'!AO15</f>
        <v>0.33097787781182525</v>
      </c>
      <c r="AP14" s="107">
        <f>'1 Utsläpp'!AP15/'7 Syss'!AP15</f>
        <v>0.31145158258727762</v>
      </c>
      <c r="AQ14" s="107">
        <f>'1 Utsläpp'!AQ15/'7 Syss'!AQ15</f>
        <v>0.33170879130442571</v>
      </c>
      <c r="AR14" s="107">
        <f>'1 Utsläpp'!AR15/'7 Syss'!AR15</f>
        <v>0.28690662711716108</v>
      </c>
      <c r="AS14" s="107">
        <f>'1 Utsläpp'!AS15/'7 Syss'!AS15</f>
        <v>0.29484514796688494</v>
      </c>
      <c r="AT14" s="107">
        <f>'1 Utsläpp'!AT15/'7 Syss'!AT15</f>
        <v>0.29377105576504775</v>
      </c>
      <c r="AU14" s="107">
        <f>'1 Utsläpp'!AU15/'7 Syss'!AU15</f>
        <v>0.30616467953294951</v>
      </c>
      <c r="AV14" s="107">
        <f>'1 Utsläpp'!AV15/'7 Syss'!AV15</f>
        <v>0.28425131880010368</v>
      </c>
      <c r="AW14" s="107">
        <f>'1 Utsläpp'!AW15/'7 Syss'!AW15</f>
        <v>0.26452024006616803</v>
      </c>
      <c r="AX14" s="107">
        <f>'1 Utsläpp'!AX15/'7 Syss'!AX15</f>
        <v>0.26151720610200629</v>
      </c>
      <c r="AY14" s="107">
        <f>'1 Utsläpp'!AY15/'7 Syss'!AY15</f>
        <v>0.28563804732362758</v>
      </c>
      <c r="AZ14" s="107">
        <f>'1 Utsläpp'!AZ15/'7 Syss'!AZ15</f>
        <v>0.21070998129156285</v>
      </c>
      <c r="BA14" s="107">
        <f>'1 Utsläpp'!BA15/'7 Syss'!BA15</f>
        <v>0.20485856531746163</v>
      </c>
      <c r="BB14" s="107">
        <f>'1 Utsläpp'!BB15/'7 Syss'!BB15</f>
        <v>0.2013851545759183</v>
      </c>
      <c r="BC14" s="107">
        <f>'1 Utsläpp'!BC15/'7 Syss'!BC15</f>
        <v>0.21500563294613453</v>
      </c>
      <c r="BD14" s="107">
        <f>'1 Utsläpp'!BD15/'7 Syss'!BD15</f>
        <v>0.21865843010587691</v>
      </c>
      <c r="BE14" s="107">
        <f>'1 Utsläpp'!BE15/'7 Syss'!BE15</f>
        <v>0.22757683144608762</v>
      </c>
      <c r="BF14" s="107">
        <f>'1 Utsläpp'!BF15/'7 Syss'!BF15</f>
        <v>0.21033357569778299</v>
      </c>
      <c r="BG14" s="107">
        <f>'1 Utsläpp'!BG15/'7 Syss'!BG15</f>
        <v>0.21749749995315323</v>
      </c>
      <c r="BH14" s="107">
        <f>'1 Utsläpp'!BH15/'7 Syss'!BH15</f>
        <v>0.21508957545209076</v>
      </c>
      <c r="BI14" s="107">
        <f>'1 Utsläpp'!BI15/'7 Syss'!BI15</f>
        <v>0.1940302174901955</v>
      </c>
      <c r="BJ14" s="107">
        <f>'1 Utsläpp'!BJ15/'7 Syss'!BJ15</f>
        <v>0.18601742769435331</v>
      </c>
      <c r="BK14" s="107">
        <f>'1 Utsläpp'!BK15/'7 Syss'!BK15</f>
        <v>0.19936104548955427</v>
      </c>
      <c r="BL14" s="107">
        <f>'1 Utsläpp'!BL15/'7 Syss'!BL15</f>
        <v>0.14641046943106159</v>
      </c>
      <c r="BM14" s="107">
        <f>'1 Utsläpp'!BM15/'7 Syss'!BM15</f>
        <v>0.16666026458688141</v>
      </c>
      <c r="BN14" s="107">
        <f>'1 Utsläpp'!BN15/'7 Syss'!BN15</f>
        <v>0.14661688658664399</v>
      </c>
      <c r="BO14" s="107">
        <f>'1 Utsläpp'!BO15/'7 Syss'!BO15</f>
        <v>0.16662224836726511</v>
      </c>
      <c r="BP14" s="107">
        <f>'1 Utsläpp'!BP15/'7 Syss'!BP15</f>
        <v>0.55453243201092128</v>
      </c>
      <c r="BQ14" s="107">
        <f>'1 Utsläpp'!BQ15/'7 Syss'!BQ15</f>
        <v>0.14175315026750956</v>
      </c>
      <c r="BR14" s="107">
        <f>'1 Utsläpp'!BR15/'7 Syss'!BR15</f>
        <v>0.13323588693702318</v>
      </c>
      <c r="BS14" s="107">
        <f>'1 Utsläpp'!BS15/'7 Syss'!BS15</f>
        <v>0.13501622734842655</v>
      </c>
    </row>
    <row r="15" spans="1:71" s="56" customFormat="1" x14ac:dyDescent="0.3">
      <c r="A15" s="56">
        <v>11</v>
      </c>
      <c r="B15" s="56" t="s">
        <v>145</v>
      </c>
      <c r="C15" s="56" t="s">
        <v>6</v>
      </c>
      <c r="D15" s="107">
        <f>'1 Utsläpp'!D16/'7 Syss'!D16</f>
        <v>0.64842806566424072</v>
      </c>
      <c r="E15" s="107">
        <f>'1 Utsläpp'!E16/'7 Syss'!E16</f>
        <v>0.52438594745777289</v>
      </c>
      <c r="F15" s="107">
        <f>'1 Utsläpp'!F16/'7 Syss'!F16</f>
        <v>0.44099959807834183</v>
      </c>
      <c r="G15" s="107">
        <f>'1 Utsläpp'!G16/'7 Syss'!G16</f>
        <v>0.60885115477816487</v>
      </c>
      <c r="H15" s="107">
        <f>'1 Utsläpp'!H16/'7 Syss'!H16</f>
        <v>0.52227658362789198</v>
      </c>
      <c r="I15" s="107">
        <f>'1 Utsläpp'!I16/'7 Syss'!I16</f>
        <v>0.49583168955485657</v>
      </c>
      <c r="J15" s="107">
        <f>'1 Utsläpp'!J16/'7 Syss'!J16</f>
        <v>0.42466951512592527</v>
      </c>
      <c r="K15" s="107">
        <f>'1 Utsläpp'!K16/'7 Syss'!K16</f>
        <v>0.53140982274088322</v>
      </c>
      <c r="L15" s="107">
        <f>'1 Utsläpp'!L16/'7 Syss'!L16</f>
        <v>0.60326686774291427</v>
      </c>
      <c r="M15" s="107">
        <f>'1 Utsläpp'!M16/'7 Syss'!M16</f>
        <v>0.51907456248110284</v>
      </c>
      <c r="N15" s="107">
        <f>'1 Utsläpp'!N16/'7 Syss'!N16</f>
        <v>0.45476385265092334</v>
      </c>
      <c r="O15" s="107">
        <f>'1 Utsläpp'!O16/'7 Syss'!O16</f>
        <v>0.59309181998090121</v>
      </c>
      <c r="P15" s="107">
        <f>'1 Utsläpp'!P16/'7 Syss'!P16</f>
        <v>0.48682937331344223</v>
      </c>
      <c r="Q15" s="107">
        <f>'1 Utsläpp'!Q16/'7 Syss'!Q16</f>
        <v>0.45302195406420076</v>
      </c>
      <c r="R15" s="107">
        <f>'1 Utsläpp'!R16/'7 Syss'!R16</f>
        <v>0.37954080508676574</v>
      </c>
      <c r="S15" s="107">
        <f>'1 Utsläpp'!S16/'7 Syss'!S16</f>
        <v>0.47889055240269096</v>
      </c>
      <c r="T15" s="107">
        <f>'1 Utsläpp'!T16/'7 Syss'!T16</f>
        <v>0.49111268583607925</v>
      </c>
      <c r="U15" s="107">
        <f>'1 Utsläpp'!U16/'7 Syss'!U16</f>
        <v>0.4425017309186341</v>
      </c>
      <c r="V15" s="107">
        <f>'1 Utsläpp'!V16/'7 Syss'!V16</f>
        <v>0.38536923197512568</v>
      </c>
      <c r="W15" s="107">
        <f>'1 Utsläpp'!W16/'7 Syss'!W16</f>
        <v>0.47946345870525003</v>
      </c>
      <c r="X15" s="107">
        <f>'1 Utsläpp'!X16/'7 Syss'!X16</f>
        <v>0.47663945347408238</v>
      </c>
      <c r="Y15" s="107">
        <f>'1 Utsläpp'!Y16/'7 Syss'!Y16</f>
        <v>0.43987167860825344</v>
      </c>
      <c r="Z15" s="107">
        <f>'1 Utsläpp'!Z16/'7 Syss'!Z16</f>
        <v>0.40202749870320831</v>
      </c>
      <c r="AA15" s="107">
        <f>'1 Utsläpp'!AA16/'7 Syss'!AA16</f>
        <v>0.44761074747320084</v>
      </c>
      <c r="AB15" s="107">
        <f>'1 Utsläpp'!AB16/'7 Syss'!AB16</f>
        <v>0.54678182389512575</v>
      </c>
      <c r="AC15" s="107">
        <f>'1 Utsläpp'!AC16/'7 Syss'!AC16</f>
        <v>0.48946175303875677</v>
      </c>
      <c r="AD15" s="107">
        <f>'1 Utsläpp'!AD16/'7 Syss'!AD16</f>
        <v>0.44555400451969546</v>
      </c>
      <c r="AE15" s="107">
        <f>'1 Utsläpp'!AE16/'7 Syss'!AE16</f>
        <v>0.49593943807947133</v>
      </c>
      <c r="AF15" s="107">
        <f>'1 Utsläpp'!AF16/'7 Syss'!AF16</f>
        <v>0.56706367703507998</v>
      </c>
      <c r="AG15" s="107">
        <f>'1 Utsläpp'!AG16/'7 Syss'!AG16</f>
        <v>0.52943612209369595</v>
      </c>
      <c r="AH15" s="107">
        <f>'1 Utsläpp'!AH16/'7 Syss'!AH16</f>
        <v>0.46226547489103409</v>
      </c>
      <c r="AI15" s="107">
        <f>'1 Utsläpp'!AI16/'7 Syss'!AI16</f>
        <v>0.50072846059123355</v>
      </c>
      <c r="AJ15" s="107">
        <f>'1 Utsläpp'!AJ16/'7 Syss'!AJ16</f>
        <v>0.53654858472722888</v>
      </c>
      <c r="AK15" s="107">
        <f>'1 Utsläpp'!AK16/'7 Syss'!AK16</f>
        <v>0.52583409528730263</v>
      </c>
      <c r="AL15" s="107">
        <f>'1 Utsläpp'!AL16/'7 Syss'!AL16</f>
        <v>0.52018550644916828</v>
      </c>
      <c r="AM15" s="107">
        <f>'1 Utsläpp'!AM16/'7 Syss'!AM16</f>
        <v>0.57018134522850361</v>
      </c>
      <c r="AN15" s="107">
        <f>'1 Utsläpp'!AN16/'7 Syss'!AN16</f>
        <v>0.5172973624142132</v>
      </c>
      <c r="AO15" s="107">
        <f>'1 Utsläpp'!AO16/'7 Syss'!AO16</f>
        <v>0.4898090281813049</v>
      </c>
      <c r="AP15" s="107">
        <f>'1 Utsläpp'!AP16/'7 Syss'!AP16</f>
        <v>0.49491048232140522</v>
      </c>
      <c r="AQ15" s="107">
        <f>'1 Utsläpp'!AQ16/'7 Syss'!AQ16</f>
        <v>0.51951243076946463</v>
      </c>
      <c r="AR15" s="107">
        <f>'1 Utsläpp'!AR16/'7 Syss'!AR16</f>
        <v>0.48011766538339656</v>
      </c>
      <c r="AS15" s="107">
        <f>'1 Utsläpp'!AS16/'7 Syss'!AS16</f>
        <v>0.47016878317310179</v>
      </c>
      <c r="AT15" s="107">
        <f>'1 Utsläpp'!AT16/'7 Syss'!AT16</f>
        <v>0.40556336968263712</v>
      </c>
      <c r="AU15" s="107">
        <f>'1 Utsläpp'!AU16/'7 Syss'!AU16</f>
        <v>0.47355838949992302</v>
      </c>
      <c r="AV15" s="107">
        <f>'1 Utsläpp'!AV16/'7 Syss'!AV16</f>
        <v>0.4792884308862197</v>
      </c>
      <c r="AW15" s="107">
        <f>'1 Utsläpp'!AW16/'7 Syss'!AW16</f>
        <v>0.3954109610990385</v>
      </c>
      <c r="AX15" s="107">
        <f>'1 Utsläpp'!AX16/'7 Syss'!AX16</f>
        <v>0.35442146978348782</v>
      </c>
      <c r="AY15" s="107">
        <f>'1 Utsläpp'!AY16/'7 Syss'!AY16</f>
        <v>0.37106681962365928</v>
      </c>
      <c r="AZ15" s="107">
        <f>'1 Utsläpp'!AZ16/'7 Syss'!AZ16</f>
        <v>0.41001163796179585</v>
      </c>
      <c r="BA15" s="107">
        <f>'1 Utsläpp'!BA16/'7 Syss'!BA16</f>
        <v>0.30681256713456945</v>
      </c>
      <c r="BB15" s="107">
        <f>'1 Utsläpp'!BB16/'7 Syss'!BB16</f>
        <v>0.32344715732564244</v>
      </c>
      <c r="BC15" s="107">
        <f>'1 Utsläpp'!BC16/'7 Syss'!BC16</f>
        <v>0.33176143077918346</v>
      </c>
      <c r="BD15" s="107">
        <f>'1 Utsläpp'!BD16/'7 Syss'!BD16</f>
        <v>0.38933782142494672</v>
      </c>
      <c r="BE15" s="107">
        <f>'1 Utsläpp'!BE16/'7 Syss'!BE16</f>
        <v>0.41067191550173754</v>
      </c>
      <c r="BF15" s="107">
        <f>'1 Utsläpp'!BF16/'7 Syss'!BF16</f>
        <v>0.37592188703147378</v>
      </c>
      <c r="BG15" s="107">
        <f>'1 Utsläpp'!BG16/'7 Syss'!BG16</f>
        <v>0.37742392764071764</v>
      </c>
      <c r="BH15" s="107">
        <f>'1 Utsläpp'!BH16/'7 Syss'!BH16</f>
        <v>0.36497117289058073</v>
      </c>
      <c r="BI15" s="107">
        <f>'1 Utsläpp'!BI16/'7 Syss'!BI16</f>
        <v>0.37052931634733333</v>
      </c>
      <c r="BJ15" s="107">
        <f>'1 Utsläpp'!BJ16/'7 Syss'!BJ16</f>
        <v>0.32115681007859925</v>
      </c>
      <c r="BK15" s="107">
        <f>'1 Utsläpp'!BK16/'7 Syss'!BK16</f>
        <v>0.35852077244050123</v>
      </c>
      <c r="BL15" s="107">
        <f>'1 Utsläpp'!BL16/'7 Syss'!BL16</f>
        <v>0.36805184264477248</v>
      </c>
      <c r="BM15" s="107">
        <f>'1 Utsläpp'!BM16/'7 Syss'!BM16</f>
        <v>0.31452167553940635</v>
      </c>
      <c r="BN15" s="107">
        <f>'1 Utsläpp'!BN16/'7 Syss'!BN16</f>
        <v>0.27981084800145017</v>
      </c>
      <c r="BO15" s="107">
        <f>'1 Utsläpp'!BO16/'7 Syss'!BO16</f>
        <v>0.37062503093592464</v>
      </c>
      <c r="BP15" s="107">
        <f>'1 Utsläpp'!BP16/'7 Syss'!BP16</f>
        <v>0.38718583504252302</v>
      </c>
      <c r="BQ15" s="107">
        <f>'1 Utsläpp'!BQ16/'7 Syss'!BQ16</f>
        <v>0.3600147497517599</v>
      </c>
      <c r="BR15" s="107">
        <f>'1 Utsläpp'!BR16/'7 Syss'!BR16</f>
        <v>0.34612452350796613</v>
      </c>
      <c r="BS15" s="107">
        <f>'1 Utsläpp'!BS16/'7 Syss'!BS16</f>
        <v>0.40792159788332222</v>
      </c>
    </row>
    <row r="16" spans="1:71" s="56" customFormat="1" x14ac:dyDescent="0.3">
      <c r="A16" s="56">
        <v>12</v>
      </c>
      <c r="B16" s="56" t="s">
        <v>146</v>
      </c>
      <c r="C16" s="56" t="s">
        <v>7</v>
      </c>
      <c r="D16" s="107">
        <f>'1 Utsläpp'!D17/'7 Syss'!D17</f>
        <v>0.90228708537416802</v>
      </c>
      <c r="E16" s="107">
        <f>'1 Utsläpp'!E17/'7 Syss'!E17</f>
        <v>0.93855641916194887</v>
      </c>
      <c r="F16" s="107">
        <f>'1 Utsläpp'!F17/'7 Syss'!F17</f>
        <v>0.65122688921867777</v>
      </c>
      <c r="G16" s="107">
        <f>'1 Utsläpp'!G17/'7 Syss'!G17</f>
        <v>0.7262448892094524</v>
      </c>
      <c r="H16" s="107">
        <f>'1 Utsläpp'!H17/'7 Syss'!H17</f>
        <v>0.7929272639771876</v>
      </c>
      <c r="I16" s="107">
        <f>'1 Utsläpp'!I17/'7 Syss'!I17</f>
        <v>0.8727513699335</v>
      </c>
      <c r="J16" s="107">
        <f>'1 Utsläpp'!J17/'7 Syss'!J17</f>
        <v>0.61331906916012247</v>
      </c>
      <c r="K16" s="107">
        <f>'1 Utsläpp'!K17/'7 Syss'!K17</f>
        <v>0.90353074850312665</v>
      </c>
      <c r="L16" s="107">
        <f>'1 Utsläpp'!L17/'7 Syss'!L17</f>
        <v>0.91509342165234064</v>
      </c>
      <c r="M16" s="107">
        <f>'1 Utsläpp'!M17/'7 Syss'!M17</f>
        <v>1.0141539813504807</v>
      </c>
      <c r="N16" s="107">
        <f>'1 Utsläpp'!N17/'7 Syss'!N17</f>
        <v>0.78161489663505312</v>
      </c>
      <c r="O16" s="107">
        <f>'1 Utsläpp'!O17/'7 Syss'!O17</f>
        <v>1.0197698898230767</v>
      </c>
      <c r="P16" s="107">
        <f>'1 Utsläpp'!P17/'7 Syss'!P17</f>
        <v>0.95958690518495215</v>
      </c>
      <c r="Q16" s="107">
        <f>'1 Utsläpp'!Q17/'7 Syss'!Q17</f>
        <v>0.783131487131696</v>
      </c>
      <c r="R16" s="107">
        <f>'1 Utsläpp'!R17/'7 Syss'!R17</f>
        <v>0.61682716062296139</v>
      </c>
      <c r="S16" s="107">
        <f>'1 Utsläpp'!S17/'7 Syss'!S17</f>
        <v>0.78598212548922375</v>
      </c>
      <c r="T16" s="107">
        <f>'1 Utsläpp'!T17/'7 Syss'!T17</f>
        <v>0.89927684891999082</v>
      </c>
      <c r="U16" s="107">
        <f>'1 Utsläpp'!U17/'7 Syss'!U17</f>
        <v>0.85220623987050836</v>
      </c>
      <c r="V16" s="107">
        <f>'1 Utsläpp'!V17/'7 Syss'!V17</f>
        <v>0.67262536510681792</v>
      </c>
      <c r="W16" s="107">
        <f>'1 Utsläpp'!W17/'7 Syss'!W17</f>
        <v>0.88009458180834699</v>
      </c>
      <c r="X16" s="107">
        <f>'1 Utsläpp'!X17/'7 Syss'!X17</f>
        <v>0.87798615617772124</v>
      </c>
      <c r="Y16" s="107">
        <f>'1 Utsläpp'!Y17/'7 Syss'!Y17</f>
        <v>0.95185482566651392</v>
      </c>
      <c r="Z16" s="107">
        <f>'1 Utsläpp'!Z17/'7 Syss'!Z17</f>
        <v>0.73177748833616629</v>
      </c>
      <c r="AA16" s="107">
        <f>'1 Utsläpp'!AA17/'7 Syss'!AA17</f>
        <v>0.862141446492522</v>
      </c>
      <c r="AB16" s="107">
        <f>'1 Utsläpp'!AB17/'7 Syss'!AB17</f>
        <v>0.6618359953822931</v>
      </c>
      <c r="AC16" s="107">
        <f>'1 Utsläpp'!AC17/'7 Syss'!AC17</f>
        <v>0.6920610370423218</v>
      </c>
      <c r="AD16" s="107">
        <f>'1 Utsläpp'!AD17/'7 Syss'!AD17</f>
        <v>0.55448780767578831</v>
      </c>
      <c r="AE16" s="107">
        <f>'1 Utsläpp'!AE17/'7 Syss'!AE17</f>
        <v>0.7672108372621208</v>
      </c>
      <c r="AF16" s="107">
        <f>'1 Utsläpp'!AF17/'7 Syss'!AF17</f>
        <v>0.73272236027730508</v>
      </c>
      <c r="AG16" s="107">
        <f>'1 Utsläpp'!AG17/'7 Syss'!AG17</f>
        <v>0.741686594208395</v>
      </c>
      <c r="AH16" s="107">
        <f>'1 Utsläpp'!AH17/'7 Syss'!AH17</f>
        <v>0.56212933339055648</v>
      </c>
      <c r="AI16" s="107">
        <f>'1 Utsläpp'!AI17/'7 Syss'!AI17</f>
        <v>0.6980649629166682</v>
      </c>
      <c r="AJ16" s="107">
        <f>'1 Utsläpp'!AJ17/'7 Syss'!AJ17</f>
        <v>0.56288044191251263</v>
      </c>
      <c r="AK16" s="107">
        <f>'1 Utsläpp'!AK17/'7 Syss'!AK17</f>
        <v>0.60255259639919134</v>
      </c>
      <c r="AL16" s="107">
        <f>'1 Utsläpp'!AL17/'7 Syss'!AL17</f>
        <v>0.47935044788097392</v>
      </c>
      <c r="AM16" s="107">
        <f>'1 Utsläpp'!AM17/'7 Syss'!AM17</f>
        <v>0.54222096836507649</v>
      </c>
      <c r="AN16" s="107">
        <f>'1 Utsläpp'!AN17/'7 Syss'!AN17</f>
        <v>0.6482460237482448</v>
      </c>
      <c r="AO16" s="107">
        <f>'1 Utsläpp'!AO17/'7 Syss'!AO17</f>
        <v>0.64278998145586852</v>
      </c>
      <c r="AP16" s="107">
        <f>'1 Utsläpp'!AP17/'7 Syss'!AP17</f>
        <v>0.48876153543302242</v>
      </c>
      <c r="AQ16" s="107">
        <f>'1 Utsläpp'!AQ17/'7 Syss'!AQ17</f>
        <v>0.6260676557079502</v>
      </c>
      <c r="AR16" s="107">
        <f>'1 Utsläpp'!AR17/'7 Syss'!AR17</f>
        <v>0.61604946129282812</v>
      </c>
      <c r="AS16" s="107">
        <f>'1 Utsläpp'!AS17/'7 Syss'!AS17</f>
        <v>0.55063935397252017</v>
      </c>
      <c r="AT16" s="107">
        <f>'1 Utsläpp'!AT17/'7 Syss'!AT17</f>
        <v>0.50257615089453811</v>
      </c>
      <c r="AU16" s="107">
        <f>'1 Utsläpp'!AU17/'7 Syss'!AU17</f>
        <v>0.61656837552685262</v>
      </c>
      <c r="AV16" s="107">
        <f>'1 Utsläpp'!AV17/'7 Syss'!AV17</f>
        <v>0.59448488469695548</v>
      </c>
      <c r="AW16" s="107">
        <f>'1 Utsläpp'!AW17/'7 Syss'!AW17</f>
        <v>0.57139568828646037</v>
      </c>
      <c r="AX16" s="107">
        <f>'1 Utsläpp'!AX17/'7 Syss'!AX17</f>
        <v>0.50350194410070459</v>
      </c>
      <c r="AY16" s="107">
        <f>'1 Utsläpp'!AY17/'7 Syss'!AY17</f>
        <v>0.51295133258563008</v>
      </c>
      <c r="AZ16" s="107">
        <f>'1 Utsläpp'!AZ17/'7 Syss'!AZ17</f>
        <v>0.58650180358584458</v>
      </c>
      <c r="BA16" s="107">
        <f>'1 Utsläpp'!BA17/'7 Syss'!BA17</f>
        <v>0.35236348687228841</v>
      </c>
      <c r="BB16" s="107">
        <f>'1 Utsläpp'!BB17/'7 Syss'!BB17</f>
        <v>0.36682521771722071</v>
      </c>
      <c r="BC16" s="107">
        <f>'1 Utsläpp'!BC17/'7 Syss'!BC17</f>
        <v>0.48931593440054943</v>
      </c>
      <c r="BD16" s="107">
        <f>'1 Utsläpp'!BD17/'7 Syss'!BD17</f>
        <v>0.53068878840478317</v>
      </c>
      <c r="BE16" s="107">
        <f>'1 Utsläpp'!BE17/'7 Syss'!BE17</f>
        <v>0.50515202995647734</v>
      </c>
      <c r="BF16" s="107">
        <f>'1 Utsläpp'!BF17/'7 Syss'!BF17</f>
        <v>0.3737948024202406</v>
      </c>
      <c r="BG16" s="107">
        <f>'1 Utsläpp'!BG17/'7 Syss'!BG17</f>
        <v>0.49435749372098015</v>
      </c>
      <c r="BH16" s="107">
        <f>'1 Utsläpp'!BH17/'7 Syss'!BH17</f>
        <v>0.4393427721744092</v>
      </c>
      <c r="BI16" s="107">
        <f>'1 Utsläpp'!BI17/'7 Syss'!BI17</f>
        <v>0.40640951620094168</v>
      </c>
      <c r="BJ16" s="107">
        <f>'1 Utsläpp'!BJ17/'7 Syss'!BJ17</f>
        <v>0.34948105952673925</v>
      </c>
      <c r="BK16" s="107">
        <f>'1 Utsläpp'!BK17/'7 Syss'!BK17</f>
        <v>0.41636369008254775</v>
      </c>
      <c r="BL16" s="107">
        <f>'1 Utsläpp'!BL17/'7 Syss'!BL17</f>
        <v>0.4131847418310487</v>
      </c>
      <c r="BM16" s="107">
        <f>'1 Utsläpp'!BM17/'7 Syss'!BM17</f>
        <v>0.49067342315229812</v>
      </c>
      <c r="BN16" s="107">
        <f>'1 Utsläpp'!BN17/'7 Syss'!BN17</f>
        <v>0.37740717018358033</v>
      </c>
      <c r="BO16" s="107">
        <f>'1 Utsläpp'!BO17/'7 Syss'!BO17</f>
        <v>0.52395044571923122</v>
      </c>
      <c r="BP16" s="107">
        <f>'1 Utsläpp'!BP17/'7 Syss'!BP17</f>
        <v>0.47584540469840164</v>
      </c>
      <c r="BQ16" s="107">
        <f>'1 Utsläpp'!BQ17/'7 Syss'!BQ17</f>
        <v>0.45797132267636587</v>
      </c>
      <c r="BR16" s="107">
        <f>'1 Utsläpp'!BR17/'7 Syss'!BR17</f>
        <v>0.35696327303245196</v>
      </c>
      <c r="BS16" s="107">
        <f>'1 Utsläpp'!BS17/'7 Syss'!BS17</f>
        <v>0.46967951591559332</v>
      </c>
    </row>
    <row r="17" spans="1:71" s="56" customFormat="1" x14ac:dyDescent="0.3">
      <c r="A17" s="56">
        <v>13</v>
      </c>
      <c r="B17" s="56" t="s">
        <v>147</v>
      </c>
      <c r="C17" s="56" t="s">
        <v>8</v>
      </c>
      <c r="D17" s="107">
        <f>'1 Utsläpp'!D18/'7 Syss'!D18</f>
        <v>0.94004414403142311</v>
      </c>
      <c r="E17" s="107">
        <f>'1 Utsläpp'!E18/'7 Syss'!E18</f>
        <v>0.34779101367464216</v>
      </c>
      <c r="F17" s="107">
        <f>'1 Utsläpp'!F18/'7 Syss'!F18</f>
        <v>0.35518172462646985</v>
      </c>
      <c r="G17" s="107">
        <f>'1 Utsläpp'!G18/'7 Syss'!G18</f>
        <v>0.47520591975320209</v>
      </c>
      <c r="H17" s="107">
        <f>'1 Utsläpp'!H18/'7 Syss'!H18</f>
        <v>0.41160750584514016</v>
      </c>
      <c r="I17" s="107">
        <f>'1 Utsläpp'!I18/'7 Syss'!I18</f>
        <v>0.43654937861095572</v>
      </c>
      <c r="J17" s="107">
        <f>'1 Utsläpp'!J18/'7 Syss'!J18</f>
        <v>0.35420451549442256</v>
      </c>
      <c r="K17" s="107">
        <f>'1 Utsläpp'!K18/'7 Syss'!K18</f>
        <v>0.45831039693825837</v>
      </c>
      <c r="L17" s="107">
        <f>'1 Utsläpp'!L18/'7 Syss'!L18</f>
        <v>0.5097122465547157</v>
      </c>
      <c r="M17" s="107">
        <f>'1 Utsläpp'!M18/'7 Syss'!M18</f>
        <v>0.36373997343276665</v>
      </c>
      <c r="N17" s="107">
        <f>'1 Utsläpp'!N18/'7 Syss'!N18</f>
        <v>0.4217981339877625</v>
      </c>
      <c r="O17" s="107">
        <f>'1 Utsläpp'!O18/'7 Syss'!O18</f>
        <v>0.56400441913651589</v>
      </c>
      <c r="P17" s="107">
        <f>'1 Utsläpp'!P18/'7 Syss'!P18</f>
        <v>0.46991134222622621</v>
      </c>
      <c r="Q17" s="107">
        <f>'1 Utsläpp'!Q18/'7 Syss'!Q18</f>
        <v>0.36662847680437505</v>
      </c>
      <c r="R17" s="107">
        <f>'1 Utsläpp'!R18/'7 Syss'!R18</f>
        <v>0.40241124862380978</v>
      </c>
      <c r="S17" s="107">
        <f>'1 Utsläpp'!S18/'7 Syss'!S18</f>
        <v>0.45368897121252355</v>
      </c>
      <c r="T17" s="107">
        <f>'1 Utsläpp'!T18/'7 Syss'!T18</f>
        <v>0.318979721500049</v>
      </c>
      <c r="U17" s="107">
        <f>'1 Utsläpp'!U18/'7 Syss'!U18</f>
        <v>0.28120433858349997</v>
      </c>
      <c r="V17" s="107">
        <f>'1 Utsläpp'!V18/'7 Syss'!V18</f>
        <v>0.31596525689579097</v>
      </c>
      <c r="W17" s="107">
        <f>'1 Utsläpp'!W18/'7 Syss'!W18</f>
        <v>0.33367163350959028</v>
      </c>
      <c r="X17" s="107">
        <f>'1 Utsläpp'!X18/'7 Syss'!X18</f>
        <v>0.29994662163507896</v>
      </c>
      <c r="Y17" s="107">
        <f>'1 Utsläpp'!Y18/'7 Syss'!Y18</f>
        <v>0.28771398684828248</v>
      </c>
      <c r="Z17" s="107">
        <f>'1 Utsläpp'!Z18/'7 Syss'!Z18</f>
        <v>0.30969575265585242</v>
      </c>
      <c r="AA17" s="107">
        <f>'1 Utsläpp'!AA18/'7 Syss'!AA18</f>
        <v>0.31488042164561447</v>
      </c>
      <c r="AB17" s="107">
        <f>'1 Utsläpp'!AB18/'7 Syss'!AB18</f>
        <v>0.27899826312115961</v>
      </c>
      <c r="AC17" s="107">
        <f>'1 Utsläpp'!AC18/'7 Syss'!AC18</f>
        <v>0.26404104592124195</v>
      </c>
      <c r="AD17" s="107">
        <f>'1 Utsläpp'!AD18/'7 Syss'!AD18</f>
        <v>0.29270813685384967</v>
      </c>
      <c r="AE17" s="107">
        <f>'1 Utsläpp'!AE18/'7 Syss'!AE18</f>
        <v>0.28894654916717988</v>
      </c>
      <c r="AF17" s="107">
        <f>'1 Utsläpp'!AF18/'7 Syss'!AF18</f>
        <v>0.26015899795938524</v>
      </c>
      <c r="AG17" s="107">
        <f>'1 Utsläpp'!AG18/'7 Syss'!AG18</f>
        <v>0.26448374961204746</v>
      </c>
      <c r="AH17" s="107">
        <f>'1 Utsläpp'!AH18/'7 Syss'!AH18</f>
        <v>0.27446924974364934</v>
      </c>
      <c r="AI17" s="107">
        <f>'1 Utsläpp'!AI18/'7 Syss'!AI18</f>
        <v>0.28782297770757748</v>
      </c>
      <c r="AJ17" s="107">
        <f>'1 Utsläpp'!AJ18/'7 Syss'!AJ18</f>
        <v>0.38185928138688802</v>
      </c>
      <c r="AK17" s="107">
        <f>'1 Utsläpp'!AK18/'7 Syss'!AK18</f>
        <v>0.28165596787797126</v>
      </c>
      <c r="AL17" s="107">
        <f>'1 Utsläpp'!AL18/'7 Syss'!AL18</f>
        <v>0.28897904495617566</v>
      </c>
      <c r="AM17" s="107">
        <f>'1 Utsläpp'!AM18/'7 Syss'!AM18</f>
        <v>0.33115173043717239</v>
      </c>
      <c r="AN17" s="107">
        <f>'1 Utsläpp'!AN18/'7 Syss'!AN18</f>
        <v>0.29472711117998718</v>
      </c>
      <c r="AO17" s="107">
        <f>'1 Utsläpp'!AO18/'7 Syss'!AO18</f>
        <v>0.25086583975426285</v>
      </c>
      <c r="AP17" s="107">
        <f>'1 Utsläpp'!AP18/'7 Syss'!AP18</f>
        <v>0.2485682802383703</v>
      </c>
      <c r="AQ17" s="107">
        <f>'1 Utsläpp'!AQ18/'7 Syss'!AQ18</f>
        <v>0.26572419284351678</v>
      </c>
      <c r="AR17" s="107">
        <f>'1 Utsläpp'!AR18/'7 Syss'!AR18</f>
        <v>0.25926249569982796</v>
      </c>
      <c r="AS17" s="107">
        <f>'1 Utsläpp'!AS18/'7 Syss'!AS18</f>
        <v>0.26004877817787464</v>
      </c>
      <c r="AT17" s="107">
        <f>'1 Utsläpp'!AT18/'7 Syss'!AT18</f>
        <v>0.27243803328218347</v>
      </c>
      <c r="AU17" s="107">
        <f>'1 Utsläpp'!AU18/'7 Syss'!AU18</f>
        <v>0.27955504169030637</v>
      </c>
      <c r="AV17" s="107">
        <f>'1 Utsläpp'!AV18/'7 Syss'!AV18</f>
        <v>0.27119252972272517</v>
      </c>
      <c r="AW17" s="107">
        <f>'1 Utsläpp'!AW18/'7 Syss'!AW18</f>
        <v>0.26044039534703783</v>
      </c>
      <c r="AX17" s="107">
        <f>'1 Utsläpp'!AX18/'7 Syss'!AX18</f>
        <v>0.27289659302780334</v>
      </c>
      <c r="AY17" s="107">
        <f>'1 Utsläpp'!AY18/'7 Syss'!AY18</f>
        <v>0.27223800272538445</v>
      </c>
      <c r="AZ17" s="107">
        <f>'1 Utsläpp'!AZ18/'7 Syss'!AZ18</f>
        <v>0.31958853071099869</v>
      </c>
      <c r="BA17" s="107">
        <f>'1 Utsläpp'!BA18/'7 Syss'!BA18</f>
        <v>0.2890774801836305</v>
      </c>
      <c r="BB17" s="107">
        <f>'1 Utsläpp'!BB18/'7 Syss'!BB18</f>
        <v>0.33445223547306074</v>
      </c>
      <c r="BC17" s="107">
        <f>'1 Utsläpp'!BC18/'7 Syss'!BC18</f>
        <v>0.34469860262532304</v>
      </c>
      <c r="BD17" s="107">
        <f>'1 Utsläpp'!BD18/'7 Syss'!BD18</f>
        <v>0.19372711022905265</v>
      </c>
      <c r="BE17" s="107">
        <f>'1 Utsläpp'!BE18/'7 Syss'!BE18</f>
        <v>0.21266760443832353</v>
      </c>
      <c r="BF17" s="107">
        <f>'1 Utsläpp'!BF18/'7 Syss'!BF18</f>
        <v>0.21537353113425386</v>
      </c>
      <c r="BG17" s="107">
        <f>'1 Utsläpp'!BG18/'7 Syss'!BG18</f>
        <v>0.20633582757287097</v>
      </c>
      <c r="BH17" s="107">
        <f>'1 Utsläpp'!BH18/'7 Syss'!BH18</f>
        <v>0.17336559334774551</v>
      </c>
      <c r="BI17" s="107">
        <f>'1 Utsläpp'!BI18/'7 Syss'!BI18</f>
        <v>0.16600866228965189</v>
      </c>
      <c r="BJ17" s="107">
        <f>'1 Utsläpp'!BJ18/'7 Syss'!BJ18</f>
        <v>0.1659703513397687</v>
      </c>
      <c r="BK17" s="107">
        <f>'1 Utsläpp'!BK18/'7 Syss'!BK18</f>
        <v>0.16882263071104692</v>
      </c>
      <c r="BL17" s="107">
        <f>'1 Utsläpp'!BL18/'7 Syss'!BL18</f>
        <v>0.14012408872785515</v>
      </c>
      <c r="BM17" s="107">
        <f>'1 Utsläpp'!BM18/'7 Syss'!BM18</f>
        <v>0.13832205091431421</v>
      </c>
      <c r="BN17" s="107">
        <f>'1 Utsläpp'!BN18/'7 Syss'!BN18</f>
        <v>0.13802801061672285</v>
      </c>
      <c r="BO17" s="107">
        <f>'1 Utsläpp'!BO18/'7 Syss'!BO18</f>
        <v>0.1372480295549568</v>
      </c>
      <c r="BP17" s="107">
        <f>'1 Utsläpp'!BP18/'7 Syss'!BP18</f>
        <v>0.15747397812188771</v>
      </c>
      <c r="BQ17" s="107">
        <f>'1 Utsläpp'!BQ18/'7 Syss'!BQ18</f>
        <v>0.15701937857169726</v>
      </c>
      <c r="BR17" s="107">
        <f>'1 Utsläpp'!BR18/'7 Syss'!BR18</f>
        <v>0.15846425683985821</v>
      </c>
      <c r="BS17" s="107">
        <f>'1 Utsläpp'!BS18/'7 Syss'!BS18</f>
        <v>0.15110648138732233</v>
      </c>
    </row>
    <row r="18" spans="1:71" s="56" customFormat="1" x14ac:dyDescent="0.3">
      <c r="A18" s="56">
        <v>14</v>
      </c>
      <c r="B18" s="56" t="s">
        <v>148</v>
      </c>
      <c r="C18" s="56" t="s">
        <v>40</v>
      </c>
      <c r="D18" s="107">
        <f>'1 Utsläpp'!D19/'7 Syss'!D19</f>
        <v>0.72237320071178956</v>
      </c>
      <c r="E18" s="107">
        <f>'1 Utsläpp'!E19/'7 Syss'!E19</f>
        <v>0.69367179412830904</v>
      </c>
      <c r="F18" s="107">
        <f>'1 Utsläpp'!F19/'7 Syss'!F19</f>
        <v>0.71106050691572376</v>
      </c>
      <c r="G18" s="107">
        <f>'1 Utsläpp'!G19/'7 Syss'!G19</f>
        <v>0.79276361026066144</v>
      </c>
      <c r="H18" s="107">
        <f>'1 Utsläpp'!H19/'7 Syss'!H19</f>
        <v>0.7293906762330743</v>
      </c>
      <c r="I18" s="107">
        <f>'1 Utsläpp'!I19/'7 Syss'!I19</f>
        <v>0.7070698576800124</v>
      </c>
      <c r="J18" s="107">
        <f>'1 Utsläpp'!J19/'7 Syss'!J19</f>
        <v>0.68818652489367638</v>
      </c>
      <c r="K18" s="107">
        <f>'1 Utsläpp'!K19/'7 Syss'!K19</f>
        <v>0.68246600943423819</v>
      </c>
      <c r="L18" s="107">
        <f>'1 Utsläpp'!L19/'7 Syss'!L19</f>
        <v>0.84305979500043293</v>
      </c>
      <c r="M18" s="107">
        <f>'1 Utsläpp'!M19/'7 Syss'!M19</f>
        <v>0.76284016497576623</v>
      </c>
      <c r="N18" s="107">
        <f>'1 Utsläpp'!N19/'7 Syss'!N19</f>
        <v>0.74389195205437608</v>
      </c>
      <c r="O18" s="107">
        <f>'1 Utsläpp'!O19/'7 Syss'!O19</f>
        <v>0.83226572059163617</v>
      </c>
      <c r="P18" s="107">
        <f>'1 Utsläpp'!P19/'7 Syss'!P19</f>
        <v>0.81587189197753918</v>
      </c>
      <c r="Q18" s="107">
        <f>'1 Utsläpp'!Q19/'7 Syss'!Q19</f>
        <v>0.73670447434045194</v>
      </c>
      <c r="R18" s="107">
        <f>'1 Utsläpp'!R19/'7 Syss'!R19</f>
        <v>0.7313189299047248</v>
      </c>
      <c r="S18" s="107">
        <f>'1 Utsläpp'!S19/'7 Syss'!S19</f>
        <v>0.7490768291166412</v>
      </c>
      <c r="T18" s="107">
        <f>'1 Utsläpp'!T19/'7 Syss'!T19</f>
        <v>0.76769617938632562</v>
      </c>
      <c r="U18" s="107">
        <f>'1 Utsläpp'!U19/'7 Syss'!U19</f>
        <v>0.72504094977769196</v>
      </c>
      <c r="V18" s="107">
        <f>'1 Utsläpp'!V19/'7 Syss'!V19</f>
        <v>0.74193768283322525</v>
      </c>
      <c r="W18" s="107">
        <f>'1 Utsläpp'!W19/'7 Syss'!W19</f>
        <v>0.77133934639003932</v>
      </c>
      <c r="X18" s="107">
        <f>'1 Utsläpp'!X19/'7 Syss'!X19</f>
        <v>0.80516944716754446</v>
      </c>
      <c r="Y18" s="107">
        <f>'1 Utsläpp'!Y19/'7 Syss'!Y19</f>
        <v>0.80170770183952689</v>
      </c>
      <c r="Z18" s="107">
        <f>'1 Utsläpp'!Z19/'7 Syss'!Z19</f>
        <v>0.80780731489310853</v>
      </c>
      <c r="AA18" s="107">
        <f>'1 Utsläpp'!AA19/'7 Syss'!AA19</f>
        <v>0.78021387535307651</v>
      </c>
      <c r="AB18" s="107">
        <f>'1 Utsläpp'!AB19/'7 Syss'!AB19</f>
        <v>0.71994050493409434</v>
      </c>
      <c r="AC18" s="107">
        <f>'1 Utsläpp'!AC19/'7 Syss'!AC19</f>
        <v>0.72175875336351458</v>
      </c>
      <c r="AD18" s="107">
        <f>'1 Utsläpp'!AD19/'7 Syss'!AD19</f>
        <v>0.74036865201484381</v>
      </c>
      <c r="AE18" s="107">
        <f>'1 Utsläpp'!AE19/'7 Syss'!AE19</f>
        <v>0.76655667640532876</v>
      </c>
      <c r="AF18" s="107">
        <f>'1 Utsläpp'!AF19/'7 Syss'!AF19</f>
        <v>0.66759771739164464</v>
      </c>
      <c r="AG18" s="107">
        <f>'1 Utsläpp'!AG19/'7 Syss'!AG19</f>
        <v>0.70215787645724603</v>
      </c>
      <c r="AH18" s="107">
        <f>'1 Utsläpp'!AH19/'7 Syss'!AH19</f>
        <v>0.70437672302616239</v>
      </c>
      <c r="AI18" s="107">
        <f>'1 Utsläpp'!AI19/'7 Syss'!AI19</f>
        <v>0.71340007602486133</v>
      </c>
      <c r="AJ18" s="107">
        <f>'1 Utsläpp'!AJ19/'7 Syss'!AJ19</f>
        <v>0.69448579759380891</v>
      </c>
      <c r="AK18" s="107">
        <f>'1 Utsläpp'!AK19/'7 Syss'!AK19</f>
        <v>0.69031823573307305</v>
      </c>
      <c r="AL18" s="107">
        <f>'1 Utsläpp'!AL19/'7 Syss'!AL19</f>
        <v>0.7007664789881245</v>
      </c>
      <c r="AM18" s="107">
        <f>'1 Utsläpp'!AM19/'7 Syss'!AM19</f>
        <v>0.71968981080357242</v>
      </c>
      <c r="AN18" s="107">
        <f>'1 Utsläpp'!AN19/'7 Syss'!AN19</f>
        <v>0.65535310692238835</v>
      </c>
      <c r="AO18" s="107">
        <f>'1 Utsläpp'!AO19/'7 Syss'!AO19</f>
        <v>0.66262484612893346</v>
      </c>
      <c r="AP18" s="107">
        <f>'1 Utsläpp'!AP19/'7 Syss'!AP19</f>
        <v>0.67455179818703703</v>
      </c>
      <c r="AQ18" s="107">
        <f>'1 Utsläpp'!AQ19/'7 Syss'!AQ19</f>
        <v>0.6952115679015286</v>
      </c>
      <c r="AR18" s="107">
        <f>'1 Utsläpp'!AR19/'7 Syss'!AR19</f>
        <v>0.61655200292712176</v>
      </c>
      <c r="AS18" s="107">
        <f>'1 Utsläpp'!AS19/'7 Syss'!AS19</f>
        <v>0.61997779026469835</v>
      </c>
      <c r="AT18" s="107">
        <f>'1 Utsläpp'!AT19/'7 Syss'!AT19</f>
        <v>0.63421962693033407</v>
      </c>
      <c r="AU18" s="107">
        <f>'1 Utsläpp'!AU19/'7 Syss'!AU19</f>
        <v>0.65967040259374876</v>
      </c>
      <c r="AV18" s="107">
        <f>'1 Utsläpp'!AV19/'7 Syss'!AV19</f>
        <v>0.61367388631194797</v>
      </c>
      <c r="AW18" s="107">
        <f>'1 Utsläpp'!AW19/'7 Syss'!AW19</f>
        <v>0.64526291291635829</v>
      </c>
      <c r="AX18" s="107">
        <f>'1 Utsläpp'!AX19/'7 Syss'!AX19</f>
        <v>0.63935373767151582</v>
      </c>
      <c r="AY18" s="107">
        <f>'1 Utsläpp'!AY19/'7 Syss'!AY19</f>
        <v>0.6428988321439344</v>
      </c>
      <c r="AZ18" s="107">
        <f>'1 Utsläpp'!AZ19/'7 Syss'!AZ19</f>
        <v>0.62161775888442961</v>
      </c>
      <c r="BA18" s="107">
        <f>'1 Utsläpp'!BA19/'7 Syss'!BA19</f>
        <v>0.60389861133599299</v>
      </c>
      <c r="BB18" s="107">
        <f>'1 Utsläpp'!BB19/'7 Syss'!BB19</f>
        <v>0.63528781691273706</v>
      </c>
      <c r="BC18" s="107">
        <f>'1 Utsläpp'!BC19/'7 Syss'!BC19</f>
        <v>0.66800629331459949</v>
      </c>
      <c r="BD18" s="107">
        <f>'1 Utsläpp'!BD19/'7 Syss'!BD19</f>
        <v>0.64367745959658473</v>
      </c>
      <c r="BE18" s="107">
        <f>'1 Utsläpp'!BE19/'7 Syss'!BE19</f>
        <v>0.68138396862810569</v>
      </c>
      <c r="BF18" s="107">
        <f>'1 Utsläpp'!BF19/'7 Syss'!BF19</f>
        <v>0.68032788047425519</v>
      </c>
      <c r="BG18" s="107">
        <f>'1 Utsläpp'!BG19/'7 Syss'!BG19</f>
        <v>0.66255951898896048</v>
      </c>
      <c r="BH18" s="107">
        <f>'1 Utsläpp'!BH19/'7 Syss'!BH19</f>
        <v>0.60316514796342968</v>
      </c>
      <c r="BI18" s="107">
        <f>'1 Utsläpp'!BI19/'7 Syss'!BI19</f>
        <v>0.58125054866707726</v>
      </c>
      <c r="BJ18" s="107">
        <f>'1 Utsläpp'!BJ19/'7 Syss'!BJ19</f>
        <v>0.58228660653640585</v>
      </c>
      <c r="BK18" s="107">
        <f>'1 Utsläpp'!BK19/'7 Syss'!BK19</f>
        <v>0.60246111717435225</v>
      </c>
      <c r="BL18" s="107">
        <f>'1 Utsläpp'!BL19/'7 Syss'!BL19</f>
        <v>0.6070959132165954</v>
      </c>
      <c r="BM18" s="107">
        <f>'1 Utsläpp'!BM19/'7 Syss'!BM19</f>
        <v>0.55821981605004078</v>
      </c>
      <c r="BN18" s="107">
        <f>'1 Utsläpp'!BN19/'7 Syss'!BN19</f>
        <v>0.5692618891556942</v>
      </c>
      <c r="BO18" s="107">
        <f>'1 Utsläpp'!BO19/'7 Syss'!BO19</f>
        <v>0.59326404516679498</v>
      </c>
      <c r="BP18" s="107">
        <f>'1 Utsläpp'!BP19/'7 Syss'!BP19</f>
        <v>0.72548884040388972</v>
      </c>
      <c r="BQ18" s="107">
        <f>'1 Utsläpp'!BQ19/'7 Syss'!BQ19</f>
        <v>0.75468828334287152</v>
      </c>
      <c r="BR18" s="107">
        <f>'1 Utsläpp'!BR19/'7 Syss'!BR19</f>
        <v>0.81323972148318746</v>
      </c>
      <c r="BS18" s="107">
        <f>'1 Utsläpp'!BS19/'7 Syss'!BS19</f>
        <v>0.72589636177075456</v>
      </c>
    </row>
    <row r="19" spans="1:71" s="56" customFormat="1" x14ac:dyDescent="0.3">
      <c r="A19" s="56">
        <v>15</v>
      </c>
      <c r="B19" s="56" t="s">
        <v>149</v>
      </c>
      <c r="C19" s="56" t="s">
        <v>41</v>
      </c>
      <c r="D19" s="107">
        <f>'1 Utsläpp'!D20/'7 Syss'!D20</f>
        <v>66.636459456383264</v>
      </c>
      <c r="E19" s="107">
        <f>'1 Utsläpp'!E20/'7 Syss'!E20</f>
        <v>42.156228600454014</v>
      </c>
      <c r="F19" s="107">
        <f>'1 Utsläpp'!F20/'7 Syss'!F20</f>
        <v>37.511445648364969</v>
      </c>
      <c r="G19" s="107">
        <f>'1 Utsläpp'!G20/'7 Syss'!G20</f>
        <v>66.375356740060596</v>
      </c>
      <c r="H19" s="107">
        <f>'1 Utsläpp'!H20/'7 Syss'!H20</f>
        <v>71.134451294778685</v>
      </c>
      <c r="I19" s="107">
        <f>'1 Utsläpp'!I20/'7 Syss'!I20</f>
        <v>38.891029080569346</v>
      </c>
      <c r="J19" s="107">
        <f>'1 Utsläpp'!J20/'7 Syss'!J20</f>
        <v>30.940061644904191</v>
      </c>
      <c r="K19" s="107">
        <f>'1 Utsläpp'!K20/'7 Syss'!K20</f>
        <v>72.905437885277067</v>
      </c>
      <c r="L19" s="107">
        <f>'1 Utsläpp'!L20/'7 Syss'!L20</f>
        <v>97.30604293757024</v>
      </c>
      <c r="M19" s="107">
        <f>'1 Utsläpp'!M20/'7 Syss'!M20</f>
        <v>47.641825792166607</v>
      </c>
      <c r="N19" s="107">
        <f>'1 Utsläpp'!N20/'7 Syss'!N20</f>
        <v>32.339221593156566</v>
      </c>
      <c r="O19" s="107">
        <f>'1 Utsläpp'!O20/'7 Syss'!O20</f>
        <v>86.719604902587264</v>
      </c>
      <c r="P19" s="107">
        <f>'1 Utsläpp'!P20/'7 Syss'!P20</f>
        <v>82.988955138663513</v>
      </c>
      <c r="Q19" s="107">
        <f>'1 Utsläpp'!Q20/'7 Syss'!Q20</f>
        <v>41.589960107071029</v>
      </c>
      <c r="R19" s="107">
        <f>'1 Utsläpp'!R20/'7 Syss'!R20</f>
        <v>30.816808462831748</v>
      </c>
      <c r="S19" s="107">
        <f>'1 Utsläpp'!S20/'7 Syss'!S20</f>
        <v>58.382131610941293</v>
      </c>
      <c r="T19" s="107">
        <f>'1 Utsläpp'!T20/'7 Syss'!T20</f>
        <v>70.559538944433783</v>
      </c>
      <c r="U19" s="107">
        <f>'1 Utsläpp'!U20/'7 Syss'!U20</f>
        <v>38.09098783819222</v>
      </c>
      <c r="V19" s="107">
        <f>'1 Utsläpp'!V20/'7 Syss'!V20</f>
        <v>28.585002557022047</v>
      </c>
      <c r="W19" s="107">
        <f>'1 Utsläpp'!W20/'7 Syss'!W20</f>
        <v>60.14710256673586</v>
      </c>
      <c r="X19" s="107">
        <f>'1 Utsläpp'!X20/'7 Syss'!X20</f>
        <v>69.17154505998451</v>
      </c>
      <c r="Y19" s="107">
        <f>'1 Utsläpp'!Y20/'7 Syss'!Y20</f>
        <v>35.949551247128127</v>
      </c>
      <c r="Z19" s="107">
        <f>'1 Utsläpp'!Z20/'7 Syss'!Z20</f>
        <v>28.418148297168734</v>
      </c>
      <c r="AA19" s="107">
        <f>'1 Utsläpp'!AA20/'7 Syss'!AA20</f>
        <v>49.403487772775243</v>
      </c>
      <c r="AB19" s="107">
        <f>'1 Utsläpp'!AB20/'7 Syss'!AB20</f>
        <v>51.990522482193171</v>
      </c>
      <c r="AC19" s="107">
        <f>'1 Utsläpp'!AC20/'7 Syss'!AC20</f>
        <v>34.235370637300186</v>
      </c>
      <c r="AD19" s="107">
        <f>'1 Utsläpp'!AD20/'7 Syss'!AD20</f>
        <v>25.648955700539407</v>
      </c>
      <c r="AE19" s="107">
        <f>'1 Utsläpp'!AE20/'7 Syss'!AE20</f>
        <v>48.138468140386301</v>
      </c>
      <c r="AF19" s="107">
        <f>'1 Utsläpp'!AF20/'7 Syss'!AF20</f>
        <v>54.423479025382989</v>
      </c>
      <c r="AG19" s="107">
        <f>'1 Utsläpp'!AG20/'7 Syss'!AG20</f>
        <v>31.26570172405512</v>
      </c>
      <c r="AH19" s="107">
        <f>'1 Utsläpp'!AH20/'7 Syss'!AH20</f>
        <v>22.269838598758316</v>
      </c>
      <c r="AI19" s="107">
        <f>'1 Utsläpp'!AI20/'7 Syss'!AI20</f>
        <v>45.709199112065846</v>
      </c>
      <c r="AJ19" s="107">
        <f>'1 Utsläpp'!AJ20/'7 Syss'!AJ20</f>
        <v>58.621757883408051</v>
      </c>
      <c r="AK19" s="107">
        <f>'1 Utsläpp'!AK20/'7 Syss'!AK20</f>
        <v>32.977374687064945</v>
      </c>
      <c r="AL19" s="107">
        <f>'1 Utsläpp'!AL20/'7 Syss'!AL20</f>
        <v>25.196432034085426</v>
      </c>
      <c r="AM19" s="107">
        <f>'1 Utsläpp'!AM20/'7 Syss'!AM20</f>
        <v>45.583247347979004</v>
      </c>
      <c r="AN19" s="107">
        <f>'1 Utsläpp'!AN20/'7 Syss'!AN20</f>
        <v>47.651638698733755</v>
      </c>
      <c r="AO19" s="107">
        <f>'1 Utsläpp'!AO20/'7 Syss'!AO20</f>
        <v>32.620643577048895</v>
      </c>
      <c r="AP19" s="107">
        <f>'1 Utsläpp'!AP20/'7 Syss'!AP20</f>
        <v>27.594718627232371</v>
      </c>
      <c r="AQ19" s="107">
        <f>'1 Utsläpp'!AQ20/'7 Syss'!AQ20</f>
        <v>42.822981547336383</v>
      </c>
      <c r="AR19" s="107">
        <f>'1 Utsläpp'!AR20/'7 Syss'!AR20</f>
        <v>51.585522650485437</v>
      </c>
      <c r="AS19" s="107">
        <f>'1 Utsläpp'!AS20/'7 Syss'!AS20</f>
        <v>29.782474445310054</v>
      </c>
      <c r="AT19" s="107">
        <f>'1 Utsläpp'!AT20/'7 Syss'!AT20</f>
        <v>25.162042687126547</v>
      </c>
      <c r="AU19" s="107">
        <f>'1 Utsläpp'!AU20/'7 Syss'!AU20</f>
        <v>43.89895453523684</v>
      </c>
      <c r="AV19" s="107">
        <f>'1 Utsläpp'!AV20/'7 Syss'!AV20</f>
        <v>47.34680724322341</v>
      </c>
      <c r="AW19" s="107">
        <f>'1 Utsläpp'!AW20/'7 Syss'!AW20</f>
        <v>24.092955260277758</v>
      </c>
      <c r="AX19" s="107">
        <f>'1 Utsläpp'!AX20/'7 Syss'!AX20</f>
        <v>22.108951640338582</v>
      </c>
      <c r="AY19" s="107">
        <f>'1 Utsläpp'!AY20/'7 Syss'!AY20</f>
        <v>33.553806544295448</v>
      </c>
      <c r="AZ19" s="107">
        <f>'1 Utsläpp'!AZ20/'7 Syss'!AZ20</f>
        <v>34.299865601683017</v>
      </c>
      <c r="BA19" s="107">
        <f>'1 Utsläpp'!BA20/'7 Syss'!BA20</f>
        <v>26.493155674340137</v>
      </c>
      <c r="BB19" s="107">
        <f>'1 Utsläpp'!BB20/'7 Syss'!BB20</f>
        <v>22.759107263346344</v>
      </c>
      <c r="BC19" s="107">
        <f>'1 Utsläpp'!BC20/'7 Syss'!BC20</f>
        <v>32.177700273247098</v>
      </c>
      <c r="BD19" s="107">
        <f>'1 Utsläpp'!BD20/'7 Syss'!BD20</f>
        <v>37.625808464509063</v>
      </c>
      <c r="BE19" s="107">
        <f>'1 Utsläpp'!BE20/'7 Syss'!BE20</f>
        <v>28.06444730012138</v>
      </c>
      <c r="BF19" s="107">
        <f>'1 Utsläpp'!BF20/'7 Syss'!BF20</f>
        <v>22.546360216035502</v>
      </c>
      <c r="BG19" s="107">
        <f>'1 Utsläpp'!BG20/'7 Syss'!BG20</f>
        <v>36.360539114405348</v>
      </c>
      <c r="BH19" s="107">
        <f>'1 Utsläpp'!BH20/'7 Syss'!BH20</f>
        <v>33.969370920928789</v>
      </c>
      <c r="BI19" s="107">
        <f>'1 Utsläpp'!BI20/'7 Syss'!BI20</f>
        <v>27.643587652158025</v>
      </c>
      <c r="BJ19" s="107">
        <f>'1 Utsläpp'!BJ20/'7 Syss'!BJ20</f>
        <v>21.550117196878052</v>
      </c>
      <c r="BK19" s="107">
        <f>'1 Utsläpp'!BK20/'7 Syss'!BK20</f>
        <v>34.176758971939471</v>
      </c>
      <c r="BL19" s="107">
        <f>'1 Utsläpp'!BL20/'7 Syss'!BL20</f>
        <v>31.788181525751575</v>
      </c>
      <c r="BM19" s="107">
        <f>'1 Utsläpp'!BM20/'7 Syss'!BM20</f>
        <v>24.646297614825606</v>
      </c>
      <c r="BN19" s="107">
        <f>'1 Utsläpp'!BN20/'7 Syss'!BN20</f>
        <v>20.202972755361035</v>
      </c>
      <c r="BO19" s="107">
        <f>'1 Utsläpp'!BO20/'7 Syss'!BO20</f>
        <v>29.968643117594603</v>
      </c>
      <c r="BP19" s="107">
        <f>'1 Utsläpp'!BP20/'7 Syss'!BP20</f>
        <v>32.216996441855855</v>
      </c>
      <c r="BQ19" s="107">
        <f>'1 Utsläpp'!BQ20/'7 Syss'!BQ20</f>
        <v>24.2006329030221</v>
      </c>
      <c r="BR19" s="107">
        <f>'1 Utsläpp'!BR20/'7 Syss'!BR20</f>
        <v>17.093934391574962</v>
      </c>
      <c r="BS19" s="107">
        <f>'1 Utsläpp'!BS20/'7 Syss'!BS20</f>
        <v>25.1423905954661</v>
      </c>
    </row>
    <row r="20" spans="1:71" s="56" customFormat="1" x14ac:dyDescent="0.3">
      <c r="A20" s="56">
        <v>16</v>
      </c>
      <c r="B20" s="56" t="s">
        <v>150</v>
      </c>
      <c r="C20" s="56" t="s">
        <v>9</v>
      </c>
      <c r="D20" s="107">
        <f>'1 Utsläpp'!D21/'7 Syss'!D21</f>
        <v>1.4570249739989414</v>
      </c>
      <c r="E20" s="107">
        <f>'1 Utsläpp'!E21/'7 Syss'!E21</f>
        <v>1.5884468541066699</v>
      </c>
      <c r="F20" s="107">
        <f>'1 Utsläpp'!F21/'7 Syss'!F21</f>
        <v>1.5787177775232659</v>
      </c>
      <c r="G20" s="107">
        <f>'1 Utsläpp'!G21/'7 Syss'!G21</f>
        <v>1.6927109441344523</v>
      </c>
      <c r="H20" s="107">
        <f>'1 Utsläpp'!H21/'7 Syss'!H21</f>
        <v>1.4688320957875263</v>
      </c>
      <c r="I20" s="107">
        <f>'1 Utsläpp'!I21/'7 Syss'!I21</f>
        <v>1.5567838653909651</v>
      </c>
      <c r="J20" s="107">
        <f>'1 Utsläpp'!J21/'7 Syss'!J21</f>
        <v>1.5973636891147227</v>
      </c>
      <c r="K20" s="107">
        <f>'1 Utsläpp'!K21/'7 Syss'!K21</f>
        <v>1.6798741157686157</v>
      </c>
      <c r="L20" s="107">
        <f>'1 Utsläpp'!L21/'7 Syss'!L21</f>
        <v>1.539346799269099</v>
      </c>
      <c r="M20" s="107">
        <f>'1 Utsläpp'!M21/'7 Syss'!M21</f>
        <v>1.5866050458465619</v>
      </c>
      <c r="N20" s="107">
        <f>'1 Utsläpp'!N21/'7 Syss'!N21</f>
        <v>1.6358393343860402</v>
      </c>
      <c r="O20" s="107">
        <f>'1 Utsläpp'!O21/'7 Syss'!O21</f>
        <v>1.822908801889499</v>
      </c>
      <c r="P20" s="107">
        <f>'1 Utsläpp'!P21/'7 Syss'!P21</f>
        <v>1.4747339438468152</v>
      </c>
      <c r="Q20" s="107">
        <f>'1 Utsläpp'!Q21/'7 Syss'!Q21</f>
        <v>1.6304131456895055</v>
      </c>
      <c r="R20" s="107">
        <f>'1 Utsläpp'!R21/'7 Syss'!R21</f>
        <v>1.6222568336303405</v>
      </c>
      <c r="S20" s="107">
        <f>'1 Utsläpp'!S21/'7 Syss'!S21</f>
        <v>1.6298778725590513</v>
      </c>
      <c r="T20" s="107">
        <f>'1 Utsläpp'!T21/'7 Syss'!T21</f>
        <v>1.4684342162630064</v>
      </c>
      <c r="U20" s="107">
        <f>'1 Utsläpp'!U21/'7 Syss'!U21</f>
        <v>1.459052651338048</v>
      </c>
      <c r="V20" s="107">
        <f>'1 Utsläpp'!V21/'7 Syss'!V21</f>
        <v>1.5122632961033977</v>
      </c>
      <c r="W20" s="107">
        <f>'1 Utsläpp'!W21/'7 Syss'!W21</f>
        <v>1.627926094724137</v>
      </c>
      <c r="X20" s="107">
        <f>'1 Utsläpp'!X21/'7 Syss'!X21</f>
        <v>1.4868488033557401</v>
      </c>
      <c r="Y20" s="107">
        <f>'1 Utsläpp'!Y21/'7 Syss'!Y21</f>
        <v>1.4653581443345276</v>
      </c>
      <c r="Z20" s="107">
        <f>'1 Utsläpp'!Z21/'7 Syss'!Z21</f>
        <v>1.4827884350950138</v>
      </c>
      <c r="AA20" s="107">
        <f>'1 Utsläpp'!AA21/'7 Syss'!AA21</f>
        <v>1.4990320567584527</v>
      </c>
      <c r="AB20" s="107">
        <f>'1 Utsläpp'!AB21/'7 Syss'!AB21</f>
        <v>1.3929630359057965</v>
      </c>
      <c r="AC20" s="107">
        <f>'1 Utsläpp'!AC21/'7 Syss'!AC21</f>
        <v>1.3663633546608112</v>
      </c>
      <c r="AD20" s="107">
        <f>'1 Utsläpp'!AD21/'7 Syss'!AD21</f>
        <v>1.4093489670858192</v>
      </c>
      <c r="AE20" s="107">
        <f>'1 Utsläpp'!AE21/'7 Syss'!AE21</f>
        <v>1.4367335158564747</v>
      </c>
      <c r="AF20" s="107">
        <f>'1 Utsläpp'!AF21/'7 Syss'!AF21</f>
        <v>1.3747845576652984</v>
      </c>
      <c r="AG20" s="107">
        <f>'1 Utsläpp'!AG21/'7 Syss'!AG21</f>
        <v>1.4089034184847351</v>
      </c>
      <c r="AH20" s="107">
        <f>'1 Utsläpp'!AH21/'7 Syss'!AH21</f>
        <v>1.4010989119003305</v>
      </c>
      <c r="AI20" s="107">
        <f>'1 Utsläpp'!AI21/'7 Syss'!AI21</f>
        <v>1.4323213054216193</v>
      </c>
      <c r="AJ20" s="107">
        <f>'1 Utsläpp'!AJ21/'7 Syss'!AJ21</f>
        <v>1.3399713526874222</v>
      </c>
      <c r="AK20" s="107">
        <f>'1 Utsläpp'!AK21/'7 Syss'!AK21</f>
        <v>1.3667479976120946</v>
      </c>
      <c r="AL20" s="107">
        <f>'1 Utsläpp'!AL21/'7 Syss'!AL21</f>
        <v>1.3881424147983752</v>
      </c>
      <c r="AM20" s="107">
        <f>'1 Utsläpp'!AM21/'7 Syss'!AM21</f>
        <v>1.4380125430229593</v>
      </c>
      <c r="AN20" s="107">
        <f>'1 Utsläpp'!AN21/'7 Syss'!AN21</f>
        <v>1.1795724829105316</v>
      </c>
      <c r="AO20" s="107">
        <f>'1 Utsläpp'!AO21/'7 Syss'!AO21</f>
        <v>1.2569785082509444</v>
      </c>
      <c r="AP20" s="107">
        <f>'1 Utsläpp'!AP21/'7 Syss'!AP21</f>
        <v>1.2302067087913398</v>
      </c>
      <c r="AQ20" s="107">
        <f>'1 Utsläpp'!AQ21/'7 Syss'!AQ21</f>
        <v>1.2240063937754826</v>
      </c>
      <c r="AR20" s="107">
        <f>'1 Utsläpp'!AR21/'7 Syss'!AR21</f>
        <v>1.1069161608866309</v>
      </c>
      <c r="AS20" s="107">
        <f>'1 Utsläpp'!AS21/'7 Syss'!AS21</f>
        <v>1.197638192011208</v>
      </c>
      <c r="AT20" s="107">
        <f>'1 Utsläpp'!AT21/'7 Syss'!AT21</f>
        <v>1.2008476504839711</v>
      </c>
      <c r="AU20" s="107">
        <f>'1 Utsläpp'!AU21/'7 Syss'!AU21</f>
        <v>1.1547398673859783</v>
      </c>
      <c r="AV20" s="107">
        <f>'1 Utsläpp'!AV21/'7 Syss'!AV21</f>
        <v>1.1392875654752876</v>
      </c>
      <c r="AW20" s="107">
        <f>'1 Utsläpp'!AW21/'7 Syss'!AW21</f>
        <v>1.2447195532825166</v>
      </c>
      <c r="AX20" s="107">
        <f>'1 Utsläpp'!AX21/'7 Syss'!AX21</f>
        <v>1.2485498324151632</v>
      </c>
      <c r="AY20" s="107">
        <f>'1 Utsläpp'!AY21/'7 Syss'!AY21</f>
        <v>1.200937344207917</v>
      </c>
      <c r="AZ20" s="107">
        <f>'1 Utsläpp'!AZ21/'7 Syss'!AZ21</f>
        <v>1.2031654415625259</v>
      </c>
      <c r="BA20" s="107">
        <f>'1 Utsläpp'!BA21/'7 Syss'!BA21</f>
        <v>1.1762841175908005</v>
      </c>
      <c r="BB20" s="107">
        <f>'1 Utsläpp'!BB21/'7 Syss'!BB21</f>
        <v>1.2325273894268312</v>
      </c>
      <c r="BC20" s="107">
        <f>'1 Utsläpp'!BC21/'7 Syss'!BC21</f>
        <v>1.2529491582862593</v>
      </c>
      <c r="BD20" s="107">
        <f>'1 Utsläpp'!BD21/'7 Syss'!BD21</f>
        <v>1.1829570331423322</v>
      </c>
      <c r="BE20" s="107">
        <f>'1 Utsläpp'!BE21/'7 Syss'!BE21</f>
        <v>1.3217913177976339</v>
      </c>
      <c r="BF20" s="107">
        <f>'1 Utsläpp'!BF21/'7 Syss'!BF21</f>
        <v>1.2650898818519145</v>
      </c>
      <c r="BG20" s="107">
        <f>'1 Utsläpp'!BG21/'7 Syss'!BG21</f>
        <v>1.2071432833133164</v>
      </c>
      <c r="BH20" s="107">
        <f>'1 Utsläpp'!BH21/'7 Syss'!BH21</f>
        <v>1.1154441734752274</v>
      </c>
      <c r="BI20" s="107">
        <f>'1 Utsläpp'!BI21/'7 Syss'!BI21</f>
        <v>1.0893988089073332</v>
      </c>
      <c r="BJ20" s="107">
        <f>'1 Utsläpp'!BJ21/'7 Syss'!BJ21</f>
        <v>1.0638811916316617</v>
      </c>
      <c r="BK20" s="107">
        <f>'1 Utsläpp'!BK21/'7 Syss'!BK21</f>
        <v>1.0619757796568208</v>
      </c>
      <c r="BL20" s="107">
        <f>'1 Utsläpp'!BL21/'7 Syss'!BL21</f>
        <v>1.0024062683458039</v>
      </c>
      <c r="BM20" s="107">
        <f>'1 Utsläpp'!BM21/'7 Syss'!BM21</f>
        <v>1.0330123688154942</v>
      </c>
      <c r="BN20" s="107">
        <f>'1 Utsläpp'!BN21/'7 Syss'!BN21</f>
        <v>1.0108366223509306</v>
      </c>
      <c r="BO20" s="107">
        <f>'1 Utsläpp'!BO21/'7 Syss'!BO21</f>
        <v>1.0386749068557461</v>
      </c>
      <c r="BP20" s="107">
        <f>'1 Utsläpp'!BP21/'7 Syss'!BP21</f>
        <v>1.3735256783033289</v>
      </c>
      <c r="BQ20" s="107">
        <f>'1 Utsläpp'!BQ21/'7 Syss'!BQ21</f>
        <v>1.43609389023969</v>
      </c>
      <c r="BR20" s="107">
        <f>'1 Utsläpp'!BR21/'7 Syss'!BR21</f>
        <v>1.4296873198506697</v>
      </c>
      <c r="BS20" s="107">
        <f>'1 Utsläpp'!BS21/'7 Syss'!BS21</f>
        <v>1.355462573613555</v>
      </c>
    </row>
    <row r="21" spans="1:71" s="56" customFormat="1" x14ac:dyDescent="0.3">
      <c r="A21" s="56">
        <v>17</v>
      </c>
      <c r="B21" s="56" t="s">
        <v>151</v>
      </c>
      <c r="C21" s="56" t="s">
        <v>10</v>
      </c>
      <c r="D21" s="107">
        <f>'1 Utsläpp'!D22/'7 Syss'!D22</f>
        <v>0.91865496147939985</v>
      </c>
      <c r="E21" s="107">
        <f>'1 Utsläpp'!E22/'7 Syss'!E22</f>
        <v>0.97433300316745775</v>
      </c>
      <c r="F21" s="107">
        <f>'1 Utsläpp'!F22/'7 Syss'!F22</f>
        <v>0.9517422894004639</v>
      </c>
      <c r="G21" s="107">
        <f>'1 Utsläpp'!G22/'7 Syss'!G22</f>
        <v>0.97901600780372922</v>
      </c>
      <c r="H21" s="107">
        <f>'1 Utsläpp'!H22/'7 Syss'!H22</f>
        <v>0.79988376450063192</v>
      </c>
      <c r="I21" s="107">
        <f>'1 Utsläpp'!I22/'7 Syss'!I22</f>
        <v>0.87171276287455146</v>
      </c>
      <c r="J21" s="107">
        <f>'1 Utsläpp'!J22/'7 Syss'!J22</f>
        <v>0.87885884123619151</v>
      </c>
      <c r="K21" s="107">
        <f>'1 Utsläpp'!K22/'7 Syss'!K22</f>
        <v>0.89954904136013325</v>
      </c>
      <c r="L21" s="107">
        <f>'1 Utsläpp'!L22/'7 Syss'!L22</f>
        <v>0.84773424167186129</v>
      </c>
      <c r="M21" s="107">
        <f>'1 Utsläpp'!M22/'7 Syss'!M22</f>
        <v>0.88177512211323406</v>
      </c>
      <c r="N21" s="107">
        <f>'1 Utsläpp'!N22/'7 Syss'!N22</f>
        <v>0.88708973581692352</v>
      </c>
      <c r="O21" s="107">
        <f>'1 Utsläpp'!O22/'7 Syss'!O22</f>
        <v>0.93359422684035132</v>
      </c>
      <c r="P21" s="107">
        <f>'1 Utsläpp'!P22/'7 Syss'!P22</f>
        <v>0.87626879580020023</v>
      </c>
      <c r="Q21" s="107">
        <f>'1 Utsläpp'!Q22/'7 Syss'!Q22</f>
        <v>0.9077449104115517</v>
      </c>
      <c r="R21" s="107">
        <f>'1 Utsläpp'!R22/'7 Syss'!R22</f>
        <v>0.903158321455796</v>
      </c>
      <c r="S21" s="107">
        <f>'1 Utsläpp'!S22/'7 Syss'!S22</f>
        <v>0.91579696195643534</v>
      </c>
      <c r="T21" s="107">
        <f>'1 Utsläpp'!T22/'7 Syss'!T22</f>
        <v>0.80447666521181371</v>
      </c>
      <c r="U21" s="107">
        <f>'1 Utsläpp'!U22/'7 Syss'!U22</f>
        <v>0.80858199127495822</v>
      </c>
      <c r="V21" s="107">
        <f>'1 Utsläpp'!V22/'7 Syss'!V22</f>
        <v>0.80871334168601883</v>
      </c>
      <c r="W21" s="107">
        <f>'1 Utsläpp'!W22/'7 Syss'!W22</f>
        <v>0.84774961046770869</v>
      </c>
      <c r="X21" s="107">
        <f>'1 Utsläpp'!X22/'7 Syss'!X22</f>
        <v>0.79657226755548993</v>
      </c>
      <c r="Y21" s="107">
        <f>'1 Utsläpp'!Y22/'7 Syss'!Y22</f>
        <v>0.81915031917039294</v>
      </c>
      <c r="Z21" s="107">
        <f>'1 Utsläpp'!Z22/'7 Syss'!Z22</f>
        <v>0.80438780172818791</v>
      </c>
      <c r="AA21" s="107">
        <f>'1 Utsläpp'!AA22/'7 Syss'!AA22</f>
        <v>0.81227971431142254</v>
      </c>
      <c r="AB21" s="107">
        <f>'1 Utsläpp'!AB22/'7 Syss'!AB22</f>
        <v>0.73080439523115537</v>
      </c>
      <c r="AC21" s="107">
        <f>'1 Utsläpp'!AC22/'7 Syss'!AC22</f>
        <v>0.74204636743827446</v>
      </c>
      <c r="AD21" s="107">
        <f>'1 Utsläpp'!AD22/'7 Syss'!AD22</f>
        <v>0.73052055669142713</v>
      </c>
      <c r="AE21" s="107">
        <f>'1 Utsläpp'!AE22/'7 Syss'!AE22</f>
        <v>0.75351078080570599</v>
      </c>
      <c r="AF21" s="107">
        <f>'1 Utsläpp'!AF22/'7 Syss'!AF22</f>
        <v>0.69744287693380469</v>
      </c>
      <c r="AG21" s="107">
        <f>'1 Utsläpp'!AG22/'7 Syss'!AG22</f>
        <v>0.71491128542601801</v>
      </c>
      <c r="AH21" s="107">
        <f>'1 Utsläpp'!AH22/'7 Syss'!AH22</f>
        <v>0.70783572746693502</v>
      </c>
      <c r="AI21" s="107">
        <f>'1 Utsläpp'!AI22/'7 Syss'!AI22</f>
        <v>0.72912018807497148</v>
      </c>
      <c r="AJ21" s="107">
        <f>'1 Utsläpp'!AJ22/'7 Syss'!AJ22</f>
        <v>0.66333532079179902</v>
      </c>
      <c r="AK21" s="107">
        <f>'1 Utsläpp'!AK22/'7 Syss'!AK22</f>
        <v>0.70877885484796876</v>
      </c>
      <c r="AL21" s="107">
        <f>'1 Utsläpp'!AL22/'7 Syss'!AL22</f>
        <v>0.72036996664106834</v>
      </c>
      <c r="AM21" s="107">
        <f>'1 Utsläpp'!AM22/'7 Syss'!AM22</f>
        <v>0.73190374478351894</v>
      </c>
      <c r="AN21" s="107">
        <f>'1 Utsläpp'!AN22/'7 Syss'!AN22</f>
        <v>0.64773213927230067</v>
      </c>
      <c r="AO21" s="107">
        <f>'1 Utsläpp'!AO22/'7 Syss'!AO22</f>
        <v>0.69361575130810815</v>
      </c>
      <c r="AP21" s="107">
        <f>'1 Utsläpp'!AP22/'7 Syss'!AP22</f>
        <v>0.68460130224856075</v>
      </c>
      <c r="AQ21" s="107">
        <f>'1 Utsläpp'!AQ22/'7 Syss'!AQ22</f>
        <v>0.69421265911991015</v>
      </c>
      <c r="AR21" s="107">
        <f>'1 Utsläpp'!AR22/'7 Syss'!AR22</f>
        <v>0.62513788647471813</v>
      </c>
      <c r="AS21" s="107">
        <f>'1 Utsläpp'!AS22/'7 Syss'!AS22</f>
        <v>0.67391468687802425</v>
      </c>
      <c r="AT21" s="107">
        <f>'1 Utsläpp'!AT22/'7 Syss'!AT22</f>
        <v>0.67747861739098414</v>
      </c>
      <c r="AU21" s="107">
        <f>'1 Utsläpp'!AU22/'7 Syss'!AU22</f>
        <v>0.66644165422514889</v>
      </c>
      <c r="AV21" s="107">
        <f>'1 Utsläpp'!AV22/'7 Syss'!AV22</f>
        <v>0.62913633701065697</v>
      </c>
      <c r="AW21" s="107">
        <f>'1 Utsläpp'!AW22/'7 Syss'!AW22</f>
        <v>0.69360510439574152</v>
      </c>
      <c r="AX21" s="107">
        <f>'1 Utsläpp'!AX22/'7 Syss'!AX22</f>
        <v>0.69050305605708118</v>
      </c>
      <c r="AY21" s="107">
        <f>'1 Utsläpp'!AY22/'7 Syss'!AY22</f>
        <v>0.68902685985948675</v>
      </c>
      <c r="AZ21" s="107">
        <f>'1 Utsläpp'!AZ22/'7 Syss'!AZ22</f>
        <v>0.61023902435152289</v>
      </c>
      <c r="BA21" s="107">
        <f>'1 Utsläpp'!BA22/'7 Syss'!BA22</f>
        <v>0.61275336529132607</v>
      </c>
      <c r="BB21" s="107">
        <f>'1 Utsläpp'!BB22/'7 Syss'!BB22</f>
        <v>0.62832601810799327</v>
      </c>
      <c r="BC21" s="107">
        <f>'1 Utsläpp'!BC22/'7 Syss'!BC22</f>
        <v>0.63388440979557004</v>
      </c>
      <c r="BD21" s="107">
        <f>'1 Utsläpp'!BD22/'7 Syss'!BD22</f>
        <v>0.57779066207600782</v>
      </c>
      <c r="BE21" s="107">
        <f>'1 Utsläpp'!BE22/'7 Syss'!BE22</f>
        <v>0.6303243552800315</v>
      </c>
      <c r="BF21" s="107">
        <f>'1 Utsläpp'!BF22/'7 Syss'!BF22</f>
        <v>0.60484692085045255</v>
      </c>
      <c r="BG21" s="107">
        <f>'1 Utsläpp'!BG22/'7 Syss'!BG22</f>
        <v>0.59432970353077252</v>
      </c>
      <c r="BH21" s="107">
        <f>'1 Utsläpp'!BH22/'7 Syss'!BH22</f>
        <v>0.54680412216030816</v>
      </c>
      <c r="BI21" s="107">
        <f>'1 Utsläpp'!BI22/'7 Syss'!BI22</f>
        <v>0.52933128004685903</v>
      </c>
      <c r="BJ21" s="107">
        <f>'1 Utsläpp'!BJ22/'7 Syss'!BJ22</f>
        <v>0.50427118135422699</v>
      </c>
      <c r="BK21" s="107">
        <f>'1 Utsläpp'!BK22/'7 Syss'!BK22</f>
        <v>0.53441187890356701</v>
      </c>
      <c r="BL21" s="107">
        <f>'1 Utsläpp'!BL22/'7 Syss'!BL22</f>
        <v>0.53289778919813857</v>
      </c>
      <c r="BM21" s="107">
        <f>'1 Utsläpp'!BM22/'7 Syss'!BM22</f>
        <v>0.54910545793159016</v>
      </c>
      <c r="BN21" s="107">
        <f>'1 Utsläpp'!BN22/'7 Syss'!BN22</f>
        <v>0.52292467029450895</v>
      </c>
      <c r="BO21" s="107">
        <f>'1 Utsläpp'!BO22/'7 Syss'!BO22</f>
        <v>0.54165959579874579</v>
      </c>
      <c r="BP21" s="107">
        <f>'1 Utsläpp'!BP22/'7 Syss'!BP22</f>
        <v>0.63305375503344008</v>
      </c>
      <c r="BQ21" s="107">
        <f>'1 Utsläpp'!BQ22/'7 Syss'!BQ22</f>
        <v>0.6528155151504611</v>
      </c>
      <c r="BR21" s="107">
        <f>'1 Utsläpp'!BR22/'7 Syss'!BR22</f>
        <v>0.63561923308793578</v>
      </c>
      <c r="BS21" s="107">
        <f>'1 Utsläpp'!BS22/'7 Syss'!BS22</f>
        <v>0.6229332394559165</v>
      </c>
    </row>
    <row r="22" spans="1:71" s="56" customFormat="1" x14ac:dyDescent="0.3">
      <c r="A22" s="56">
        <v>18</v>
      </c>
      <c r="B22" s="56" t="s">
        <v>152</v>
      </c>
      <c r="C22" s="56" t="s">
        <v>42</v>
      </c>
      <c r="D22" s="107">
        <f>'1 Utsläpp'!D23/'7 Syss'!D23</f>
        <v>11.732360648549999</v>
      </c>
      <c r="E22" s="107">
        <f>'1 Utsläpp'!E23/'7 Syss'!E23</f>
        <v>11.733308537885721</v>
      </c>
      <c r="F22" s="107">
        <f>'1 Utsläpp'!F23/'7 Syss'!F23</f>
        <v>10.762052130003635</v>
      </c>
      <c r="G22" s="107">
        <f>'1 Utsläpp'!G23/'7 Syss'!G23</f>
        <v>11.841736369648178</v>
      </c>
      <c r="H22" s="107">
        <f>'1 Utsläpp'!H23/'7 Syss'!H23</f>
        <v>10.76451658871534</v>
      </c>
      <c r="I22" s="107">
        <f>'1 Utsläpp'!I23/'7 Syss'!I23</f>
        <v>10.857994798852001</v>
      </c>
      <c r="J22" s="107">
        <f>'1 Utsläpp'!J23/'7 Syss'!J23</f>
        <v>10.112471851114501</v>
      </c>
      <c r="K22" s="107">
        <f>'1 Utsläpp'!K23/'7 Syss'!K23</f>
        <v>10.886856077415665</v>
      </c>
      <c r="L22" s="107">
        <f>'1 Utsläpp'!L23/'7 Syss'!L23</f>
        <v>11.309346990082211</v>
      </c>
      <c r="M22" s="107">
        <f>'1 Utsläpp'!M23/'7 Syss'!M23</f>
        <v>10.509105486224275</v>
      </c>
      <c r="N22" s="107">
        <f>'1 Utsläpp'!N23/'7 Syss'!N23</f>
        <v>10.205701616790556</v>
      </c>
      <c r="O22" s="107">
        <f>'1 Utsläpp'!O23/'7 Syss'!O23</f>
        <v>10.994193380830009</v>
      </c>
      <c r="P22" s="107">
        <f>'1 Utsläpp'!P23/'7 Syss'!P23</f>
        <v>9.7249792955145793</v>
      </c>
      <c r="Q22" s="107">
        <f>'1 Utsläpp'!Q23/'7 Syss'!Q23</f>
        <v>9.4760982683376422</v>
      </c>
      <c r="R22" s="107">
        <f>'1 Utsläpp'!R23/'7 Syss'!R23</f>
        <v>8.9364391235116098</v>
      </c>
      <c r="S22" s="107">
        <f>'1 Utsläpp'!S23/'7 Syss'!S23</f>
        <v>8.8364787593253489</v>
      </c>
      <c r="T22" s="107">
        <f>'1 Utsläpp'!T23/'7 Syss'!T23</f>
        <v>8.085168399747074</v>
      </c>
      <c r="U22" s="107">
        <f>'1 Utsläpp'!U23/'7 Syss'!U23</f>
        <v>8.0726034881429136</v>
      </c>
      <c r="V22" s="107">
        <f>'1 Utsläpp'!V23/'7 Syss'!V23</f>
        <v>7.9487367239747089</v>
      </c>
      <c r="W22" s="107">
        <f>'1 Utsläpp'!W23/'7 Syss'!W23</f>
        <v>8.5038083196378143</v>
      </c>
      <c r="X22" s="107">
        <f>'1 Utsläpp'!X23/'7 Syss'!X23</f>
        <v>8.4583127502774893</v>
      </c>
      <c r="Y22" s="107">
        <f>'1 Utsläpp'!Y23/'7 Syss'!Y23</f>
        <v>8.8657798426755186</v>
      </c>
      <c r="Z22" s="107">
        <f>'1 Utsläpp'!Z23/'7 Syss'!Z23</f>
        <v>7.7959391701333605</v>
      </c>
      <c r="AA22" s="107">
        <f>'1 Utsläpp'!AA23/'7 Syss'!AA23</f>
        <v>8.0388540870130019</v>
      </c>
      <c r="AB22" s="107">
        <f>'1 Utsläpp'!AB23/'7 Syss'!AB23</f>
        <v>7.8564718145221919</v>
      </c>
      <c r="AC22" s="107">
        <f>'1 Utsläpp'!AC23/'7 Syss'!AC23</f>
        <v>8.5398530462058986</v>
      </c>
      <c r="AD22" s="107">
        <f>'1 Utsläpp'!AD23/'7 Syss'!AD23</f>
        <v>8.9030595606931477</v>
      </c>
      <c r="AE22" s="107">
        <f>'1 Utsläpp'!AE23/'7 Syss'!AE23</f>
        <v>8.3888260746403382</v>
      </c>
      <c r="AF22" s="107">
        <f>'1 Utsläpp'!AF23/'7 Syss'!AF23</f>
        <v>9.696643421587881</v>
      </c>
      <c r="AG22" s="107">
        <f>'1 Utsläpp'!AG23/'7 Syss'!AG23</f>
        <v>9.1127202572944217</v>
      </c>
      <c r="AH22" s="107">
        <f>'1 Utsläpp'!AH23/'7 Syss'!AH23</f>
        <v>9.2018182565721371</v>
      </c>
      <c r="AI22" s="107">
        <f>'1 Utsläpp'!AI23/'7 Syss'!AI23</f>
        <v>9.1988163111958592</v>
      </c>
      <c r="AJ22" s="107">
        <f>'1 Utsläpp'!AJ23/'7 Syss'!AJ23</f>
        <v>9.6182441066718152</v>
      </c>
      <c r="AK22" s="107">
        <f>'1 Utsläpp'!AK23/'7 Syss'!AK23</f>
        <v>9.22205524700796</v>
      </c>
      <c r="AL22" s="107">
        <f>'1 Utsläpp'!AL23/'7 Syss'!AL23</f>
        <v>10.275409894550979</v>
      </c>
      <c r="AM22" s="107">
        <f>'1 Utsläpp'!AM23/'7 Syss'!AM23</f>
        <v>10.216626151167828</v>
      </c>
      <c r="AN22" s="107">
        <f>'1 Utsläpp'!AN23/'7 Syss'!AN23</f>
        <v>8.9652672579847241</v>
      </c>
      <c r="AO22" s="107">
        <f>'1 Utsläpp'!AO23/'7 Syss'!AO23</f>
        <v>8.9409281092540152</v>
      </c>
      <c r="AP22" s="107">
        <f>'1 Utsläpp'!AP23/'7 Syss'!AP23</f>
        <v>9.2191050862190096</v>
      </c>
      <c r="AQ22" s="107">
        <f>'1 Utsläpp'!AQ23/'7 Syss'!AQ23</f>
        <v>9.1916869488350077</v>
      </c>
      <c r="AR22" s="107">
        <f>'1 Utsläpp'!AR23/'7 Syss'!AR23</f>
        <v>8.3013226835614695</v>
      </c>
      <c r="AS22" s="107">
        <f>'1 Utsläpp'!AS23/'7 Syss'!AS23</f>
        <v>8.8158240255101834</v>
      </c>
      <c r="AT22" s="107">
        <f>'1 Utsläpp'!AT23/'7 Syss'!AT23</f>
        <v>9.1537331070785672</v>
      </c>
      <c r="AU22" s="107">
        <f>'1 Utsläpp'!AU23/'7 Syss'!AU23</f>
        <v>8.7784496629107913</v>
      </c>
      <c r="AV22" s="107">
        <f>'1 Utsläpp'!AV23/'7 Syss'!AV23</f>
        <v>8.0489833069254715</v>
      </c>
      <c r="AW22" s="107">
        <f>'1 Utsläpp'!AW23/'7 Syss'!AW23</f>
        <v>8.5929010183079413</v>
      </c>
      <c r="AX22" s="107">
        <f>'1 Utsläpp'!AX23/'7 Syss'!AX23</f>
        <v>8.9029183365237667</v>
      </c>
      <c r="AY22" s="107">
        <f>'1 Utsläpp'!AY23/'7 Syss'!AY23</f>
        <v>8.4305323414372726</v>
      </c>
      <c r="AZ22" s="107">
        <f>'1 Utsläpp'!AZ23/'7 Syss'!AZ23</f>
        <v>7.5975396986837467</v>
      </c>
      <c r="BA22" s="107">
        <f>'1 Utsläpp'!BA23/'7 Syss'!BA23</f>
        <v>5.6739548088012883</v>
      </c>
      <c r="BB22" s="107">
        <f>'1 Utsläpp'!BB23/'7 Syss'!BB23</f>
        <v>6.3341871327059653</v>
      </c>
      <c r="BC22" s="107">
        <f>'1 Utsläpp'!BC23/'7 Syss'!BC23</f>
        <v>6.2502184426825727</v>
      </c>
      <c r="BD22" s="107">
        <f>'1 Utsläpp'!BD23/'7 Syss'!BD23</f>
        <v>6.3235648138050253</v>
      </c>
      <c r="BE22" s="107">
        <f>'1 Utsläpp'!BE23/'7 Syss'!BE23</f>
        <v>6.8932659051836946</v>
      </c>
      <c r="BF22" s="107">
        <f>'1 Utsläpp'!BF23/'7 Syss'!BF23</f>
        <v>6.7943016101797316</v>
      </c>
      <c r="BG22" s="107">
        <f>'1 Utsläpp'!BG23/'7 Syss'!BG23</f>
        <v>7.1400583490623521</v>
      </c>
      <c r="BH22" s="107">
        <f>'1 Utsläpp'!BH23/'7 Syss'!BH23</f>
        <v>7.9614584099054051</v>
      </c>
      <c r="BI22" s="107">
        <f>'1 Utsläpp'!BI23/'7 Syss'!BI23</f>
        <v>7.857527779030101</v>
      </c>
      <c r="BJ22" s="107">
        <f>'1 Utsläpp'!BJ23/'7 Syss'!BJ23</f>
        <v>7.6620177574674297</v>
      </c>
      <c r="BK22" s="107">
        <f>'1 Utsläpp'!BK23/'7 Syss'!BK23</f>
        <v>7.8771826590015905</v>
      </c>
      <c r="BL22" s="107">
        <f>'1 Utsläpp'!BL23/'7 Syss'!BL23</f>
        <v>7.2459802968355733</v>
      </c>
      <c r="BM22" s="107">
        <f>'1 Utsläpp'!BM23/'7 Syss'!BM23</f>
        <v>7.7221564371685538</v>
      </c>
      <c r="BN22" s="107">
        <f>'1 Utsläpp'!BN23/'7 Syss'!BN23</f>
        <v>8.4292389190389105</v>
      </c>
      <c r="BO22" s="107">
        <f>'1 Utsläpp'!BO23/'7 Syss'!BO23</f>
        <v>9.2754238209026525</v>
      </c>
      <c r="BP22" s="107">
        <f>'1 Utsläpp'!BP23/'7 Syss'!BP23</f>
        <v>8.1621473476123825</v>
      </c>
      <c r="BQ22" s="107">
        <f>'1 Utsläpp'!BQ23/'7 Syss'!BQ23</f>
        <v>8.8306649360857268</v>
      </c>
      <c r="BR22" s="107">
        <f>'1 Utsläpp'!BR23/'7 Syss'!BR23</f>
        <v>9.6089684132911373</v>
      </c>
      <c r="BS22" s="107">
        <f>'1 Utsläpp'!BS23/'7 Syss'!BS23</f>
        <v>10.372433599429158</v>
      </c>
    </row>
    <row r="23" spans="1:71" s="56" customFormat="1" x14ac:dyDescent="0.3">
      <c r="A23" s="56">
        <v>19</v>
      </c>
      <c r="B23" s="56" t="s">
        <v>153</v>
      </c>
      <c r="C23" s="56" t="s">
        <v>11</v>
      </c>
      <c r="D23" s="107">
        <f>'1 Utsläpp'!D24/'7 Syss'!D24</f>
        <v>0.18497803909902363</v>
      </c>
      <c r="E23" s="107">
        <f>'1 Utsläpp'!E24/'7 Syss'!E24</f>
        <v>0.16647624455517673</v>
      </c>
      <c r="F23" s="107">
        <f>'1 Utsläpp'!F24/'7 Syss'!F24</f>
        <v>0.1583027349475854</v>
      </c>
      <c r="G23" s="107">
        <f>'1 Utsläpp'!G24/'7 Syss'!G24</f>
        <v>0.16053629279881984</v>
      </c>
      <c r="H23" s="107">
        <f>'1 Utsläpp'!H24/'7 Syss'!H24</f>
        <v>0.17909797292898727</v>
      </c>
      <c r="I23" s="107">
        <f>'1 Utsläpp'!I24/'7 Syss'!I24</f>
        <v>0.16360717065832198</v>
      </c>
      <c r="J23" s="107">
        <f>'1 Utsläpp'!J24/'7 Syss'!J24</f>
        <v>0.15565431608662439</v>
      </c>
      <c r="K23" s="107">
        <f>'1 Utsläpp'!K24/'7 Syss'!K24</f>
        <v>0.15702071165460468</v>
      </c>
      <c r="L23" s="107">
        <f>'1 Utsläpp'!L24/'7 Syss'!L24</f>
        <v>0.19035065832040068</v>
      </c>
      <c r="M23" s="107">
        <f>'1 Utsläpp'!M24/'7 Syss'!M24</f>
        <v>0.16122388996659173</v>
      </c>
      <c r="N23" s="107">
        <f>'1 Utsläpp'!N24/'7 Syss'!N24</f>
        <v>0.15074455661555555</v>
      </c>
      <c r="O23" s="107">
        <f>'1 Utsläpp'!O24/'7 Syss'!O24</f>
        <v>0.16674168548132765</v>
      </c>
      <c r="P23" s="107">
        <f>'1 Utsläpp'!P24/'7 Syss'!P24</f>
        <v>0.16704481180656103</v>
      </c>
      <c r="Q23" s="107">
        <f>'1 Utsläpp'!Q24/'7 Syss'!Q24</f>
        <v>0.15141519173269921</v>
      </c>
      <c r="R23" s="107">
        <f>'1 Utsläpp'!R24/'7 Syss'!R24</f>
        <v>0.14310368931940129</v>
      </c>
      <c r="S23" s="107">
        <f>'1 Utsläpp'!S24/'7 Syss'!S24</f>
        <v>0.14567765510379424</v>
      </c>
      <c r="T23" s="107">
        <f>'1 Utsläpp'!T24/'7 Syss'!T24</f>
        <v>0.14337551022916667</v>
      </c>
      <c r="U23" s="107">
        <f>'1 Utsläpp'!U24/'7 Syss'!U24</f>
        <v>0.13230897536579175</v>
      </c>
      <c r="V23" s="107">
        <f>'1 Utsläpp'!V24/'7 Syss'!V24</f>
        <v>0.13048536353329104</v>
      </c>
      <c r="W23" s="107">
        <f>'1 Utsläpp'!W24/'7 Syss'!W24</f>
        <v>0.13334434336077738</v>
      </c>
      <c r="X23" s="107">
        <f>'1 Utsläpp'!X24/'7 Syss'!X24</f>
        <v>0.13174198071833224</v>
      </c>
      <c r="Y23" s="107">
        <f>'1 Utsläpp'!Y24/'7 Syss'!Y24</f>
        <v>0.12958814181917389</v>
      </c>
      <c r="Z23" s="107">
        <f>'1 Utsläpp'!Z24/'7 Syss'!Z24</f>
        <v>0.12404317434179417</v>
      </c>
      <c r="AA23" s="107">
        <f>'1 Utsläpp'!AA24/'7 Syss'!AA24</f>
        <v>0.12339295048592568</v>
      </c>
      <c r="AB23" s="107">
        <f>'1 Utsläpp'!AB24/'7 Syss'!AB24</f>
        <v>0.11943096884968242</v>
      </c>
      <c r="AC23" s="107">
        <f>'1 Utsläpp'!AC24/'7 Syss'!AC24</f>
        <v>0.12058929654070971</v>
      </c>
      <c r="AD23" s="107">
        <f>'1 Utsläpp'!AD24/'7 Syss'!AD24</f>
        <v>0.11641756030151769</v>
      </c>
      <c r="AE23" s="107">
        <f>'1 Utsläpp'!AE24/'7 Syss'!AE24</f>
        <v>0.1204434630815663</v>
      </c>
      <c r="AF23" s="107">
        <f>'1 Utsläpp'!AF24/'7 Syss'!AF24</f>
        <v>0.11399496058700059</v>
      </c>
      <c r="AG23" s="107">
        <f>'1 Utsläpp'!AG24/'7 Syss'!AG24</f>
        <v>0.11769700266417184</v>
      </c>
      <c r="AH23" s="107">
        <f>'1 Utsläpp'!AH24/'7 Syss'!AH24</f>
        <v>0.11046902786980063</v>
      </c>
      <c r="AI23" s="107">
        <f>'1 Utsläpp'!AI24/'7 Syss'!AI24</f>
        <v>0.11267933874364811</v>
      </c>
      <c r="AJ23" s="107">
        <f>'1 Utsläpp'!AJ24/'7 Syss'!AJ24</f>
        <v>0.10278816464314056</v>
      </c>
      <c r="AK23" s="107">
        <f>'1 Utsläpp'!AK24/'7 Syss'!AK24</f>
        <v>0.10246764976093897</v>
      </c>
      <c r="AL23" s="107">
        <f>'1 Utsläpp'!AL24/'7 Syss'!AL24</f>
        <v>0.10234565002577965</v>
      </c>
      <c r="AM23" s="107">
        <f>'1 Utsläpp'!AM24/'7 Syss'!AM24</f>
        <v>0.10951487015813659</v>
      </c>
      <c r="AN23" s="107">
        <f>'1 Utsläpp'!AN24/'7 Syss'!AN24</f>
        <v>0.10625455027404168</v>
      </c>
      <c r="AO23" s="107">
        <f>'1 Utsläpp'!AO24/'7 Syss'!AO24</f>
        <v>0.10085312131310926</v>
      </c>
      <c r="AP23" s="107">
        <f>'1 Utsläpp'!AP24/'7 Syss'!AP24</f>
        <v>9.8972935182820118E-2</v>
      </c>
      <c r="AQ23" s="107">
        <f>'1 Utsläpp'!AQ24/'7 Syss'!AQ24</f>
        <v>0.10290963034545068</v>
      </c>
      <c r="AR23" s="107">
        <f>'1 Utsläpp'!AR24/'7 Syss'!AR24</f>
        <v>9.304518364826847E-2</v>
      </c>
      <c r="AS23" s="107">
        <f>'1 Utsläpp'!AS24/'7 Syss'!AS24</f>
        <v>0.10043808312367136</v>
      </c>
      <c r="AT23" s="107">
        <f>'1 Utsläpp'!AT24/'7 Syss'!AT24</f>
        <v>9.8149517837185854E-2</v>
      </c>
      <c r="AU23" s="107">
        <f>'1 Utsläpp'!AU24/'7 Syss'!AU24</f>
        <v>9.7042956865431448E-2</v>
      </c>
      <c r="AV23" s="107">
        <f>'1 Utsläpp'!AV24/'7 Syss'!AV24</f>
        <v>9.2267049980464047E-2</v>
      </c>
      <c r="AW23" s="107">
        <f>'1 Utsläpp'!AW24/'7 Syss'!AW24</f>
        <v>9.6678400642675494E-2</v>
      </c>
      <c r="AX23" s="107">
        <f>'1 Utsläpp'!AX24/'7 Syss'!AX24</f>
        <v>9.3862730398733663E-2</v>
      </c>
      <c r="AY23" s="107">
        <f>'1 Utsläpp'!AY24/'7 Syss'!AY24</f>
        <v>9.3043357305053878E-2</v>
      </c>
      <c r="AZ23" s="107">
        <f>'1 Utsläpp'!AZ24/'7 Syss'!AZ24</f>
        <v>8.862614437615482E-2</v>
      </c>
      <c r="BA23" s="107">
        <f>'1 Utsläpp'!BA24/'7 Syss'!BA24</f>
        <v>0.10224081480412429</v>
      </c>
      <c r="BB23" s="107">
        <f>'1 Utsläpp'!BB24/'7 Syss'!BB24</f>
        <v>0.10237408441754343</v>
      </c>
      <c r="BC23" s="107">
        <f>'1 Utsläpp'!BC24/'7 Syss'!BC24</f>
        <v>0.10655867951206101</v>
      </c>
      <c r="BD23" s="107">
        <f>'1 Utsläpp'!BD24/'7 Syss'!BD24</f>
        <v>0.11367971703657259</v>
      </c>
      <c r="BE23" s="107">
        <f>'1 Utsläpp'!BE24/'7 Syss'!BE24</f>
        <v>0.11907114137801904</v>
      </c>
      <c r="BF23" s="107">
        <f>'1 Utsläpp'!BF24/'7 Syss'!BF24</f>
        <v>9.6713368913798503E-2</v>
      </c>
      <c r="BG23" s="107">
        <f>'1 Utsläpp'!BG24/'7 Syss'!BG24</f>
        <v>9.3036424775613108E-2</v>
      </c>
      <c r="BH23" s="107">
        <f>'1 Utsläpp'!BH24/'7 Syss'!BH24</f>
        <v>8.9050307946494434E-2</v>
      </c>
      <c r="BI23" s="107">
        <f>'1 Utsläpp'!BI24/'7 Syss'!BI24</f>
        <v>7.7264382567494849E-2</v>
      </c>
      <c r="BJ23" s="107">
        <f>'1 Utsläpp'!BJ24/'7 Syss'!BJ24</f>
        <v>6.7745710181546404E-2</v>
      </c>
      <c r="BK23" s="107">
        <f>'1 Utsläpp'!BK24/'7 Syss'!BK24</f>
        <v>7.6931457141318951E-2</v>
      </c>
      <c r="BL23" s="107">
        <f>'1 Utsläpp'!BL24/'7 Syss'!BL24</f>
        <v>7.7581440044194427E-2</v>
      </c>
      <c r="BM23" s="107">
        <f>'1 Utsläpp'!BM24/'7 Syss'!BM24</f>
        <v>7.6048009823959845E-2</v>
      </c>
      <c r="BN23" s="107">
        <f>'1 Utsläpp'!BN24/'7 Syss'!BN24</f>
        <v>6.8090557025979673E-2</v>
      </c>
      <c r="BO23" s="107">
        <f>'1 Utsläpp'!BO24/'7 Syss'!BO24</f>
        <v>7.5305830092398288E-2</v>
      </c>
      <c r="BP23" s="107">
        <f>'1 Utsläpp'!BP24/'7 Syss'!BP24</f>
        <v>9.3879881489204384E-2</v>
      </c>
      <c r="BQ23" s="107">
        <f>'1 Utsläpp'!BQ24/'7 Syss'!BQ24</f>
        <v>9.2066218126275398E-2</v>
      </c>
      <c r="BR23" s="107">
        <f>'1 Utsläpp'!BR24/'7 Syss'!BR24</f>
        <v>8.4661498457697715E-2</v>
      </c>
      <c r="BS23" s="107">
        <f>'1 Utsläpp'!BS24/'7 Syss'!BS24</f>
        <v>8.8040641491361191E-2</v>
      </c>
    </row>
    <row r="24" spans="1:71" s="56" customFormat="1" x14ac:dyDescent="0.3">
      <c r="A24" s="56">
        <v>20</v>
      </c>
      <c r="B24" s="56" t="s">
        <v>154</v>
      </c>
      <c r="C24" s="56" t="s">
        <v>43</v>
      </c>
      <c r="D24" s="107">
        <f>'1 Utsläpp'!D25/'7 Syss'!D25</f>
        <v>0.19358957408258834</v>
      </c>
      <c r="E24" s="107">
        <f>'1 Utsläpp'!E25/'7 Syss'!E25</f>
        <v>0.25796272990722902</v>
      </c>
      <c r="F24" s="107">
        <f>'1 Utsläpp'!F25/'7 Syss'!F25</f>
        <v>0.24240757880733335</v>
      </c>
      <c r="G24" s="107">
        <f>'1 Utsläpp'!G25/'7 Syss'!G25</f>
        <v>0.22184296321417299</v>
      </c>
      <c r="H24" s="107">
        <f>'1 Utsläpp'!H25/'7 Syss'!H25</f>
        <v>0.18273769266773507</v>
      </c>
      <c r="I24" s="107">
        <f>'1 Utsläpp'!I25/'7 Syss'!I25</f>
        <v>0.2439757568280721</v>
      </c>
      <c r="J24" s="107">
        <f>'1 Utsläpp'!J25/'7 Syss'!J25</f>
        <v>0.23664015267939911</v>
      </c>
      <c r="K24" s="107">
        <f>'1 Utsläpp'!K25/'7 Syss'!K25</f>
        <v>0.22258101406098704</v>
      </c>
      <c r="L24" s="107">
        <f>'1 Utsläpp'!L25/'7 Syss'!L25</f>
        <v>0.19745801877409433</v>
      </c>
      <c r="M24" s="107">
        <f>'1 Utsläpp'!M25/'7 Syss'!M25</f>
        <v>0.25450037521491625</v>
      </c>
      <c r="N24" s="107">
        <f>'1 Utsläpp'!N25/'7 Syss'!N25</f>
        <v>0.24000302133005438</v>
      </c>
      <c r="O24" s="107">
        <f>'1 Utsläpp'!O25/'7 Syss'!O25</f>
        <v>0.23566936638592714</v>
      </c>
      <c r="P24" s="107">
        <f>'1 Utsläpp'!P25/'7 Syss'!P25</f>
        <v>0.18999356982607984</v>
      </c>
      <c r="Q24" s="107">
        <f>'1 Utsläpp'!Q25/'7 Syss'!Q25</f>
        <v>0.25260198547569135</v>
      </c>
      <c r="R24" s="107">
        <f>'1 Utsläpp'!R25/'7 Syss'!R25</f>
        <v>0.23415035014926772</v>
      </c>
      <c r="S24" s="107">
        <f>'1 Utsläpp'!S25/'7 Syss'!S25</f>
        <v>0.21990357495228682</v>
      </c>
      <c r="T24" s="107">
        <f>'1 Utsläpp'!T25/'7 Syss'!T25</f>
        <v>0.17445793957356312</v>
      </c>
      <c r="U24" s="107">
        <f>'1 Utsläpp'!U25/'7 Syss'!U25</f>
        <v>0.22448950724288202</v>
      </c>
      <c r="V24" s="107">
        <f>'1 Utsläpp'!V25/'7 Syss'!V25</f>
        <v>0.211112255054515</v>
      </c>
      <c r="W24" s="107">
        <f>'1 Utsläpp'!W25/'7 Syss'!W25</f>
        <v>0.20598204251032018</v>
      </c>
      <c r="X24" s="107">
        <f>'1 Utsläpp'!X25/'7 Syss'!X25</f>
        <v>0.16414774917745767</v>
      </c>
      <c r="Y24" s="107">
        <f>'1 Utsläpp'!Y25/'7 Syss'!Y25</f>
        <v>0.20799830307090167</v>
      </c>
      <c r="Z24" s="107">
        <f>'1 Utsläpp'!Z25/'7 Syss'!Z25</f>
        <v>0.19441113282848768</v>
      </c>
      <c r="AA24" s="107">
        <f>'1 Utsläpp'!AA25/'7 Syss'!AA25</f>
        <v>0.18567577275362629</v>
      </c>
      <c r="AB24" s="107">
        <f>'1 Utsläpp'!AB25/'7 Syss'!AB25</f>
        <v>0.15746905695049324</v>
      </c>
      <c r="AC24" s="107">
        <f>'1 Utsläpp'!AC25/'7 Syss'!AC25</f>
        <v>0.19101148168739887</v>
      </c>
      <c r="AD24" s="107">
        <f>'1 Utsläpp'!AD25/'7 Syss'!AD25</f>
        <v>0.19013474589289092</v>
      </c>
      <c r="AE24" s="107">
        <f>'1 Utsläpp'!AE25/'7 Syss'!AE25</f>
        <v>0.17911780178861597</v>
      </c>
      <c r="AF24" s="107">
        <f>'1 Utsläpp'!AF25/'7 Syss'!AF25</f>
        <v>0.13029239520154387</v>
      </c>
      <c r="AG24" s="107">
        <f>'1 Utsläpp'!AG25/'7 Syss'!AG25</f>
        <v>0.16524297130185986</v>
      </c>
      <c r="AH24" s="107">
        <f>'1 Utsläpp'!AH25/'7 Syss'!AH25</f>
        <v>0.16339637269554891</v>
      </c>
      <c r="AI24" s="107">
        <f>'1 Utsläpp'!AI25/'7 Syss'!AI25</f>
        <v>0.15025503116093447</v>
      </c>
      <c r="AJ24" s="107">
        <f>'1 Utsläpp'!AJ25/'7 Syss'!AJ25</f>
        <v>0.12471165410722371</v>
      </c>
      <c r="AK24" s="107">
        <f>'1 Utsläpp'!AK25/'7 Syss'!AK25</f>
        <v>0.14647182929294625</v>
      </c>
      <c r="AL24" s="107">
        <f>'1 Utsläpp'!AL25/'7 Syss'!AL25</f>
        <v>0.15345264598105901</v>
      </c>
      <c r="AM24" s="107">
        <f>'1 Utsläpp'!AM25/'7 Syss'!AM25</f>
        <v>0.13719874924986766</v>
      </c>
      <c r="AN24" s="107">
        <f>'1 Utsläpp'!AN25/'7 Syss'!AN25</f>
        <v>0.11747085193237809</v>
      </c>
      <c r="AO24" s="107">
        <f>'1 Utsläpp'!AO25/'7 Syss'!AO25</f>
        <v>0.13578204978229572</v>
      </c>
      <c r="AP24" s="107">
        <f>'1 Utsläpp'!AP25/'7 Syss'!AP25</f>
        <v>0.13532479203905784</v>
      </c>
      <c r="AQ24" s="107">
        <f>'1 Utsläpp'!AQ25/'7 Syss'!AQ25</f>
        <v>0.12318774181641005</v>
      </c>
      <c r="AR24" s="107">
        <f>'1 Utsläpp'!AR25/'7 Syss'!AR25</f>
        <v>0.11256075422903858</v>
      </c>
      <c r="AS24" s="107">
        <f>'1 Utsläpp'!AS25/'7 Syss'!AS25</f>
        <v>0.13030462994485315</v>
      </c>
      <c r="AT24" s="107">
        <f>'1 Utsläpp'!AT25/'7 Syss'!AT25</f>
        <v>0.13229915074207507</v>
      </c>
      <c r="AU24" s="107">
        <f>'1 Utsläpp'!AU25/'7 Syss'!AU25</f>
        <v>0.11591233501228265</v>
      </c>
      <c r="AV24" s="107">
        <f>'1 Utsläpp'!AV25/'7 Syss'!AV25</f>
        <v>0.10455630010196561</v>
      </c>
      <c r="AW24" s="107">
        <f>'1 Utsläpp'!AW25/'7 Syss'!AW25</f>
        <v>0.11689541545408073</v>
      </c>
      <c r="AX24" s="107">
        <f>'1 Utsläpp'!AX25/'7 Syss'!AX25</f>
        <v>0.11865845239574044</v>
      </c>
      <c r="AY24" s="107">
        <f>'1 Utsläpp'!AY25/'7 Syss'!AY25</f>
        <v>0.10653573774683696</v>
      </c>
      <c r="AZ24" s="107">
        <f>'1 Utsläpp'!AZ25/'7 Syss'!AZ25</f>
        <v>9.91965731928411E-2</v>
      </c>
      <c r="BA24" s="107">
        <f>'1 Utsläpp'!BA25/'7 Syss'!BA25</f>
        <v>0.10203112000370426</v>
      </c>
      <c r="BB24" s="107">
        <f>'1 Utsläpp'!BB25/'7 Syss'!BB25</f>
        <v>0.11344458688426082</v>
      </c>
      <c r="BC24" s="107">
        <f>'1 Utsläpp'!BC25/'7 Syss'!BC25</f>
        <v>0.10033625231065316</v>
      </c>
      <c r="BD24" s="107">
        <f>'1 Utsläpp'!BD25/'7 Syss'!BD25</f>
        <v>8.8938733599976588E-2</v>
      </c>
      <c r="BE24" s="107">
        <f>'1 Utsläpp'!BE25/'7 Syss'!BE25</f>
        <v>0.10256335680440916</v>
      </c>
      <c r="BF24" s="107">
        <f>'1 Utsläpp'!BF25/'7 Syss'!BF25</f>
        <v>0.10457029489192242</v>
      </c>
      <c r="BG24" s="107">
        <f>'1 Utsläpp'!BG25/'7 Syss'!BG25</f>
        <v>9.0953748597953896E-2</v>
      </c>
      <c r="BH24" s="107">
        <f>'1 Utsläpp'!BH25/'7 Syss'!BH25</f>
        <v>8.5097243043531376E-2</v>
      </c>
      <c r="BI24" s="107">
        <f>'1 Utsläpp'!BI25/'7 Syss'!BI25</f>
        <v>8.3056165258354422E-2</v>
      </c>
      <c r="BJ24" s="107">
        <f>'1 Utsläpp'!BJ25/'7 Syss'!BJ25</f>
        <v>8.1699530980087282E-2</v>
      </c>
      <c r="BK24" s="107">
        <f>'1 Utsläpp'!BK25/'7 Syss'!BK25</f>
        <v>8.0530306923127182E-2</v>
      </c>
      <c r="BL24" s="107">
        <f>'1 Utsläpp'!BL25/'7 Syss'!BL25</f>
        <v>8.1610833142627806E-2</v>
      </c>
      <c r="BM24" s="107">
        <f>'1 Utsläpp'!BM25/'7 Syss'!BM25</f>
        <v>8.8069330711405561E-2</v>
      </c>
      <c r="BN24" s="107">
        <f>'1 Utsläpp'!BN25/'7 Syss'!BN25</f>
        <v>8.8494940836056704E-2</v>
      </c>
      <c r="BO24" s="107">
        <f>'1 Utsläpp'!BO25/'7 Syss'!BO25</f>
        <v>8.4230044754171271E-2</v>
      </c>
      <c r="BP24" s="107">
        <f>'1 Utsläpp'!BP25/'7 Syss'!BP25</f>
        <v>0.10053671626268038</v>
      </c>
      <c r="BQ24" s="107">
        <f>'1 Utsläpp'!BQ25/'7 Syss'!BQ25</f>
        <v>0.10727314781544918</v>
      </c>
      <c r="BR24" s="107">
        <f>'1 Utsläpp'!BR25/'7 Syss'!BR25</f>
        <v>0.11168849220661667</v>
      </c>
      <c r="BS24" s="107">
        <f>'1 Utsläpp'!BS25/'7 Syss'!BS25</f>
        <v>0.10019769722182359</v>
      </c>
    </row>
    <row r="25" spans="1:71" s="56" customFormat="1" x14ac:dyDescent="0.3">
      <c r="A25" s="56">
        <v>21</v>
      </c>
      <c r="B25" s="56" t="s">
        <v>155</v>
      </c>
      <c r="C25" s="56" t="s">
        <v>12</v>
      </c>
      <c r="D25" s="107">
        <f>'1 Utsläpp'!D26/'7 Syss'!D26</f>
        <v>0.4721637664753463</v>
      </c>
      <c r="E25" s="107">
        <f>'1 Utsläpp'!E26/'7 Syss'!E26</f>
        <v>0.37834211917288069</v>
      </c>
      <c r="F25" s="107">
        <f>'1 Utsläpp'!F26/'7 Syss'!F26</f>
        <v>0.36850740376190838</v>
      </c>
      <c r="G25" s="107">
        <f>'1 Utsläpp'!G26/'7 Syss'!G26</f>
        <v>0.42009993072156787</v>
      </c>
      <c r="H25" s="107">
        <f>'1 Utsläpp'!H26/'7 Syss'!H26</f>
        <v>0.35575756901556299</v>
      </c>
      <c r="I25" s="107">
        <f>'1 Utsläpp'!I26/'7 Syss'!I26</f>
        <v>0.30599446688277554</v>
      </c>
      <c r="J25" s="107">
        <f>'1 Utsläpp'!J26/'7 Syss'!J26</f>
        <v>0.31657594666137495</v>
      </c>
      <c r="K25" s="107">
        <f>'1 Utsläpp'!K26/'7 Syss'!K26</f>
        <v>0.39913621868821225</v>
      </c>
      <c r="L25" s="107">
        <f>'1 Utsläpp'!L26/'7 Syss'!L26</f>
        <v>0.41526475686359915</v>
      </c>
      <c r="M25" s="107">
        <f>'1 Utsläpp'!M26/'7 Syss'!M26</f>
        <v>0.31636306206216258</v>
      </c>
      <c r="N25" s="107">
        <f>'1 Utsläpp'!N26/'7 Syss'!N26</f>
        <v>0.32437987463737877</v>
      </c>
      <c r="O25" s="107">
        <f>'1 Utsläpp'!O26/'7 Syss'!O26</f>
        <v>0.41743577136883619</v>
      </c>
      <c r="P25" s="107">
        <f>'1 Utsläpp'!P26/'7 Syss'!P26</f>
        <v>0.46874230374290782</v>
      </c>
      <c r="Q25" s="107">
        <f>'1 Utsläpp'!Q26/'7 Syss'!Q26</f>
        <v>0.35621961148934755</v>
      </c>
      <c r="R25" s="107">
        <f>'1 Utsläpp'!R26/'7 Syss'!R26</f>
        <v>0.34666849089199653</v>
      </c>
      <c r="S25" s="107">
        <f>'1 Utsläpp'!S26/'7 Syss'!S26</f>
        <v>0.40830725390594014</v>
      </c>
      <c r="T25" s="107">
        <f>'1 Utsläpp'!T26/'7 Syss'!T26</f>
        <v>0.33385453040802648</v>
      </c>
      <c r="U25" s="107">
        <f>'1 Utsläpp'!U26/'7 Syss'!U26</f>
        <v>0.28194756204854032</v>
      </c>
      <c r="V25" s="107">
        <f>'1 Utsläpp'!V26/'7 Syss'!V26</f>
        <v>0.2658329229641368</v>
      </c>
      <c r="W25" s="107">
        <f>'1 Utsläpp'!W26/'7 Syss'!W26</f>
        <v>0.34779920138373893</v>
      </c>
      <c r="X25" s="107">
        <f>'1 Utsläpp'!X26/'7 Syss'!X26</f>
        <v>0.3268108096169251</v>
      </c>
      <c r="Y25" s="107">
        <f>'1 Utsläpp'!Y26/'7 Syss'!Y26</f>
        <v>0.27887995674740862</v>
      </c>
      <c r="Z25" s="107">
        <f>'1 Utsläpp'!Z26/'7 Syss'!Z26</f>
        <v>0.25423082108057982</v>
      </c>
      <c r="AA25" s="107">
        <f>'1 Utsläpp'!AA26/'7 Syss'!AA26</f>
        <v>0.30627928625273165</v>
      </c>
      <c r="AB25" s="107">
        <f>'1 Utsläpp'!AB26/'7 Syss'!AB26</f>
        <v>0.30755474629095614</v>
      </c>
      <c r="AC25" s="107">
        <f>'1 Utsläpp'!AC26/'7 Syss'!AC26</f>
        <v>0.26138678769447082</v>
      </c>
      <c r="AD25" s="107">
        <f>'1 Utsläpp'!AD26/'7 Syss'!AD26</f>
        <v>0.24900711830437616</v>
      </c>
      <c r="AE25" s="107">
        <f>'1 Utsläpp'!AE26/'7 Syss'!AE26</f>
        <v>0.2929572222182491</v>
      </c>
      <c r="AF25" s="107">
        <f>'1 Utsläpp'!AF26/'7 Syss'!AF26</f>
        <v>0.15959352400600166</v>
      </c>
      <c r="AG25" s="107">
        <f>'1 Utsläpp'!AG26/'7 Syss'!AG26</f>
        <v>0.161308964258846</v>
      </c>
      <c r="AH25" s="107">
        <f>'1 Utsläpp'!AH26/'7 Syss'!AH26</f>
        <v>0.16491416421815744</v>
      </c>
      <c r="AI25" s="107">
        <f>'1 Utsläpp'!AI26/'7 Syss'!AI26</f>
        <v>0.17465529185539783</v>
      </c>
      <c r="AJ25" s="107">
        <f>'1 Utsläpp'!AJ26/'7 Syss'!AJ26</f>
        <v>0.14621370250069704</v>
      </c>
      <c r="AK25" s="107">
        <f>'1 Utsläpp'!AK26/'7 Syss'!AK26</f>
        <v>0.15626764353923689</v>
      </c>
      <c r="AL25" s="107">
        <f>'1 Utsläpp'!AL26/'7 Syss'!AL26</f>
        <v>0.1596433618507746</v>
      </c>
      <c r="AM25" s="107">
        <f>'1 Utsläpp'!AM26/'7 Syss'!AM26</f>
        <v>0.17146201872074626</v>
      </c>
      <c r="AN25" s="107">
        <f>'1 Utsläpp'!AN26/'7 Syss'!AN26</f>
        <v>0.13491079479746493</v>
      </c>
      <c r="AO25" s="107">
        <f>'1 Utsläpp'!AO26/'7 Syss'!AO26</f>
        <v>0.15302997520819422</v>
      </c>
      <c r="AP25" s="107">
        <f>'1 Utsläpp'!AP26/'7 Syss'!AP26</f>
        <v>0.1534174346153892</v>
      </c>
      <c r="AQ25" s="107">
        <f>'1 Utsläpp'!AQ26/'7 Syss'!AQ26</f>
        <v>0.17151546764551656</v>
      </c>
      <c r="AR25" s="107">
        <f>'1 Utsläpp'!AR26/'7 Syss'!AR26</f>
        <v>0.13741859773707063</v>
      </c>
      <c r="AS25" s="107">
        <f>'1 Utsläpp'!AS26/'7 Syss'!AS26</f>
        <v>0.15034000417063084</v>
      </c>
      <c r="AT25" s="107">
        <f>'1 Utsläpp'!AT26/'7 Syss'!AT26</f>
        <v>0.15701294555329873</v>
      </c>
      <c r="AU25" s="107">
        <f>'1 Utsläpp'!AU26/'7 Syss'!AU26</f>
        <v>0.16152103014371982</v>
      </c>
      <c r="AV25" s="107">
        <f>'1 Utsläpp'!AV26/'7 Syss'!AV26</f>
        <v>0.13160376444283434</v>
      </c>
      <c r="AW25" s="107">
        <f>'1 Utsläpp'!AW26/'7 Syss'!AW26</f>
        <v>0.14971518114068952</v>
      </c>
      <c r="AX25" s="107">
        <f>'1 Utsläpp'!AX26/'7 Syss'!AX26</f>
        <v>0.15212759147253876</v>
      </c>
      <c r="AY25" s="107">
        <f>'1 Utsläpp'!AY26/'7 Syss'!AY26</f>
        <v>0.15953109972000096</v>
      </c>
      <c r="AZ25" s="107">
        <f>'1 Utsläpp'!AZ26/'7 Syss'!AZ26</f>
        <v>0.14094113814858783</v>
      </c>
      <c r="BA25" s="107">
        <f>'1 Utsläpp'!BA26/'7 Syss'!BA26</f>
        <v>0.14263017291029997</v>
      </c>
      <c r="BB25" s="107">
        <f>'1 Utsläpp'!BB26/'7 Syss'!BB26</f>
        <v>0.1532378101278041</v>
      </c>
      <c r="BC25" s="107">
        <f>'1 Utsläpp'!BC26/'7 Syss'!BC26</f>
        <v>0.15321797597019998</v>
      </c>
      <c r="BD25" s="107">
        <f>'1 Utsläpp'!BD26/'7 Syss'!BD26</f>
        <v>0.14803233811531155</v>
      </c>
      <c r="BE25" s="107">
        <f>'1 Utsläpp'!BE26/'7 Syss'!BE26</f>
        <v>0.16722301161420464</v>
      </c>
      <c r="BF25" s="107">
        <f>'1 Utsläpp'!BF26/'7 Syss'!BF26</f>
        <v>0.16772247844810739</v>
      </c>
      <c r="BG25" s="107">
        <f>'1 Utsläpp'!BG26/'7 Syss'!BG26</f>
        <v>0.1612134706553906</v>
      </c>
      <c r="BH25" s="107">
        <f>'1 Utsläpp'!BH26/'7 Syss'!BH26</f>
        <v>0.14415060993609763</v>
      </c>
      <c r="BI25" s="107">
        <f>'1 Utsläpp'!BI26/'7 Syss'!BI26</f>
        <v>0.140975402479175</v>
      </c>
      <c r="BJ25" s="107">
        <f>'1 Utsläpp'!BJ26/'7 Syss'!BJ26</f>
        <v>0.14090342221177651</v>
      </c>
      <c r="BK25" s="107">
        <f>'1 Utsläpp'!BK26/'7 Syss'!BK26</f>
        <v>0.14284466772719104</v>
      </c>
      <c r="BL25" s="107">
        <f>'1 Utsläpp'!BL26/'7 Syss'!BL26</f>
        <v>0.12169039335302077</v>
      </c>
      <c r="BM25" s="107">
        <f>'1 Utsläpp'!BM26/'7 Syss'!BM26</f>
        <v>0.12424721700729163</v>
      </c>
      <c r="BN25" s="107">
        <f>'1 Utsläpp'!BN26/'7 Syss'!BN26</f>
        <v>0.12367714007262037</v>
      </c>
      <c r="BO25" s="107">
        <f>'1 Utsläpp'!BO26/'7 Syss'!BO26</f>
        <v>0.12366965856114466</v>
      </c>
      <c r="BP25" s="107">
        <f>'1 Utsläpp'!BP26/'7 Syss'!BP26</f>
        <v>0.1527921685690635</v>
      </c>
      <c r="BQ25" s="107">
        <f>'1 Utsläpp'!BQ26/'7 Syss'!BQ26</f>
        <v>0.15882058504235591</v>
      </c>
      <c r="BR25" s="107">
        <f>'1 Utsläpp'!BR26/'7 Syss'!BR26</f>
        <v>0.16039006942048684</v>
      </c>
      <c r="BS25" s="107">
        <f>'1 Utsläpp'!BS26/'7 Syss'!BS26</f>
        <v>0.14880544991822384</v>
      </c>
    </row>
    <row r="26" spans="1:71" s="56" customFormat="1" x14ac:dyDescent="0.3">
      <c r="A26" s="56">
        <v>22</v>
      </c>
      <c r="B26" s="56" t="s">
        <v>156</v>
      </c>
      <c r="C26" s="56" t="s">
        <v>13</v>
      </c>
      <c r="D26" s="107">
        <f>'1 Utsläpp'!D27/'7 Syss'!D27</f>
        <v>0.1932359245306085</v>
      </c>
      <c r="E26" s="107">
        <f>'1 Utsläpp'!E27/'7 Syss'!E27</f>
        <v>0.20785686551284732</v>
      </c>
      <c r="F26" s="107">
        <f>'1 Utsläpp'!F27/'7 Syss'!F27</f>
        <v>0.20842609637478934</v>
      </c>
      <c r="G26" s="107">
        <f>'1 Utsläpp'!G27/'7 Syss'!G27</f>
        <v>0.21600196756779846</v>
      </c>
      <c r="H26" s="107">
        <f>'1 Utsläpp'!H27/'7 Syss'!H27</f>
        <v>0.19594872836280469</v>
      </c>
      <c r="I26" s="107">
        <f>'1 Utsläpp'!I27/'7 Syss'!I27</f>
        <v>0.21363941870990735</v>
      </c>
      <c r="J26" s="107">
        <f>'1 Utsläpp'!J27/'7 Syss'!J27</f>
        <v>0.22558871000931216</v>
      </c>
      <c r="K26" s="107">
        <f>'1 Utsläpp'!K27/'7 Syss'!K27</f>
        <v>0.23125347055946399</v>
      </c>
      <c r="L26" s="107">
        <f>'1 Utsläpp'!L27/'7 Syss'!L27</f>
        <v>0.17975974562114885</v>
      </c>
      <c r="M26" s="107">
        <f>'1 Utsläpp'!M27/'7 Syss'!M27</f>
        <v>0.19231620771313668</v>
      </c>
      <c r="N26" s="107">
        <f>'1 Utsläpp'!N27/'7 Syss'!N27</f>
        <v>0.1993978647864629</v>
      </c>
      <c r="O26" s="107">
        <f>'1 Utsläpp'!O27/'7 Syss'!O27</f>
        <v>0.20865226933354256</v>
      </c>
      <c r="P26" s="107">
        <f>'1 Utsläpp'!P27/'7 Syss'!P27</f>
        <v>0.18969464019942398</v>
      </c>
      <c r="Q26" s="107">
        <f>'1 Utsläpp'!Q27/'7 Syss'!Q27</f>
        <v>0.20655588582034873</v>
      </c>
      <c r="R26" s="107">
        <f>'1 Utsläpp'!R27/'7 Syss'!R27</f>
        <v>0.20088754425653865</v>
      </c>
      <c r="S26" s="107">
        <f>'1 Utsläpp'!S27/'7 Syss'!S27</f>
        <v>0.20599230203484944</v>
      </c>
      <c r="T26" s="107">
        <f>'1 Utsläpp'!T27/'7 Syss'!T27</f>
        <v>0.16914881718068439</v>
      </c>
      <c r="U26" s="107">
        <f>'1 Utsläpp'!U27/'7 Syss'!U27</f>
        <v>0.1771136184939823</v>
      </c>
      <c r="V26" s="107">
        <f>'1 Utsläpp'!V27/'7 Syss'!V27</f>
        <v>0.17602227391349093</v>
      </c>
      <c r="W26" s="107">
        <f>'1 Utsläpp'!W27/'7 Syss'!W27</f>
        <v>0.18507455954034063</v>
      </c>
      <c r="X26" s="107">
        <f>'1 Utsläpp'!X27/'7 Syss'!X27</f>
        <v>0.15794365831684068</v>
      </c>
      <c r="Y26" s="107">
        <f>'1 Utsläpp'!Y27/'7 Syss'!Y27</f>
        <v>0.16889192837750286</v>
      </c>
      <c r="Z26" s="107">
        <f>'1 Utsläpp'!Z27/'7 Syss'!Z27</f>
        <v>0.17990362497551848</v>
      </c>
      <c r="AA26" s="107">
        <f>'1 Utsläpp'!AA27/'7 Syss'!AA27</f>
        <v>0.17584422858712612</v>
      </c>
      <c r="AB26" s="107">
        <f>'1 Utsläpp'!AB27/'7 Syss'!AB27</f>
        <v>0.14612478587899747</v>
      </c>
      <c r="AC26" s="107">
        <f>'1 Utsläpp'!AC27/'7 Syss'!AC27</f>
        <v>0.1543950177894996</v>
      </c>
      <c r="AD26" s="107">
        <f>'1 Utsläpp'!AD27/'7 Syss'!AD27</f>
        <v>0.15589578977271187</v>
      </c>
      <c r="AE26" s="107">
        <f>'1 Utsläpp'!AE27/'7 Syss'!AE27</f>
        <v>0.16499649211610434</v>
      </c>
      <c r="AF26" s="107">
        <f>'1 Utsläpp'!AF27/'7 Syss'!AF27</f>
        <v>0.13736272743014136</v>
      </c>
      <c r="AG26" s="107">
        <f>'1 Utsläpp'!AG27/'7 Syss'!AG27</f>
        <v>0.1445460888645709</v>
      </c>
      <c r="AH26" s="107">
        <f>'1 Utsläpp'!AH27/'7 Syss'!AH27</f>
        <v>0.14942879394085534</v>
      </c>
      <c r="AI26" s="107">
        <f>'1 Utsläpp'!AI27/'7 Syss'!AI27</f>
        <v>0.15193947781682623</v>
      </c>
      <c r="AJ26" s="107">
        <f>'1 Utsläpp'!AJ27/'7 Syss'!AJ27</f>
        <v>0.12531614178969641</v>
      </c>
      <c r="AK26" s="107">
        <f>'1 Utsläpp'!AK27/'7 Syss'!AK27</f>
        <v>0.13620037206545785</v>
      </c>
      <c r="AL26" s="107">
        <f>'1 Utsläpp'!AL27/'7 Syss'!AL27</f>
        <v>0.14204328364329435</v>
      </c>
      <c r="AM26" s="107">
        <f>'1 Utsläpp'!AM27/'7 Syss'!AM27</f>
        <v>0.14891495105457908</v>
      </c>
      <c r="AN26" s="107">
        <f>'1 Utsläpp'!AN27/'7 Syss'!AN27</f>
        <v>0.12167417809039022</v>
      </c>
      <c r="AO26" s="107">
        <f>'1 Utsläpp'!AO27/'7 Syss'!AO27</f>
        <v>0.13200467489156489</v>
      </c>
      <c r="AP26" s="107">
        <f>'1 Utsläpp'!AP27/'7 Syss'!AP27</f>
        <v>0.13311580338425336</v>
      </c>
      <c r="AQ26" s="107">
        <f>'1 Utsläpp'!AQ27/'7 Syss'!AQ27</f>
        <v>0.13043467960827904</v>
      </c>
      <c r="AR26" s="107">
        <f>'1 Utsläpp'!AR27/'7 Syss'!AR27</f>
        <v>0.10790173143315943</v>
      </c>
      <c r="AS26" s="107">
        <f>'1 Utsläpp'!AS27/'7 Syss'!AS27</f>
        <v>0.11977902664791865</v>
      </c>
      <c r="AT26" s="107">
        <f>'1 Utsläpp'!AT27/'7 Syss'!AT27</f>
        <v>0.12954197709920723</v>
      </c>
      <c r="AU26" s="107">
        <f>'1 Utsläpp'!AU27/'7 Syss'!AU27</f>
        <v>0.12099152756839086</v>
      </c>
      <c r="AV26" s="107">
        <f>'1 Utsläpp'!AV27/'7 Syss'!AV27</f>
        <v>9.9349452973910388E-2</v>
      </c>
      <c r="AW26" s="107">
        <f>'1 Utsläpp'!AW27/'7 Syss'!AW27</f>
        <v>0.11303336811932285</v>
      </c>
      <c r="AX26" s="107">
        <f>'1 Utsläpp'!AX27/'7 Syss'!AX27</f>
        <v>0.11799549015392639</v>
      </c>
      <c r="AY26" s="107">
        <f>'1 Utsläpp'!AY27/'7 Syss'!AY27</f>
        <v>0.10500746636279698</v>
      </c>
      <c r="AZ26" s="107">
        <f>'1 Utsläpp'!AZ27/'7 Syss'!AZ27</f>
        <v>8.9964581864918097E-2</v>
      </c>
      <c r="BA26" s="107">
        <f>'1 Utsläpp'!BA27/'7 Syss'!BA27</f>
        <v>9.1765862317649591E-2</v>
      </c>
      <c r="BB26" s="107">
        <f>'1 Utsläpp'!BB27/'7 Syss'!BB27</f>
        <v>0.10136200533033356</v>
      </c>
      <c r="BC26" s="107">
        <f>'1 Utsläpp'!BC27/'7 Syss'!BC27</f>
        <v>9.279849108817112E-2</v>
      </c>
      <c r="BD26" s="107">
        <f>'1 Utsläpp'!BD27/'7 Syss'!BD27</f>
        <v>7.6389433907463361E-2</v>
      </c>
      <c r="BE26" s="107">
        <f>'1 Utsläpp'!BE27/'7 Syss'!BE27</f>
        <v>8.7658356302692614E-2</v>
      </c>
      <c r="BF26" s="107">
        <f>'1 Utsläpp'!BF27/'7 Syss'!BF27</f>
        <v>9.0208922852116846E-2</v>
      </c>
      <c r="BG26" s="107">
        <f>'1 Utsläpp'!BG27/'7 Syss'!BG27</f>
        <v>7.9162813638878768E-2</v>
      </c>
      <c r="BH26" s="107">
        <f>'1 Utsläpp'!BH27/'7 Syss'!BH27</f>
        <v>6.6366169707033379E-2</v>
      </c>
      <c r="BI26" s="107">
        <f>'1 Utsläpp'!BI27/'7 Syss'!BI27</f>
        <v>6.4460685344947047E-2</v>
      </c>
      <c r="BJ26" s="107">
        <f>'1 Utsläpp'!BJ27/'7 Syss'!BJ27</f>
        <v>6.3201734663989151E-2</v>
      </c>
      <c r="BK26" s="107">
        <f>'1 Utsläpp'!BK27/'7 Syss'!BK27</f>
        <v>6.2552040414367419E-2</v>
      </c>
      <c r="BL26" s="107">
        <f>'1 Utsläpp'!BL27/'7 Syss'!BL27</f>
        <v>5.3433548424480989E-2</v>
      </c>
      <c r="BM26" s="107">
        <f>'1 Utsläpp'!BM27/'7 Syss'!BM27</f>
        <v>5.7646002004524383E-2</v>
      </c>
      <c r="BN26" s="107">
        <f>'1 Utsläpp'!BN27/'7 Syss'!BN27</f>
        <v>5.7886368451627042E-2</v>
      </c>
      <c r="BO26" s="107">
        <f>'1 Utsläpp'!BO27/'7 Syss'!BO27</f>
        <v>5.4598704940991234E-2</v>
      </c>
      <c r="BP26" s="107">
        <f>'1 Utsläpp'!BP27/'7 Syss'!BP27</f>
        <v>6.1803643658356257E-2</v>
      </c>
      <c r="BQ26" s="107">
        <f>'1 Utsläpp'!BQ27/'7 Syss'!BQ27</f>
        <v>6.6404020519335319E-2</v>
      </c>
      <c r="BR26" s="107">
        <f>'1 Utsläpp'!BR27/'7 Syss'!BR27</f>
        <v>6.8939746711505351E-2</v>
      </c>
      <c r="BS26" s="107">
        <f>'1 Utsläpp'!BS27/'7 Syss'!BS27</f>
        <v>6.1909961636844778E-2</v>
      </c>
    </row>
    <row r="27" spans="1:71" s="56" customFormat="1" x14ac:dyDescent="0.3">
      <c r="A27" s="56">
        <v>23</v>
      </c>
      <c r="B27" s="56" t="s">
        <v>157</v>
      </c>
      <c r="C27" s="56" t="s">
        <v>44</v>
      </c>
      <c r="D27" s="107">
        <f>'1 Utsläpp'!D28/'7 Syss'!D28</f>
        <v>0.20214649177419097</v>
      </c>
      <c r="E27" s="107">
        <f>'1 Utsläpp'!E28/'7 Syss'!E28</f>
        <v>0.21924920034562745</v>
      </c>
      <c r="F27" s="107">
        <f>'1 Utsläpp'!F28/'7 Syss'!F28</f>
        <v>0.23147384572915808</v>
      </c>
      <c r="G27" s="107">
        <f>'1 Utsläpp'!G28/'7 Syss'!G28</f>
        <v>0.22015472095164659</v>
      </c>
      <c r="H27" s="107">
        <f>'1 Utsläpp'!H28/'7 Syss'!H28</f>
        <v>0.21003803546828073</v>
      </c>
      <c r="I27" s="107">
        <f>'1 Utsläpp'!I28/'7 Syss'!I28</f>
        <v>0.23638467526647039</v>
      </c>
      <c r="J27" s="107">
        <f>'1 Utsläpp'!J28/'7 Syss'!J28</f>
        <v>0.24867265944220518</v>
      </c>
      <c r="K27" s="107">
        <f>'1 Utsläpp'!K28/'7 Syss'!K28</f>
        <v>0.22800546875643865</v>
      </c>
      <c r="L27" s="107">
        <f>'1 Utsläpp'!L28/'7 Syss'!L28</f>
        <v>0.25552316353647681</v>
      </c>
      <c r="M27" s="107">
        <f>'1 Utsläpp'!M28/'7 Syss'!M28</f>
        <v>0.26519774580415184</v>
      </c>
      <c r="N27" s="107">
        <f>'1 Utsläpp'!N28/'7 Syss'!N28</f>
        <v>0.28513648469578995</v>
      </c>
      <c r="O27" s="107">
        <f>'1 Utsläpp'!O28/'7 Syss'!O28</f>
        <v>0.27574837344212</v>
      </c>
      <c r="P27" s="107">
        <f>'1 Utsläpp'!P28/'7 Syss'!P28</f>
        <v>0.22519840381129788</v>
      </c>
      <c r="Q27" s="107">
        <f>'1 Utsläpp'!Q28/'7 Syss'!Q28</f>
        <v>0.24120812190309923</v>
      </c>
      <c r="R27" s="107">
        <f>'1 Utsläpp'!R28/'7 Syss'!R28</f>
        <v>0.2504021682285677</v>
      </c>
      <c r="S27" s="107">
        <f>'1 Utsläpp'!S28/'7 Syss'!S28</f>
        <v>0.24099205446238994</v>
      </c>
      <c r="T27" s="107">
        <f>'1 Utsläpp'!T28/'7 Syss'!T28</f>
        <v>0.25574275995935641</v>
      </c>
      <c r="U27" s="107">
        <f>'1 Utsläpp'!U28/'7 Syss'!U28</f>
        <v>0.24858792000383623</v>
      </c>
      <c r="V27" s="107">
        <f>'1 Utsläpp'!V28/'7 Syss'!V28</f>
        <v>0.26002204666878614</v>
      </c>
      <c r="W27" s="107">
        <f>'1 Utsläpp'!W28/'7 Syss'!W28</f>
        <v>0.2568305098186674</v>
      </c>
      <c r="X27" s="107">
        <f>'1 Utsläpp'!X28/'7 Syss'!X28</f>
        <v>0.2382040178236183</v>
      </c>
      <c r="Y27" s="107">
        <f>'1 Utsläpp'!Y28/'7 Syss'!Y28</f>
        <v>0.24406663152195465</v>
      </c>
      <c r="Z27" s="107">
        <f>'1 Utsläpp'!Z28/'7 Syss'!Z28</f>
        <v>0.25387242635105695</v>
      </c>
      <c r="AA27" s="107">
        <f>'1 Utsläpp'!AA28/'7 Syss'!AA28</f>
        <v>0.24767409042242922</v>
      </c>
      <c r="AB27" s="107">
        <f>'1 Utsläpp'!AB28/'7 Syss'!AB28</f>
        <v>0.22350598926847012</v>
      </c>
      <c r="AC27" s="107">
        <f>'1 Utsläpp'!AC28/'7 Syss'!AC28</f>
        <v>0.23681648082787063</v>
      </c>
      <c r="AD27" s="107">
        <f>'1 Utsläpp'!AD28/'7 Syss'!AD28</f>
        <v>0.24160402160570713</v>
      </c>
      <c r="AE27" s="107">
        <f>'1 Utsläpp'!AE28/'7 Syss'!AE28</f>
        <v>0.24071154792410088</v>
      </c>
      <c r="AF27" s="107">
        <f>'1 Utsläpp'!AF28/'7 Syss'!AF28</f>
        <v>0.23512751513514693</v>
      </c>
      <c r="AG27" s="107">
        <f>'1 Utsläpp'!AG28/'7 Syss'!AG28</f>
        <v>0.24562537546259755</v>
      </c>
      <c r="AH27" s="107">
        <f>'1 Utsläpp'!AH28/'7 Syss'!AH28</f>
        <v>0.24877807636223651</v>
      </c>
      <c r="AI27" s="107">
        <f>'1 Utsläpp'!AI28/'7 Syss'!AI28</f>
        <v>0.24894451626868291</v>
      </c>
      <c r="AJ27" s="107">
        <f>'1 Utsläpp'!AJ28/'7 Syss'!AJ28</f>
        <v>0.22949316734832406</v>
      </c>
      <c r="AK27" s="107">
        <f>'1 Utsläpp'!AK28/'7 Syss'!AK28</f>
        <v>0.24657286547881735</v>
      </c>
      <c r="AL27" s="107">
        <f>'1 Utsläpp'!AL28/'7 Syss'!AL28</f>
        <v>0.25748635993005059</v>
      </c>
      <c r="AM27" s="107">
        <f>'1 Utsläpp'!AM28/'7 Syss'!AM28</f>
        <v>0.25288406081351666</v>
      </c>
      <c r="AN27" s="107">
        <f>'1 Utsläpp'!AN28/'7 Syss'!AN28</f>
        <v>0.24599295972795032</v>
      </c>
      <c r="AO27" s="107">
        <f>'1 Utsläpp'!AO28/'7 Syss'!AO28</f>
        <v>0.26507001754483184</v>
      </c>
      <c r="AP27" s="107">
        <f>'1 Utsläpp'!AP28/'7 Syss'!AP28</f>
        <v>0.27068445850803158</v>
      </c>
      <c r="AQ27" s="107">
        <f>'1 Utsläpp'!AQ28/'7 Syss'!AQ28</f>
        <v>0.26107866539103414</v>
      </c>
      <c r="AR27" s="107">
        <f>'1 Utsläpp'!AR28/'7 Syss'!AR28</f>
        <v>0.21793063211455105</v>
      </c>
      <c r="AS27" s="107">
        <f>'1 Utsläpp'!AS28/'7 Syss'!AS28</f>
        <v>0.24272522825233483</v>
      </c>
      <c r="AT27" s="107">
        <f>'1 Utsläpp'!AT28/'7 Syss'!AT28</f>
        <v>0.24789372256811532</v>
      </c>
      <c r="AU27" s="107">
        <f>'1 Utsläpp'!AU28/'7 Syss'!AU28</f>
        <v>0.23674558225191764</v>
      </c>
      <c r="AV27" s="107">
        <f>'1 Utsläpp'!AV28/'7 Syss'!AV28</f>
        <v>0.20889496031295235</v>
      </c>
      <c r="AW27" s="107">
        <f>'1 Utsläpp'!AW28/'7 Syss'!AW28</f>
        <v>0.22966943866566192</v>
      </c>
      <c r="AX27" s="107">
        <f>'1 Utsläpp'!AX28/'7 Syss'!AX28</f>
        <v>0.22747551577840108</v>
      </c>
      <c r="AY27" s="107">
        <f>'1 Utsläpp'!AY28/'7 Syss'!AY28</f>
        <v>0.21714183538614548</v>
      </c>
      <c r="AZ27" s="107">
        <f>'1 Utsläpp'!AZ28/'7 Syss'!AZ28</f>
        <v>0.18815853496411294</v>
      </c>
      <c r="BA27" s="107">
        <f>'1 Utsläpp'!BA28/'7 Syss'!BA28</f>
        <v>0.18985161388178273</v>
      </c>
      <c r="BB27" s="107">
        <f>'1 Utsläpp'!BB28/'7 Syss'!BB28</f>
        <v>0.20575002589136834</v>
      </c>
      <c r="BC27" s="107">
        <f>'1 Utsläpp'!BC28/'7 Syss'!BC28</f>
        <v>0.19437263201329313</v>
      </c>
      <c r="BD27" s="107">
        <f>'1 Utsläpp'!BD28/'7 Syss'!BD28</f>
        <v>0.22957446136612664</v>
      </c>
      <c r="BE27" s="107">
        <f>'1 Utsläpp'!BE28/'7 Syss'!BE28</f>
        <v>0.26514501484969261</v>
      </c>
      <c r="BF27" s="107">
        <f>'1 Utsläpp'!BF28/'7 Syss'!BF28</f>
        <v>0.27184503421803702</v>
      </c>
      <c r="BG27" s="107">
        <f>'1 Utsläpp'!BG28/'7 Syss'!BG28</f>
        <v>0.2452490179374785</v>
      </c>
      <c r="BH27" s="107">
        <f>'1 Utsläpp'!BH28/'7 Syss'!BH28</f>
        <v>0.23316309573858318</v>
      </c>
      <c r="BI27" s="107">
        <f>'1 Utsläpp'!BI28/'7 Syss'!BI28</f>
        <v>0.22808953736394985</v>
      </c>
      <c r="BJ27" s="107">
        <f>'1 Utsläpp'!BJ28/'7 Syss'!BJ28</f>
        <v>0.22595186597347236</v>
      </c>
      <c r="BK27" s="107">
        <f>'1 Utsläpp'!BK28/'7 Syss'!BK28</f>
        <v>0.22701566948558852</v>
      </c>
      <c r="BL27" s="107">
        <f>'1 Utsläpp'!BL28/'7 Syss'!BL28</f>
        <v>0.20146982110405406</v>
      </c>
      <c r="BM27" s="107">
        <f>'1 Utsläpp'!BM28/'7 Syss'!BM28</f>
        <v>0.21893823156788281</v>
      </c>
      <c r="BN27" s="107">
        <f>'1 Utsläpp'!BN28/'7 Syss'!BN28</f>
        <v>0.21783833458457197</v>
      </c>
      <c r="BO27" s="107">
        <f>'1 Utsläpp'!BO28/'7 Syss'!BO28</f>
        <v>0.20513301596828637</v>
      </c>
      <c r="BP27" s="107">
        <f>'1 Utsläpp'!BP28/'7 Syss'!BP28</f>
        <v>0.22824221404944142</v>
      </c>
      <c r="BQ27" s="107">
        <f>'1 Utsläpp'!BQ28/'7 Syss'!BQ28</f>
        <v>0.24369339379409602</v>
      </c>
      <c r="BR27" s="107">
        <f>'1 Utsläpp'!BR28/'7 Syss'!BR28</f>
        <v>0.24993582347465099</v>
      </c>
      <c r="BS27" s="107">
        <f>'1 Utsläpp'!BS28/'7 Syss'!BS28</f>
        <v>0.22403785824213429</v>
      </c>
    </row>
    <row r="28" spans="1:71" s="56" customFormat="1" x14ac:dyDescent="0.3">
      <c r="A28" s="56">
        <v>24</v>
      </c>
      <c r="B28" s="56" t="s">
        <v>158</v>
      </c>
      <c r="C28" s="56" t="s">
        <v>14</v>
      </c>
      <c r="D28" s="107">
        <f>'1 Utsläpp'!D29/'7 Syss'!D29</f>
        <v>1.3148517423185528</v>
      </c>
      <c r="E28" s="107">
        <f>'1 Utsläpp'!E29/'7 Syss'!E29</f>
        <v>0.91305921117986844</v>
      </c>
      <c r="F28" s="107">
        <f>'1 Utsläpp'!F29/'7 Syss'!F29</f>
        <v>0.90431913067612757</v>
      </c>
      <c r="G28" s="107">
        <f>'1 Utsläpp'!G29/'7 Syss'!G29</f>
        <v>1.1409474771528736</v>
      </c>
      <c r="H28" s="107">
        <f>'1 Utsläpp'!H29/'7 Syss'!H29</f>
        <v>1.1981203646359262</v>
      </c>
      <c r="I28" s="107">
        <f>'1 Utsläpp'!I29/'7 Syss'!I29</f>
        <v>0.83644364864486787</v>
      </c>
      <c r="J28" s="107">
        <f>'1 Utsläpp'!J29/'7 Syss'!J29</f>
        <v>0.85621543394361455</v>
      </c>
      <c r="K28" s="107">
        <f>'1 Utsläpp'!K29/'7 Syss'!K29</f>
        <v>1.1875374045770151</v>
      </c>
      <c r="L28" s="107">
        <f>'1 Utsläpp'!L29/'7 Syss'!L29</f>
        <v>1.4783163550193812</v>
      </c>
      <c r="M28" s="107">
        <f>'1 Utsläpp'!M29/'7 Syss'!M29</f>
        <v>0.95307059259782267</v>
      </c>
      <c r="N28" s="107">
        <f>'1 Utsläpp'!N29/'7 Syss'!N29</f>
        <v>0.94760908010665246</v>
      </c>
      <c r="O28" s="107">
        <f>'1 Utsläpp'!O29/'7 Syss'!O29</f>
        <v>1.3670408515563433</v>
      </c>
      <c r="P28" s="107">
        <f>'1 Utsläpp'!P29/'7 Syss'!P29</f>
        <v>1.1619905727967439</v>
      </c>
      <c r="Q28" s="107">
        <f>'1 Utsläpp'!Q29/'7 Syss'!Q29</f>
        <v>0.84176168421519093</v>
      </c>
      <c r="R28" s="107">
        <f>'1 Utsläpp'!R29/'7 Syss'!R29</f>
        <v>0.83371782554525509</v>
      </c>
      <c r="S28" s="107">
        <f>'1 Utsläpp'!S29/'7 Syss'!S29</f>
        <v>0.94293067770338912</v>
      </c>
      <c r="T28" s="107">
        <f>'1 Utsläpp'!T29/'7 Syss'!T29</f>
        <v>0.97712993243251967</v>
      </c>
      <c r="U28" s="107">
        <f>'1 Utsläpp'!U29/'7 Syss'!U29</f>
        <v>0.72908886042450127</v>
      </c>
      <c r="V28" s="107">
        <f>'1 Utsläpp'!V29/'7 Syss'!V29</f>
        <v>0.72831832781081896</v>
      </c>
      <c r="W28" s="107">
        <f>'1 Utsläpp'!W29/'7 Syss'!W29</f>
        <v>0.90702383823347632</v>
      </c>
      <c r="X28" s="107">
        <f>'1 Utsläpp'!X29/'7 Syss'!X29</f>
        <v>0.87256329345466765</v>
      </c>
      <c r="Y28" s="107">
        <f>'1 Utsläpp'!Y29/'7 Syss'!Y29</f>
        <v>0.66696790980624621</v>
      </c>
      <c r="Z28" s="107">
        <f>'1 Utsläpp'!Z29/'7 Syss'!Z29</f>
        <v>0.61948274505672341</v>
      </c>
      <c r="AA28" s="107">
        <f>'1 Utsläpp'!AA29/'7 Syss'!AA29</f>
        <v>0.75057456361021424</v>
      </c>
      <c r="AB28" s="107">
        <f>'1 Utsläpp'!AB29/'7 Syss'!AB29</f>
        <v>0.88172078451729952</v>
      </c>
      <c r="AC28" s="107">
        <f>'1 Utsläpp'!AC29/'7 Syss'!AC29</f>
        <v>0.67874792783047544</v>
      </c>
      <c r="AD28" s="107">
        <f>'1 Utsläpp'!AD29/'7 Syss'!AD29</f>
        <v>0.65363318570267037</v>
      </c>
      <c r="AE28" s="107">
        <f>'1 Utsläpp'!AE29/'7 Syss'!AE29</f>
        <v>0.7297377865345489</v>
      </c>
      <c r="AF28" s="107">
        <f>'1 Utsläpp'!AF29/'7 Syss'!AF29</f>
        <v>0.61486946824126087</v>
      </c>
      <c r="AG28" s="107">
        <f>'1 Utsläpp'!AG29/'7 Syss'!AG29</f>
        <v>0.54701240833660258</v>
      </c>
      <c r="AH28" s="107">
        <f>'1 Utsläpp'!AH29/'7 Syss'!AH29</f>
        <v>0.54963448340868071</v>
      </c>
      <c r="AI28" s="107">
        <f>'1 Utsläpp'!AI29/'7 Syss'!AI29</f>
        <v>0.56314426222593295</v>
      </c>
      <c r="AJ28" s="107">
        <f>'1 Utsläpp'!AJ29/'7 Syss'!AJ29</f>
        <v>0.61497475102380317</v>
      </c>
      <c r="AK28" s="107">
        <f>'1 Utsläpp'!AK29/'7 Syss'!AK29</f>
        <v>0.52259218544704611</v>
      </c>
      <c r="AL28" s="107">
        <f>'1 Utsläpp'!AL29/'7 Syss'!AL29</f>
        <v>0.55767598962959652</v>
      </c>
      <c r="AM28" s="107">
        <f>'1 Utsläpp'!AM29/'7 Syss'!AM29</f>
        <v>0.60298646462389693</v>
      </c>
      <c r="AN28" s="107">
        <f>'1 Utsläpp'!AN29/'7 Syss'!AN29</f>
        <v>0.52198375354413684</v>
      </c>
      <c r="AO28" s="107">
        <f>'1 Utsläpp'!AO29/'7 Syss'!AO29</f>
        <v>0.4745688812243592</v>
      </c>
      <c r="AP28" s="107">
        <f>'1 Utsläpp'!AP29/'7 Syss'!AP29</f>
        <v>0.4799985866924148</v>
      </c>
      <c r="AQ28" s="107">
        <f>'1 Utsläpp'!AQ29/'7 Syss'!AQ29</f>
        <v>0.46885163582574974</v>
      </c>
      <c r="AR28" s="107">
        <f>'1 Utsläpp'!AR29/'7 Syss'!AR29</f>
        <v>0.48556967923233624</v>
      </c>
      <c r="AS28" s="107">
        <f>'1 Utsläpp'!AS29/'7 Syss'!AS29</f>
        <v>0.47032288081347584</v>
      </c>
      <c r="AT28" s="107">
        <f>'1 Utsläpp'!AT29/'7 Syss'!AT29</f>
        <v>0.4581784771940744</v>
      </c>
      <c r="AU28" s="107">
        <f>'1 Utsläpp'!AU29/'7 Syss'!AU29</f>
        <v>0.45893265181204496</v>
      </c>
      <c r="AV28" s="107">
        <f>'1 Utsläpp'!AV29/'7 Syss'!AV29</f>
        <v>0.46393276105602604</v>
      </c>
      <c r="AW28" s="107">
        <f>'1 Utsläpp'!AW29/'7 Syss'!AW29</f>
        <v>0.44711235555249196</v>
      </c>
      <c r="AX28" s="107">
        <f>'1 Utsläpp'!AX29/'7 Syss'!AX29</f>
        <v>0.43329945791587893</v>
      </c>
      <c r="AY28" s="107">
        <f>'1 Utsläpp'!AY29/'7 Syss'!AY29</f>
        <v>0.43358537476290848</v>
      </c>
      <c r="AZ28" s="107">
        <f>'1 Utsläpp'!AZ29/'7 Syss'!AZ29</f>
        <v>0.56306149719813081</v>
      </c>
      <c r="BA28" s="107">
        <f>'1 Utsläpp'!BA29/'7 Syss'!BA29</f>
        <v>0.45970427523858926</v>
      </c>
      <c r="BB28" s="107">
        <f>'1 Utsläpp'!BB29/'7 Syss'!BB29</f>
        <v>0.46709125022554915</v>
      </c>
      <c r="BC28" s="107">
        <f>'1 Utsläpp'!BC29/'7 Syss'!BC29</f>
        <v>0.50210509585723861</v>
      </c>
      <c r="BD28" s="107">
        <f>'1 Utsläpp'!BD29/'7 Syss'!BD29</f>
        <v>0.50064837527315709</v>
      </c>
      <c r="BE28" s="107">
        <f>'1 Utsläpp'!BE29/'7 Syss'!BE29</f>
        <v>0.45856219801421177</v>
      </c>
      <c r="BF28" s="107">
        <f>'1 Utsläpp'!BF29/'7 Syss'!BF29</f>
        <v>0.46397955201434099</v>
      </c>
      <c r="BG28" s="107">
        <f>'1 Utsläpp'!BG29/'7 Syss'!BG29</f>
        <v>0.47250687970550115</v>
      </c>
      <c r="BH28" s="107">
        <f>'1 Utsläpp'!BH29/'7 Syss'!BH29</f>
        <v>0.46352138514656743</v>
      </c>
      <c r="BI28" s="107">
        <f>'1 Utsläpp'!BI29/'7 Syss'!BI29</f>
        <v>0.38197889219771441</v>
      </c>
      <c r="BJ28" s="107">
        <f>'1 Utsläpp'!BJ29/'7 Syss'!BJ29</f>
        <v>0.38813511980844073</v>
      </c>
      <c r="BK28" s="107">
        <f>'1 Utsläpp'!BK29/'7 Syss'!BK29</f>
        <v>0.41915138880185682</v>
      </c>
      <c r="BL28" s="107">
        <f>'1 Utsläpp'!BL29/'7 Syss'!BL29</f>
        <v>0.4507894366677363</v>
      </c>
      <c r="BM28" s="107">
        <f>'1 Utsläpp'!BM29/'7 Syss'!BM29</f>
        <v>0.3884055508324239</v>
      </c>
      <c r="BN28" s="107">
        <f>'1 Utsläpp'!BN29/'7 Syss'!BN29</f>
        <v>0.39485141633957915</v>
      </c>
      <c r="BO28" s="107">
        <f>'1 Utsläpp'!BO29/'7 Syss'!BO29</f>
        <v>0.41936498728950167</v>
      </c>
      <c r="BP28" s="107">
        <f>'1 Utsläpp'!BP29/'7 Syss'!BP29</f>
        <v>0.52794351823543106</v>
      </c>
      <c r="BQ28" s="107">
        <f>'1 Utsläpp'!BQ29/'7 Syss'!BQ29</f>
        <v>0.45968206641926868</v>
      </c>
      <c r="BR28" s="107">
        <f>'1 Utsläpp'!BR29/'7 Syss'!BR29</f>
        <v>0.47503555076395454</v>
      </c>
      <c r="BS28" s="107">
        <f>'1 Utsläpp'!BS29/'7 Syss'!BS29</f>
        <v>0.47589702247118004</v>
      </c>
    </row>
    <row r="29" spans="1:71" s="56" customFormat="1" x14ac:dyDescent="0.3">
      <c r="A29" s="56">
        <v>25</v>
      </c>
      <c r="B29" s="56" t="s">
        <v>159</v>
      </c>
      <c r="C29" s="56" t="s">
        <v>45</v>
      </c>
      <c r="D29" s="107">
        <f>'1 Utsläpp'!D30/'7 Syss'!D30</f>
        <v>0.64173033071688323</v>
      </c>
      <c r="E29" s="107">
        <f>'1 Utsläpp'!E30/'7 Syss'!E30</f>
        <v>0.66343166670507336</v>
      </c>
      <c r="F29" s="107">
        <f>'1 Utsläpp'!F30/'7 Syss'!F30</f>
        <v>0.6566205550075902</v>
      </c>
      <c r="G29" s="107">
        <f>'1 Utsläpp'!G30/'7 Syss'!G30</f>
        <v>0.60828977594031119</v>
      </c>
      <c r="H29" s="107">
        <f>'1 Utsläpp'!H30/'7 Syss'!H30</f>
        <v>0.57454349098908053</v>
      </c>
      <c r="I29" s="107">
        <f>'1 Utsläpp'!I30/'7 Syss'!I30</f>
        <v>0.6313007714426403</v>
      </c>
      <c r="J29" s="107">
        <f>'1 Utsläpp'!J30/'7 Syss'!J30</f>
        <v>0.64474823277445603</v>
      </c>
      <c r="K29" s="107">
        <f>'1 Utsläpp'!K30/'7 Syss'!K30</f>
        <v>0.60008587213817177</v>
      </c>
      <c r="L29" s="107">
        <f>'1 Utsläpp'!L30/'7 Syss'!L30</f>
        <v>0.57421182741494015</v>
      </c>
      <c r="M29" s="107">
        <f>'1 Utsläpp'!M30/'7 Syss'!M30</f>
        <v>0.59615532312917519</v>
      </c>
      <c r="N29" s="107">
        <f>'1 Utsläpp'!N30/'7 Syss'!N30</f>
        <v>0.59306806969458703</v>
      </c>
      <c r="O29" s="107">
        <f>'1 Utsläpp'!O30/'7 Syss'!O30</f>
        <v>0.58151954730991795</v>
      </c>
      <c r="P29" s="107">
        <f>'1 Utsläpp'!P30/'7 Syss'!P30</f>
        <v>0.57281622080120642</v>
      </c>
      <c r="Q29" s="107">
        <f>'1 Utsläpp'!Q30/'7 Syss'!Q30</f>
        <v>0.59182822482166075</v>
      </c>
      <c r="R29" s="107">
        <f>'1 Utsläpp'!R30/'7 Syss'!R30</f>
        <v>0.57756653419021231</v>
      </c>
      <c r="S29" s="107">
        <f>'1 Utsläpp'!S30/'7 Syss'!S30</f>
        <v>0.53842301650682667</v>
      </c>
      <c r="T29" s="107">
        <f>'1 Utsläpp'!T30/'7 Syss'!T30</f>
        <v>0.50455835087025525</v>
      </c>
      <c r="U29" s="107">
        <f>'1 Utsläpp'!U30/'7 Syss'!U30</f>
        <v>0.51896890489059322</v>
      </c>
      <c r="V29" s="107">
        <f>'1 Utsläpp'!V30/'7 Syss'!V30</f>
        <v>0.50068756956514637</v>
      </c>
      <c r="W29" s="107">
        <f>'1 Utsläpp'!W30/'7 Syss'!W30</f>
        <v>0.48888271498537561</v>
      </c>
      <c r="X29" s="107">
        <f>'1 Utsläpp'!X30/'7 Syss'!X30</f>
        <v>0.47129076504758211</v>
      </c>
      <c r="Y29" s="107">
        <f>'1 Utsläpp'!Y30/'7 Syss'!Y30</f>
        <v>0.49876463724638193</v>
      </c>
      <c r="Z29" s="107">
        <f>'1 Utsläpp'!Z30/'7 Syss'!Z30</f>
        <v>0.50275188735352028</v>
      </c>
      <c r="AA29" s="107">
        <f>'1 Utsläpp'!AA30/'7 Syss'!AA30</f>
        <v>0.46669030828295299</v>
      </c>
      <c r="AB29" s="107">
        <f>'1 Utsläpp'!AB30/'7 Syss'!AB30</f>
        <v>0.4421630703026288</v>
      </c>
      <c r="AC29" s="107">
        <f>'1 Utsläpp'!AC30/'7 Syss'!AC30</f>
        <v>0.47803185240015722</v>
      </c>
      <c r="AD29" s="107">
        <f>'1 Utsläpp'!AD30/'7 Syss'!AD30</f>
        <v>0.47238150701076348</v>
      </c>
      <c r="AE29" s="107">
        <f>'1 Utsläpp'!AE30/'7 Syss'!AE30</f>
        <v>0.44246309260180744</v>
      </c>
      <c r="AF29" s="107">
        <f>'1 Utsläpp'!AF30/'7 Syss'!AF30</f>
        <v>0.40161110247471776</v>
      </c>
      <c r="AG29" s="107">
        <f>'1 Utsläpp'!AG30/'7 Syss'!AG30</f>
        <v>0.44380942793305983</v>
      </c>
      <c r="AH29" s="107">
        <f>'1 Utsläpp'!AH30/'7 Syss'!AH30</f>
        <v>0.43208757427216649</v>
      </c>
      <c r="AI29" s="107">
        <f>'1 Utsläpp'!AI30/'7 Syss'!AI30</f>
        <v>0.39573241945957804</v>
      </c>
      <c r="AJ29" s="107">
        <f>'1 Utsläpp'!AJ30/'7 Syss'!AJ30</f>
        <v>0.36791409862281438</v>
      </c>
      <c r="AK29" s="107">
        <f>'1 Utsläpp'!AK30/'7 Syss'!AK30</f>
        <v>0.38311989911240313</v>
      </c>
      <c r="AL29" s="107">
        <f>'1 Utsläpp'!AL30/'7 Syss'!AL30</f>
        <v>0.40803492961589355</v>
      </c>
      <c r="AM29" s="107">
        <f>'1 Utsläpp'!AM30/'7 Syss'!AM30</f>
        <v>0.38326979309610554</v>
      </c>
      <c r="AN29" s="107">
        <f>'1 Utsläpp'!AN30/'7 Syss'!AN30</f>
        <v>0.33373235083159575</v>
      </c>
      <c r="AO29" s="107">
        <f>'1 Utsläpp'!AO30/'7 Syss'!AO30</f>
        <v>0.35600699480269671</v>
      </c>
      <c r="AP29" s="107">
        <f>'1 Utsläpp'!AP30/'7 Syss'!AP30</f>
        <v>0.36586091563609063</v>
      </c>
      <c r="AQ29" s="107">
        <f>'1 Utsläpp'!AQ30/'7 Syss'!AQ30</f>
        <v>0.3403300356207028</v>
      </c>
      <c r="AR29" s="107">
        <f>'1 Utsläpp'!AR30/'7 Syss'!AR30</f>
        <v>0.30308440838086037</v>
      </c>
      <c r="AS29" s="107">
        <f>'1 Utsläpp'!AS30/'7 Syss'!AS30</f>
        <v>0.3298000846698752</v>
      </c>
      <c r="AT29" s="107">
        <f>'1 Utsläpp'!AT30/'7 Syss'!AT30</f>
        <v>0.34419894404896906</v>
      </c>
      <c r="AU29" s="107">
        <f>'1 Utsläpp'!AU30/'7 Syss'!AU30</f>
        <v>0.32164322514744209</v>
      </c>
      <c r="AV29" s="107">
        <f>'1 Utsläpp'!AV30/'7 Syss'!AV30</f>
        <v>0.2928603999642268</v>
      </c>
      <c r="AW29" s="107">
        <f>'1 Utsläpp'!AW30/'7 Syss'!AW30</f>
        <v>0.32372843545547408</v>
      </c>
      <c r="AX29" s="107">
        <f>'1 Utsläpp'!AX30/'7 Syss'!AX30</f>
        <v>0.33466720272065642</v>
      </c>
      <c r="AY29" s="107">
        <f>'1 Utsläpp'!AY30/'7 Syss'!AY30</f>
        <v>0.31321635870829029</v>
      </c>
      <c r="AZ29" s="107">
        <f>'1 Utsläpp'!AZ30/'7 Syss'!AZ30</f>
        <v>0.27877647808125777</v>
      </c>
      <c r="BA29" s="107">
        <f>'1 Utsläpp'!BA30/'7 Syss'!BA30</f>
        <v>0.28081881320758362</v>
      </c>
      <c r="BB29" s="107">
        <f>'1 Utsläpp'!BB30/'7 Syss'!BB30</f>
        <v>0.3100549563794579</v>
      </c>
      <c r="BC29" s="107">
        <f>'1 Utsläpp'!BC30/'7 Syss'!BC30</f>
        <v>0.29308319729896376</v>
      </c>
      <c r="BD29" s="107">
        <f>'1 Utsläpp'!BD30/'7 Syss'!BD30</f>
        <v>0.22006333591696731</v>
      </c>
      <c r="BE29" s="107">
        <f>'1 Utsläpp'!BE30/'7 Syss'!BE30</f>
        <v>0.25410405617969156</v>
      </c>
      <c r="BF29" s="107">
        <f>'1 Utsläpp'!BF30/'7 Syss'!BF30</f>
        <v>0.25795645725534766</v>
      </c>
      <c r="BG29" s="107">
        <f>'1 Utsläpp'!BG30/'7 Syss'!BG30</f>
        <v>0.23086055710773074</v>
      </c>
      <c r="BH29" s="107">
        <f>'1 Utsläpp'!BH30/'7 Syss'!BH30</f>
        <v>0.20478791248344297</v>
      </c>
      <c r="BI29" s="107">
        <f>'1 Utsläpp'!BI30/'7 Syss'!BI30</f>
        <v>0.20066595131131876</v>
      </c>
      <c r="BJ29" s="107">
        <f>'1 Utsläpp'!BJ30/'7 Syss'!BJ30</f>
        <v>0.19824529379470826</v>
      </c>
      <c r="BK29" s="107">
        <f>'1 Utsläpp'!BK30/'7 Syss'!BK30</f>
        <v>0.19505477162968804</v>
      </c>
      <c r="BL29" s="107">
        <f>'1 Utsläpp'!BL30/'7 Syss'!BL30</f>
        <v>0.18021148686628077</v>
      </c>
      <c r="BM29" s="107">
        <f>'1 Utsläpp'!BM30/'7 Syss'!BM30</f>
        <v>0.19278438163192407</v>
      </c>
      <c r="BN29" s="107">
        <f>'1 Utsläpp'!BN30/'7 Syss'!BN30</f>
        <v>0.19177985071195111</v>
      </c>
      <c r="BO29" s="107">
        <f>'1 Utsläpp'!BO30/'7 Syss'!BO30</f>
        <v>0.18199749793360065</v>
      </c>
      <c r="BP29" s="107">
        <f>'1 Utsläpp'!BP30/'7 Syss'!BP30</f>
        <v>0.21214465403574567</v>
      </c>
      <c r="BQ29" s="107">
        <f>'1 Utsläpp'!BQ30/'7 Syss'!BQ30</f>
        <v>0.22562972991570399</v>
      </c>
      <c r="BR29" s="107">
        <f>'1 Utsläpp'!BR30/'7 Syss'!BR30</f>
        <v>0.23090681675520655</v>
      </c>
      <c r="BS29" s="107">
        <f>'1 Utsläpp'!BS30/'7 Syss'!BS30</f>
        <v>0.20768918896365185</v>
      </c>
    </row>
    <row r="30" spans="1:71" s="56" customFormat="1" x14ac:dyDescent="0.3">
      <c r="A30" s="56">
        <v>26</v>
      </c>
      <c r="B30" s="56" t="s">
        <v>160</v>
      </c>
      <c r="C30" s="56" t="s">
        <v>15</v>
      </c>
      <c r="D30" s="107">
        <f>'1 Utsläpp'!D31/'7 Syss'!D31</f>
        <v>0.33771589241856714</v>
      </c>
      <c r="E30" s="107">
        <f>'1 Utsläpp'!E31/'7 Syss'!E31</f>
        <v>0.35537015243866071</v>
      </c>
      <c r="F30" s="107">
        <f>'1 Utsläpp'!F31/'7 Syss'!F31</f>
        <v>0.36151940870884336</v>
      </c>
      <c r="G30" s="107">
        <f>'1 Utsläpp'!G31/'7 Syss'!G31</f>
        <v>0.34737427766529827</v>
      </c>
      <c r="H30" s="107">
        <f>'1 Utsläpp'!H31/'7 Syss'!H31</f>
        <v>0.34193350138590439</v>
      </c>
      <c r="I30" s="107">
        <f>'1 Utsläpp'!I31/'7 Syss'!I31</f>
        <v>0.36810790458108839</v>
      </c>
      <c r="J30" s="107">
        <f>'1 Utsläpp'!J31/'7 Syss'!J31</f>
        <v>0.37744017151018039</v>
      </c>
      <c r="K30" s="107">
        <f>'1 Utsläpp'!K31/'7 Syss'!K31</f>
        <v>0.36619414548940266</v>
      </c>
      <c r="L30" s="107">
        <f>'1 Utsläpp'!L31/'7 Syss'!L31</f>
        <v>0.32517545671733283</v>
      </c>
      <c r="M30" s="107">
        <f>'1 Utsläpp'!M31/'7 Syss'!M31</f>
        <v>0.34029076864783558</v>
      </c>
      <c r="N30" s="107">
        <f>'1 Utsläpp'!N31/'7 Syss'!N31</f>
        <v>0.35371870160179542</v>
      </c>
      <c r="O30" s="107">
        <f>'1 Utsläpp'!O31/'7 Syss'!O31</f>
        <v>0.35317225526629603</v>
      </c>
      <c r="P30" s="107">
        <f>'1 Utsläpp'!P31/'7 Syss'!P31</f>
        <v>0.32884603140106144</v>
      </c>
      <c r="Q30" s="107">
        <f>'1 Utsläpp'!Q31/'7 Syss'!Q31</f>
        <v>0.36489740947346083</v>
      </c>
      <c r="R30" s="107">
        <f>'1 Utsläpp'!R31/'7 Syss'!R31</f>
        <v>0.37105893203947637</v>
      </c>
      <c r="S30" s="107">
        <f>'1 Utsläpp'!S31/'7 Syss'!S31</f>
        <v>0.35911504981795372</v>
      </c>
      <c r="T30" s="107">
        <f>'1 Utsläpp'!T31/'7 Syss'!T31</f>
        <v>0.30721444195643144</v>
      </c>
      <c r="U30" s="107">
        <f>'1 Utsläpp'!U31/'7 Syss'!U31</f>
        <v>0.3403868143334613</v>
      </c>
      <c r="V30" s="107">
        <f>'1 Utsläpp'!V31/'7 Syss'!V31</f>
        <v>0.3289494348644495</v>
      </c>
      <c r="W30" s="107">
        <f>'1 Utsläpp'!W31/'7 Syss'!W31</f>
        <v>0.33170518019979245</v>
      </c>
      <c r="X30" s="107">
        <f>'1 Utsläpp'!X31/'7 Syss'!X31</f>
        <v>0.28568593360372757</v>
      </c>
      <c r="Y30" s="107">
        <f>'1 Utsläpp'!Y31/'7 Syss'!Y31</f>
        <v>0.31916386908718353</v>
      </c>
      <c r="Z30" s="107">
        <f>'1 Utsläpp'!Z31/'7 Syss'!Z31</f>
        <v>0.33426173297025991</v>
      </c>
      <c r="AA30" s="107">
        <f>'1 Utsläpp'!AA31/'7 Syss'!AA31</f>
        <v>0.30597445830773973</v>
      </c>
      <c r="AB30" s="107">
        <f>'1 Utsläpp'!AB31/'7 Syss'!AB31</f>
        <v>0.2776962257505422</v>
      </c>
      <c r="AC30" s="107">
        <f>'1 Utsläpp'!AC31/'7 Syss'!AC31</f>
        <v>0.3065787627002754</v>
      </c>
      <c r="AD30" s="107">
        <f>'1 Utsläpp'!AD31/'7 Syss'!AD31</f>
        <v>0.31166159996213072</v>
      </c>
      <c r="AE30" s="107">
        <f>'1 Utsläpp'!AE31/'7 Syss'!AE31</f>
        <v>0.30464429682809102</v>
      </c>
      <c r="AF30" s="107">
        <f>'1 Utsläpp'!AF31/'7 Syss'!AF31</f>
        <v>0.27720174691092625</v>
      </c>
      <c r="AG30" s="107">
        <f>'1 Utsläpp'!AG31/'7 Syss'!AG31</f>
        <v>0.30719001958674252</v>
      </c>
      <c r="AH30" s="107">
        <f>'1 Utsläpp'!AH31/'7 Syss'!AH31</f>
        <v>0.2988123685827066</v>
      </c>
      <c r="AI30" s="107">
        <f>'1 Utsläpp'!AI31/'7 Syss'!AI31</f>
        <v>0.28801850682538355</v>
      </c>
      <c r="AJ30" s="107">
        <f>'1 Utsläpp'!AJ31/'7 Syss'!AJ31</f>
        <v>0.25937721459112462</v>
      </c>
      <c r="AK30" s="107">
        <f>'1 Utsläpp'!AK31/'7 Syss'!AK31</f>
        <v>0.2888991295095828</v>
      </c>
      <c r="AL30" s="107">
        <f>'1 Utsläpp'!AL31/'7 Syss'!AL31</f>
        <v>0.28527624857835981</v>
      </c>
      <c r="AM30" s="107">
        <f>'1 Utsläpp'!AM31/'7 Syss'!AM31</f>
        <v>0.27519446047208457</v>
      </c>
      <c r="AN30" s="107">
        <f>'1 Utsläpp'!AN31/'7 Syss'!AN31</f>
        <v>0.24230686194606185</v>
      </c>
      <c r="AO30" s="107">
        <f>'1 Utsläpp'!AO31/'7 Syss'!AO31</f>
        <v>0.26797649180225447</v>
      </c>
      <c r="AP30" s="107">
        <f>'1 Utsläpp'!AP31/'7 Syss'!AP31</f>
        <v>0.28210791741876379</v>
      </c>
      <c r="AQ30" s="107">
        <f>'1 Utsläpp'!AQ31/'7 Syss'!AQ31</f>
        <v>0.26228840645311635</v>
      </c>
      <c r="AR30" s="107">
        <f>'1 Utsläpp'!AR31/'7 Syss'!AR31</f>
        <v>0.23359995759647476</v>
      </c>
      <c r="AS30" s="107">
        <f>'1 Utsläpp'!AS31/'7 Syss'!AS31</f>
        <v>0.25753831278439709</v>
      </c>
      <c r="AT30" s="107">
        <f>'1 Utsläpp'!AT31/'7 Syss'!AT31</f>
        <v>0.27478034852468342</v>
      </c>
      <c r="AU30" s="107">
        <f>'1 Utsläpp'!AU31/'7 Syss'!AU31</f>
        <v>0.2389329184035259</v>
      </c>
      <c r="AV30" s="107">
        <f>'1 Utsläpp'!AV31/'7 Syss'!AV31</f>
        <v>0.22243535787826085</v>
      </c>
      <c r="AW30" s="107">
        <f>'1 Utsläpp'!AW31/'7 Syss'!AW31</f>
        <v>0.25891730453401979</v>
      </c>
      <c r="AX30" s="107">
        <f>'1 Utsläpp'!AX31/'7 Syss'!AX31</f>
        <v>0.26240750888780268</v>
      </c>
      <c r="AY30" s="107">
        <f>'1 Utsläpp'!AY31/'7 Syss'!AY31</f>
        <v>0.23970408605230761</v>
      </c>
      <c r="AZ30" s="107">
        <f>'1 Utsläpp'!AZ31/'7 Syss'!AZ31</f>
        <v>0.22122009245407256</v>
      </c>
      <c r="BA30" s="107">
        <f>'1 Utsläpp'!BA31/'7 Syss'!BA31</f>
        <v>0.22525539678767179</v>
      </c>
      <c r="BB30" s="107">
        <f>'1 Utsläpp'!BB31/'7 Syss'!BB31</f>
        <v>0.25173118555521562</v>
      </c>
      <c r="BC30" s="107">
        <f>'1 Utsläpp'!BC31/'7 Syss'!BC31</f>
        <v>0.22984454848537594</v>
      </c>
      <c r="BD30" s="107">
        <f>'1 Utsläpp'!BD31/'7 Syss'!BD31</f>
        <v>0.2037103400697283</v>
      </c>
      <c r="BE30" s="107">
        <f>'1 Utsläpp'!BE31/'7 Syss'!BE31</f>
        <v>0.23352425018810768</v>
      </c>
      <c r="BF30" s="107">
        <f>'1 Utsläpp'!BF31/'7 Syss'!BF31</f>
        <v>0.24056754969139205</v>
      </c>
      <c r="BG30" s="107">
        <f>'1 Utsläpp'!BG31/'7 Syss'!BG31</f>
        <v>0.21266230860550075</v>
      </c>
      <c r="BH30" s="107">
        <f>'1 Utsläpp'!BH31/'7 Syss'!BH31</f>
        <v>0.19071602298457624</v>
      </c>
      <c r="BI30" s="107">
        <f>'1 Utsläpp'!BI31/'7 Syss'!BI31</f>
        <v>0.18393324956819265</v>
      </c>
      <c r="BJ30" s="107">
        <f>'1 Utsläpp'!BJ31/'7 Syss'!BJ31</f>
        <v>0.18257132714254889</v>
      </c>
      <c r="BK30" s="107">
        <f>'1 Utsläpp'!BK31/'7 Syss'!BK31</f>
        <v>0.17973816094225864</v>
      </c>
      <c r="BL30" s="107">
        <f>'1 Utsläpp'!BL31/'7 Syss'!BL31</f>
        <v>0.16675223952943277</v>
      </c>
      <c r="BM30" s="107">
        <f>'1 Utsläpp'!BM31/'7 Syss'!BM31</f>
        <v>0.17766320816851305</v>
      </c>
      <c r="BN30" s="107">
        <f>'1 Utsläpp'!BN31/'7 Syss'!BN31</f>
        <v>0.17965545414702921</v>
      </c>
      <c r="BO30" s="107">
        <f>'1 Utsläpp'!BO31/'7 Syss'!BO31</f>
        <v>0.17147610802995464</v>
      </c>
      <c r="BP30" s="107">
        <f>'1 Utsläpp'!BP31/'7 Syss'!BP31</f>
        <v>0.20317972683306773</v>
      </c>
      <c r="BQ30" s="107">
        <f>'1 Utsläpp'!BQ31/'7 Syss'!BQ31</f>
        <v>0.21543831149353274</v>
      </c>
      <c r="BR30" s="107">
        <f>'1 Utsläpp'!BR31/'7 Syss'!BR31</f>
        <v>0.22356587161901947</v>
      </c>
      <c r="BS30" s="107">
        <f>'1 Utsläpp'!BS31/'7 Syss'!BS31</f>
        <v>0.1999144875689523</v>
      </c>
    </row>
    <row r="31" spans="1:71" s="56" customFormat="1" x14ac:dyDescent="0.3">
      <c r="A31" s="56">
        <v>27</v>
      </c>
      <c r="B31" s="56" t="s">
        <v>161</v>
      </c>
      <c r="C31" s="56" t="s">
        <v>46</v>
      </c>
      <c r="D31" s="107">
        <f>'1 Utsläpp'!D32/'7 Syss'!D32</f>
        <v>0.52427189772266702</v>
      </c>
      <c r="E31" s="107">
        <f>'1 Utsläpp'!E32/'7 Syss'!E32</f>
        <v>0.54085428352294551</v>
      </c>
      <c r="F31" s="107">
        <f>'1 Utsläpp'!F32/'7 Syss'!F32</f>
        <v>0.52226965047771567</v>
      </c>
      <c r="G31" s="107">
        <f>'1 Utsläpp'!G32/'7 Syss'!G32</f>
        <v>0.53535724790803607</v>
      </c>
      <c r="H31" s="107">
        <f>'1 Utsläpp'!H32/'7 Syss'!H32</f>
        <v>0.57797295414221039</v>
      </c>
      <c r="I31" s="107">
        <f>'1 Utsläpp'!I32/'7 Syss'!I32</f>
        <v>0.57853183402439012</v>
      </c>
      <c r="J31" s="107">
        <f>'1 Utsläpp'!J32/'7 Syss'!J32</f>
        <v>0.56666468318711927</v>
      </c>
      <c r="K31" s="107">
        <f>'1 Utsläpp'!K32/'7 Syss'!K32</f>
        <v>0.60400867624401022</v>
      </c>
      <c r="L31" s="107">
        <f>'1 Utsläpp'!L32/'7 Syss'!L32</f>
        <v>0.64858905449269455</v>
      </c>
      <c r="M31" s="107">
        <f>'1 Utsläpp'!M32/'7 Syss'!M32</f>
        <v>0.61178730502730727</v>
      </c>
      <c r="N31" s="107">
        <f>'1 Utsläpp'!N32/'7 Syss'!N32</f>
        <v>0.57507188609555082</v>
      </c>
      <c r="O31" s="107">
        <f>'1 Utsläpp'!O32/'7 Syss'!O32</f>
        <v>0.61352665551931318</v>
      </c>
      <c r="P31" s="107">
        <f>'1 Utsläpp'!P32/'7 Syss'!P32</f>
        <v>0.62000717294397567</v>
      </c>
      <c r="Q31" s="107">
        <f>'1 Utsläpp'!Q32/'7 Syss'!Q32</f>
        <v>0.59354697497130315</v>
      </c>
      <c r="R31" s="107">
        <f>'1 Utsläpp'!R32/'7 Syss'!R32</f>
        <v>0.55986547978145296</v>
      </c>
      <c r="S31" s="107">
        <f>'1 Utsläpp'!S32/'7 Syss'!S32</f>
        <v>0.57766240417933878</v>
      </c>
      <c r="T31" s="107">
        <f>'1 Utsläpp'!T32/'7 Syss'!T32</f>
        <v>0.56855351475092497</v>
      </c>
      <c r="U31" s="107">
        <f>'1 Utsläpp'!U32/'7 Syss'!U32</f>
        <v>0.54272617362771014</v>
      </c>
      <c r="V31" s="107">
        <f>'1 Utsläpp'!V32/'7 Syss'!V32</f>
        <v>0.51564437571932376</v>
      </c>
      <c r="W31" s="107">
        <f>'1 Utsläpp'!W32/'7 Syss'!W32</f>
        <v>0.54684869276416281</v>
      </c>
      <c r="X31" s="107">
        <f>'1 Utsläpp'!X32/'7 Syss'!X32</f>
        <v>0.58304950521725718</v>
      </c>
      <c r="Y31" s="107">
        <f>'1 Utsläpp'!Y32/'7 Syss'!Y32</f>
        <v>0.58651190539448039</v>
      </c>
      <c r="Z31" s="107">
        <f>'1 Utsläpp'!Z32/'7 Syss'!Z32</f>
        <v>0.55254286553884391</v>
      </c>
      <c r="AA31" s="107">
        <f>'1 Utsläpp'!AA32/'7 Syss'!AA32</f>
        <v>0.57311636762773221</v>
      </c>
      <c r="AB31" s="107">
        <f>'1 Utsläpp'!AB32/'7 Syss'!AB32</f>
        <v>0.49665828007483398</v>
      </c>
      <c r="AC31" s="107">
        <f>'1 Utsläpp'!AC32/'7 Syss'!AC32</f>
        <v>0.50616777436708693</v>
      </c>
      <c r="AD31" s="107">
        <f>'1 Utsläpp'!AD32/'7 Syss'!AD32</f>
        <v>0.47674671074538705</v>
      </c>
      <c r="AE31" s="107">
        <f>'1 Utsläpp'!AE32/'7 Syss'!AE32</f>
        <v>0.49913583577878379</v>
      </c>
      <c r="AF31" s="107">
        <f>'1 Utsläpp'!AF32/'7 Syss'!AF32</f>
        <v>0.48819581259056444</v>
      </c>
      <c r="AG31" s="107">
        <f>'1 Utsläpp'!AG32/'7 Syss'!AG32</f>
        <v>0.49571723196781164</v>
      </c>
      <c r="AH31" s="107">
        <f>'1 Utsläpp'!AH32/'7 Syss'!AH32</f>
        <v>0.45751775779712822</v>
      </c>
      <c r="AI31" s="107">
        <f>'1 Utsläpp'!AI32/'7 Syss'!AI32</f>
        <v>0.48656792513465363</v>
      </c>
      <c r="AJ31" s="107">
        <f>'1 Utsläpp'!AJ32/'7 Syss'!AJ32</f>
        <v>0.43561593801933257</v>
      </c>
      <c r="AK31" s="107">
        <f>'1 Utsläpp'!AK32/'7 Syss'!AK32</f>
        <v>0.47123983240514306</v>
      </c>
      <c r="AL31" s="107">
        <f>'1 Utsläpp'!AL32/'7 Syss'!AL32</f>
        <v>0.44284780236382154</v>
      </c>
      <c r="AM31" s="107">
        <f>'1 Utsläpp'!AM32/'7 Syss'!AM32</f>
        <v>0.43976482547876478</v>
      </c>
      <c r="AN31" s="107">
        <f>'1 Utsläpp'!AN32/'7 Syss'!AN32</f>
        <v>0.42219337914758026</v>
      </c>
      <c r="AO31" s="107">
        <f>'1 Utsläpp'!AO32/'7 Syss'!AO32</f>
        <v>0.44752745765667035</v>
      </c>
      <c r="AP31" s="107">
        <f>'1 Utsläpp'!AP32/'7 Syss'!AP32</f>
        <v>0.4198337026698451</v>
      </c>
      <c r="AQ31" s="107">
        <f>'1 Utsläpp'!AQ32/'7 Syss'!AQ32</f>
        <v>0.41571563603171846</v>
      </c>
      <c r="AR31" s="107">
        <f>'1 Utsläpp'!AR32/'7 Syss'!AR32</f>
        <v>0.40917468154058673</v>
      </c>
      <c r="AS31" s="107">
        <f>'1 Utsläpp'!AS32/'7 Syss'!AS32</f>
        <v>0.44708095494745292</v>
      </c>
      <c r="AT31" s="107">
        <f>'1 Utsläpp'!AT32/'7 Syss'!AT32</f>
        <v>0.42549546731456761</v>
      </c>
      <c r="AU31" s="107">
        <f>'1 Utsläpp'!AU32/'7 Syss'!AU32</f>
        <v>0.42138067513465682</v>
      </c>
      <c r="AV31" s="107">
        <f>'1 Utsläpp'!AV32/'7 Syss'!AV32</f>
        <v>0.41360370668683949</v>
      </c>
      <c r="AW31" s="107">
        <f>'1 Utsläpp'!AW32/'7 Syss'!AW32</f>
        <v>0.45137330392698954</v>
      </c>
      <c r="AX31" s="107">
        <f>'1 Utsläpp'!AX32/'7 Syss'!AX32</f>
        <v>0.44534946495423283</v>
      </c>
      <c r="AY31" s="107">
        <f>'1 Utsläpp'!AY32/'7 Syss'!AY32</f>
        <v>0.43139573110210722</v>
      </c>
      <c r="AZ31" s="107">
        <f>'1 Utsläpp'!AZ32/'7 Syss'!AZ32</f>
        <v>0.41740237769375549</v>
      </c>
      <c r="BA31" s="107">
        <f>'1 Utsläpp'!BA32/'7 Syss'!BA32</f>
        <v>0.42756031336685846</v>
      </c>
      <c r="BB31" s="107">
        <f>'1 Utsläpp'!BB32/'7 Syss'!BB32</f>
        <v>0.45768459884599111</v>
      </c>
      <c r="BC31" s="107">
        <f>'1 Utsläpp'!BC32/'7 Syss'!BC32</f>
        <v>0.45099154336746244</v>
      </c>
      <c r="BD31" s="107">
        <f>'1 Utsläpp'!BD32/'7 Syss'!BD32</f>
        <v>0.41760317098012983</v>
      </c>
      <c r="BE31" s="107">
        <f>'1 Utsläpp'!BE32/'7 Syss'!BE32</f>
        <v>0.46522885414529341</v>
      </c>
      <c r="BF31" s="107">
        <f>'1 Utsläpp'!BF32/'7 Syss'!BF32</f>
        <v>0.44272386231469851</v>
      </c>
      <c r="BG31" s="107">
        <f>'1 Utsläpp'!BG32/'7 Syss'!BG32</f>
        <v>0.41231432763765702</v>
      </c>
      <c r="BH31" s="107">
        <f>'1 Utsläpp'!BH32/'7 Syss'!BH32</f>
        <v>0.38782629669137314</v>
      </c>
      <c r="BI31" s="107">
        <f>'1 Utsläpp'!BI32/'7 Syss'!BI32</f>
        <v>0.37409243408022597</v>
      </c>
      <c r="BJ31" s="107">
        <f>'1 Utsläpp'!BJ32/'7 Syss'!BJ32</f>
        <v>0.35578119122017315</v>
      </c>
      <c r="BK31" s="107">
        <f>'1 Utsläpp'!BK32/'7 Syss'!BK32</f>
        <v>0.36136708546610874</v>
      </c>
      <c r="BL31" s="107">
        <f>'1 Utsläpp'!BL32/'7 Syss'!BL32</f>
        <v>0.35693228137839211</v>
      </c>
      <c r="BM31" s="107">
        <f>'1 Utsläpp'!BM32/'7 Syss'!BM32</f>
        <v>0.3704728785600927</v>
      </c>
      <c r="BN31" s="107">
        <f>'1 Utsläpp'!BN32/'7 Syss'!BN32</f>
        <v>0.357563160310093</v>
      </c>
      <c r="BO31" s="107">
        <f>'1 Utsläpp'!BO32/'7 Syss'!BO32</f>
        <v>0.36177123662430744</v>
      </c>
      <c r="BP31" s="107">
        <f>'1 Utsläpp'!BP32/'7 Syss'!BP32</f>
        <v>0.45561218731757513</v>
      </c>
      <c r="BQ31" s="107">
        <f>'1 Utsläpp'!BQ32/'7 Syss'!BQ32</f>
        <v>0.47543405694475188</v>
      </c>
      <c r="BR31" s="107">
        <f>'1 Utsläpp'!BR32/'7 Syss'!BR32</f>
        <v>0.4727423007023232</v>
      </c>
      <c r="BS31" s="107">
        <f>'1 Utsläpp'!BS32/'7 Syss'!BS32</f>
        <v>0.45182874446659993</v>
      </c>
    </row>
    <row r="32" spans="1:71" s="56" customFormat="1" x14ac:dyDescent="0.3">
      <c r="A32" s="56">
        <v>28</v>
      </c>
      <c r="B32" s="56" t="s">
        <v>162</v>
      </c>
      <c r="C32" s="56" t="s">
        <v>16</v>
      </c>
      <c r="D32" s="107">
        <f>'1 Utsläpp'!D33/'7 Syss'!D33</f>
        <v>0.31314277406840074</v>
      </c>
      <c r="E32" s="107">
        <f>'1 Utsläpp'!E33/'7 Syss'!E33</f>
        <v>0.33746862425527141</v>
      </c>
      <c r="F32" s="107">
        <f>'1 Utsläpp'!F33/'7 Syss'!F33</f>
        <v>0.31478944116326724</v>
      </c>
      <c r="G32" s="107">
        <f>'1 Utsläpp'!G33/'7 Syss'!G33</f>
        <v>0.29230191221829066</v>
      </c>
      <c r="H32" s="107">
        <f>'1 Utsläpp'!H33/'7 Syss'!H33</f>
        <v>0.29045151825804094</v>
      </c>
      <c r="I32" s="107">
        <f>'1 Utsläpp'!I33/'7 Syss'!I33</f>
        <v>0.31276014357014403</v>
      </c>
      <c r="J32" s="107">
        <f>'1 Utsläpp'!J33/'7 Syss'!J33</f>
        <v>0.3002088754826619</v>
      </c>
      <c r="K32" s="107">
        <f>'1 Utsläpp'!K33/'7 Syss'!K33</f>
        <v>0.27673352307175492</v>
      </c>
      <c r="L32" s="107">
        <f>'1 Utsläpp'!L33/'7 Syss'!L33</f>
        <v>0.29116683286614797</v>
      </c>
      <c r="M32" s="107">
        <f>'1 Utsläpp'!M33/'7 Syss'!M33</f>
        <v>0.30384962512032954</v>
      </c>
      <c r="N32" s="107">
        <f>'1 Utsläpp'!N33/'7 Syss'!N33</f>
        <v>0.29022788738329419</v>
      </c>
      <c r="O32" s="107">
        <f>'1 Utsläpp'!O33/'7 Syss'!O33</f>
        <v>0.27487055371904157</v>
      </c>
      <c r="P32" s="107">
        <f>'1 Utsläpp'!P33/'7 Syss'!P33</f>
        <v>0.26091879229224552</v>
      </c>
      <c r="Q32" s="107">
        <f>'1 Utsläpp'!Q33/'7 Syss'!Q33</f>
        <v>0.2707608416461556</v>
      </c>
      <c r="R32" s="107">
        <f>'1 Utsläpp'!R33/'7 Syss'!R33</f>
        <v>0.25896146850963725</v>
      </c>
      <c r="S32" s="107">
        <f>'1 Utsläpp'!S33/'7 Syss'!S33</f>
        <v>0.24516236974199865</v>
      </c>
      <c r="T32" s="107">
        <f>'1 Utsläpp'!T33/'7 Syss'!T33</f>
        <v>0.2405579451925994</v>
      </c>
      <c r="U32" s="107">
        <f>'1 Utsläpp'!U33/'7 Syss'!U33</f>
        <v>0.23741307152076829</v>
      </c>
      <c r="V32" s="107">
        <f>'1 Utsläpp'!V33/'7 Syss'!V33</f>
        <v>0.23549429415578088</v>
      </c>
      <c r="W32" s="107">
        <f>'1 Utsläpp'!W33/'7 Syss'!W33</f>
        <v>0.21965164953751273</v>
      </c>
      <c r="X32" s="107">
        <f>'1 Utsläpp'!X33/'7 Syss'!X33</f>
        <v>0.22915637604544753</v>
      </c>
      <c r="Y32" s="107">
        <f>'1 Utsläpp'!Y33/'7 Syss'!Y33</f>
        <v>0.23730387219623333</v>
      </c>
      <c r="Z32" s="107">
        <f>'1 Utsläpp'!Z33/'7 Syss'!Z33</f>
        <v>0.23302869031717854</v>
      </c>
      <c r="AA32" s="107">
        <f>'1 Utsläpp'!AA33/'7 Syss'!AA33</f>
        <v>0.21487454826819438</v>
      </c>
      <c r="AB32" s="107">
        <f>'1 Utsläpp'!AB33/'7 Syss'!AB33</f>
        <v>0.22170644873056408</v>
      </c>
      <c r="AC32" s="107">
        <f>'1 Utsläpp'!AC33/'7 Syss'!AC33</f>
        <v>0.22741659274085918</v>
      </c>
      <c r="AD32" s="107">
        <f>'1 Utsläpp'!AD33/'7 Syss'!AD33</f>
        <v>0.21968185792214109</v>
      </c>
      <c r="AE32" s="107">
        <f>'1 Utsläpp'!AE33/'7 Syss'!AE33</f>
        <v>0.20242632842096878</v>
      </c>
      <c r="AF32" s="107">
        <f>'1 Utsläpp'!AF33/'7 Syss'!AF33</f>
        <v>0.19625436433811125</v>
      </c>
      <c r="AG32" s="107">
        <f>'1 Utsläpp'!AG33/'7 Syss'!AG33</f>
        <v>0.207838821982371</v>
      </c>
      <c r="AH32" s="107">
        <f>'1 Utsläpp'!AH33/'7 Syss'!AH33</f>
        <v>0.21305793711360346</v>
      </c>
      <c r="AI32" s="107">
        <f>'1 Utsläpp'!AI33/'7 Syss'!AI33</f>
        <v>0.19702837506353596</v>
      </c>
      <c r="AJ32" s="107">
        <f>'1 Utsläpp'!AJ33/'7 Syss'!AJ33</f>
        <v>0.16661286743582746</v>
      </c>
      <c r="AK32" s="107">
        <f>'1 Utsläpp'!AK33/'7 Syss'!AK33</f>
        <v>0.18180585973167501</v>
      </c>
      <c r="AL32" s="107">
        <f>'1 Utsläpp'!AL33/'7 Syss'!AL33</f>
        <v>0.18288445533139128</v>
      </c>
      <c r="AM32" s="107">
        <f>'1 Utsläpp'!AM33/'7 Syss'!AM33</f>
        <v>0.16670293304359526</v>
      </c>
      <c r="AN32" s="107">
        <f>'1 Utsläpp'!AN33/'7 Syss'!AN33</f>
        <v>0.16430533231534819</v>
      </c>
      <c r="AO32" s="107">
        <f>'1 Utsläpp'!AO33/'7 Syss'!AO33</f>
        <v>0.17943827393425113</v>
      </c>
      <c r="AP32" s="107">
        <f>'1 Utsläpp'!AP33/'7 Syss'!AP33</f>
        <v>0.18148048565802377</v>
      </c>
      <c r="AQ32" s="107">
        <f>'1 Utsläpp'!AQ33/'7 Syss'!AQ33</f>
        <v>0.16393350670158552</v>
      </c>
      <c r="AR32" s="107">
        <f>'1 Utsläpp'!AR33/'7 Syss'!AR33</f>
        <v>0.15308873249953273</v>
      </c>
      <c r="AS32" s="107">
        <f>'1 Utsläpp'!AS33/'7 Syss'!AS33</f>
        <v>0.17186478055967438</v>
      </c>
      <c r="AT32" s="107">
        <f>'1 Utsläpp'!AT33/'7 Syss'!AT33</f>
        <v>0.17708094266689625</v>
      </c>
      <c r="AU32" s="107">
        <f>'1 Utsläpp'!AU33/'7 Syss'!AU33</f>
        <v>0.16277261869429138</v>
      </c>
      <c r="AV32" s="107">
        <f>'1 Utsläpp'!AV33/'7 Syss'!AV33</f>
        <v>0.1525143378777758</v>
      </c>
      <c r="AW32" s="107">
        <f>'1 Utsläpp'!AW33/'7 Syss'!AW33</f>
        <v>0.17188124512524203</v>
      </c>
      <c r="AX32" s="107">
        <f>'1 Utsläpp'!AX33/'7 Syss'!AX33</f>
        <v>0.18024651741277381</v>
      </c>
      <c r="AY32" s="107">
        <f>'1 Utsläpp'!AY33/'7 Syss'!AY33</f>
        <v>0.16204780431047536</v>
      </c>
      <c r="AZ32" s="107">
        <f>'1 Utsläpp'!AZ33/'7 Syss'!AZ33</f>
        <v>0.1436027118048645</v>
      </c>
      <c r="BA32" s="107">
        <f>'1 Utsläpp'!BA33/'7 Syss'!BA33</f>
        <v>0.14791222826467712</v>
      </c>
      <c r="BB32" s="107">
        <f>'1 Utsläpp'!BB33/'7 Syss'!BB33</f>
        <v>0.16720164853306779</v>
      </c>
      <c r="BC32" s="107">
        <f>'1 Utsläpp'!BC33/'7 Syss'!BC33</f>
        <v>0.1459689035698549</v>
      </c>
      <c r="BD32" s="107">
        <f>'1 Utsläpp'!BD33/'7 Syss'!BD33</f>
        <v>0.13120653081196407</v>
      </c>
      <c r="BE32" s="107">
        <f>'1 Utsläpp'!BE33/'7 Syss'!BE33</f>
        <v>0.14969480414747632</v>
      </c>
      <c r="BF32" s="107">
        <f>'1 Utsläpp'!BF33/'7 Syss'!BF33</f>
        <v>0.16058789064266632</v>
      </c>
      <c r="BG32" s="107">
        <f>'1 Utsläpp'!BG33/'7 Syss'!BG33</f>
        <v>0.13861632893552803</v>
      </c>
      <c r="BH32" s="107">
        <f>'1 Utsläpp'!BH33/'7 Syss'!BH33</f>
        <v>0.12684887448779467</v>
      </c>
      <c r="BI32" s="107">
        <f>'1 Utsläpp'!BI33/'7 Syss'!BI33</f>
        <v>0.1243844884294211</v>
      </c>
      <c r="BJ32" s="107">
        <f>'1 Utsläpp'!BJ33/'7 Syss'!BJ33</f>
        <v>0.12979053846359748</v>
      </c>
      <c r="BK32" s="107">
        <f>'1 Utsläpp'!BK33/'7 Syss'!BK33</f>
        <v>0.1245711174922691</v>
      </c>
      <c r="BL32" s="107">
        <f>'1 Utsläpp'!BL33/'7 Syss'!BL33</f>
        <v>0.1144048476757344</v>
      </c>
      <c r="BM32" s="107">
        <f>'1 Utsläpp'!BM33/'7 Syss'!BM33</f>
        <v>0.12252280102742601</v>
      </c>
      <c r="BN32" s="107">
        <f>'1 Utsläpp'!BN33/'7 Syss'!BN33</f>
        <v>0.12815386617388119</v>
      </c>
      <c r="BO32" s="107">
        <f>'1 Utsläpp'!BO33/'7 Syss'!BO33</f>
        <v>0.1180744647825</v>
      </c>
      <c r="BP32" s="107">
        <f>'1 Utsläpp'!BP33/'7 Syss'!BP33</f>
        <v>0.13603979439820585</v>
      </c>
      <c r="BQ32" s="107">
        <f>'1 Utsläpp'!BQ33/'7 Syss'!BQ33</f>
        <v>0.14418208469614771</v>
      </c>
      <c r="BR32" s="107">
        <f>'1 Utsläpp'!BR33/'7 Syss'!BR33</f>
        <v>0.15516023141659002</v>
      </c>
      <c r="BS32" s="107">
        <f>'1 Utsläpp'!BS33/'7 Syss'!BS33</f>
        <v>0.13549619337033972</v>
      </c>
    </row>
    <row r="33" spans="1:71" s="56" customFormat="1" x14ac:dyDescent="0.3">
      <c r="A33" s="56">
        <v>29</v>
      </c>
      <c r="B33" s="56" t="s">
        <v>163</v>
      </c>
      <c r="C33" s="56" t="s">
        <v>17</v>
      </c>
      <c r="D33" s="107">
        <f>'1 Utsläpp'!D34/'7 Syss'!D34</f>
        <v>0.6320485708659177</v>
      </c>
      <c r="E33" s="107">
        <f>'1 Utsläpp'!E34/'7 Syss'!E34</f>
        <v>0.7145894458400327</v>
      </c>
      <c r="F33" s="107">
        <f>'1 Utsläpp'!F34/'7 Syss'!F34</f>
        <v>0.69067448300384759</v>
      </c>
      <c r="G33" s="107">
        <f>'1 Utsläpp'!G34/'7 Syss'!G34</f>
        <v>0.6928885039679642</v>
      </c>
      <c r="H33" s="107">
        <f>'1 Utsläpp'!H34/'7 Syss'!H34</f>
        <v>0.58882201986408944</v>
      </c>
      <c r="I33" s="107">
        <f>'1 Utsläpp'!I34/'7 Syss'!I34</f>
        <v>0.65587782499927894</v>
      </c>
      <c r="J33" s="107">
        <f>'1 Utsläpp'!J34/'7 Syss'!J34</f>
        <v>0.63917625318379645</v>
      </c>
      <c r="K33" s="107">
        <f>'1 Utsläpp'!K34/'7 Syss'!K34</f>
        <v>0.62218510145138339</v>
      </c>
      <c r="L33" s="107">
        <f>'1 Utsläpp'!L34/'7 Syss'!L34</f>
        <v>0.58948456140964489</v>
      </c>
      <c r="M33" s="107">
        <f>'1 Utsläpp'!M34/'7 Syss'!M34</f>
        <v>0.67476163505815845</v>
      </c>
      <c r="N33" s="107">
        <f>'1 Utsläpp'!N34/'7 Syss'!N34</f>
        <v>0.65489389551287847</v>
      </c>
      <c r="O33" s="107">
        <f>'1 Utsläpp'!O34/'7 Syss'!O34</f>
        <v>0.65107967894903196</v>
      </c>
      <c r="P33" s="107">
        <f>'1 Utsläpp'!P34/'7 Syss'!P34</f>
        <v>0.48405953380976835</v>
      </c>
      <c r="Q33" s="107">
        <f>'1 Utsläpp'!Q34/'7 Syss'!Q34</f>
        <v>0.55810966134298445</v>
      </c>
      <c r="R33" s="107">
        <f>'1 Utsläpp'!R34/'7 Syss'!R34</f>
        <v>0.54573144988615907</v>
      </c>
      <c r="S33" s="107">
        <f>'1 Utsläpp'!S34/'7 Syss'!S34</f>
        <v>0.53977731180135813</v>
      </c>
      <c r="T33" s="107">
        <f>'1 Utsläpp'!T34/'7 Syss'!T34</f>
        <v>0.55156055289170869</v>
      </c>
      <c r="U33" s="107">
        <f>'1 Utsläpp'!U34/'7 Syss'!U34</f>
        <v>0.61581319972623982</v>
      </c>
      <c r="V33" s="107">
        <f>'1 Utsläpp'!V34/'7 Syss'!V34</f>
        <v>0.60818852453065053</v>
      </c>
      <c r="W33" s="107">
        <f>'1 Utsläpp'!W34/'7 Syss'!W34</f>
        <v>0.59272283209209564</v>
      </c>
      <c r="X33" s="107">
        <f>'1 Utsläpp'!X34/'7 Syss'!X34</f>
        <v>0.47360470893451045</v>
      </c>
      <c r="Y33" s="107">
        <f>'1 Utsläpp'!Y34/'7 Syss'!Y34</f>
        <v>0.51754968255363754</v>
      </c>
      <c r="Z33" s="107">
        <f>'1 Utsläpp'!Z34/'7 Syss'!Z34</f>
        <v>0.53094168192287738</v>
      </c>
      <c r="AA33" s="107">
        <f>'1 Utsläpp'!AA34/'7 Syss'!AA34</f>
        <v>0.51688352875725341</v>
      </c>
      <c r="AB33" s="107">
        <f>'1 Utsläpp'!AB34/'7 Syss'!AB34</f>
        <v>0.44623040749628717</v>
      </c>
      <c r="AC33" s="107">
        <f>'1 Utsläpp'!AC34/'7 Syss'!AC34</f>
        <v>0.52343853960676023</v>
      </c>
      <c r="AD33" s="107">
        <f>'1 Utsläpp'!AD34/'7 Syss'!AD34</f>
        <v>0.51400476232591419</v>
      </c>
      <c r="AE33" s="107">
        <f>'1 Utsläpp'!AE34/'7 Syss'!AE34</f>
        <v>0.51116371499973212</v>
      </c>
      <c r="AF33" s="107">
        <f>'1 Utsläpp'!AF34/'7 Syss'!AF34</f>
        <v>0.45502818731707889</v>
      </c>
      <c r="AG33" s="107">
        <f>'1 Utsläpp'!AG34/'7 Syss'!AG34</f>
        <v>0.50693127095481072</v>
      </c>
      <c r="AH33" s="107">
        <f>'1 Utsläpp'!AH34/'7 Syss'!AH34</f>
        <v>0.49120875763476235</v>
      </c>
      <c r="AI33" s="107">
        <f>'1 Utsläpp'!AI34/'7 Syss'!AI34</f>
        <v>0.5095892836495487</v>
      </c>
      <c r="AJ33" s="107">
        <f>'1 Utsläpp'!AJ34/'7 Syss'!AJ34</f>
        <v>0.40955902997869836</v>
      </c>
      <c r="AK33" s="107">
        <f>'1 Utsläpp'!AK34/'7 Syss'!AK34</f>
        <v>0.44015318927323532</v>
      </c>
      <c r="AL33" s="107">
        <f>'1 Utsläpp'!AL34/'7 Syss'!AL34</f>
        <v>0.43837032987595426</v>
      </c>
      <c r="AM33" s="107">
        <f>'1 Utsläpp'!AM34/'7 Syss'!AM34</f>
        <v>0.45474764023270436</v>
      </c>
      <c r="AN33" s="107">
        <f>'1 Utsläpp'!AN34/'7 Syss'!AN34</f>
        <v>0.53650885298009632</v>
      </c>
      <c r="AO33" s="107">
        <f>'1 Utsläpp'!AO34/'7 Syss'!AO34</f>
        <v>0.54513326527786143</v>
      </c>
      <c r="AP33" s="107">
        <f>'1 Utsläpp'!AP34/'7 Syss'!AP34</f>
        <v>0.54801190677858003</v>
      </c>
      <c r="AQ33" s="107">
        <f>'1 Utsläpp'!AQ34/'7 Syss'!AQ34</f>
        <v>0.56845942805509253</v>
      </c>
      <c r="AR33" s="107">
        <f>'1 Utsläpp'!AR34/'7 Syss'!AR34</f>
        <v>0.401908520622137</v>
      </c>
      <c r="AS33" s="107">
        <f>'1 Utsläpp'!AS34/'7 Syss'!AS34</f>
        <v>0.41772412382387514</v>
      </c>
      <c r="AT33" s="107">
        <f>'1 Utsläpp'!AT34/'7 Syss'!AT34</f>
        <v>0.43832760251000413</v>
      </c>
      <c r="AU33" s="107">
        <f>'1 Utsläpp'!AU34/'7 Syss'!AU34</f>
        <v>0.45370156675459972</v>
      </c>
      <c r="AV33" s="107">
        <f>'1 Utsläpp'!AV34/'7 Syss'!AV34</f>
        <v>0.38893530804831761</v>
      </c>
      <c r="AW33" s="107">
        <f>'1 Utsläpp'!AW34/'7 Syss'!AW34</f>
        <v>0.39897181275709837</v>
      </c>
      <c r="AX33" s="107">
        <f>'1 Utsläpp'!AX34/'7 Syss'!AX34</f>
        <v>0.40525453782975407</v>
      </c>
      <c r="AY33" s="107">
        <f>'1 Utsläpp'!AY34/'7 Syss'!AY34</f>
        <v>0.40046591942224308</v>
      </c>
      <c r="AZ33" s="107">
        <f>'1 Utsläpp'!AZ34/'7 Syss'!AZ34</f>
        <v>0.36289239505249871</v>
      </c>
      <c r="BA33" s="107">
        <f>'1 Utsläpp'!BA34/'7 Syss'!BA34</f>
        <v>0.36752718817231772</v>
      </c>
      <c r="BB33" s="107">
        <f>'1 Utsläpp'!BB34/'7 Syss'!BB34</f>
        <v>0.37780258444223536</v>
      </c>
      <c r="BC33" s="107">
        <f>'1 Utsläpp'!BC34/'7 Syss'!BC34</f>
        <v>0.3604235856194134</v>
      </c>
      <c r="BD33" s="107">
        <f>'1 Utsläpp'!BD34/'7 Syss'!BD34</f>
        <v>0.33098216533570057</v>
      </c>
      <c r="BE33" s="107">
        <f>'1 Utsläpp'!BE34/'7 Syss'!BE34</f>
        <v>0.3400291156783502</v>
      </c>
      <c r="BF33" s="107">
        <f>'1 Utsläpp'!BF34/'7 Syss'!BF34</f>
        <v>0.33479363366496817</v>
      </c>
      <c r="BG33" s="107">
        <f>'1 Utsläpp'!BG34/'7 Syss'!BG34</f>
        <v>0.32312469972793967</v>
      </c>
      <c r="BH33" s="107">
        <f>'1 Utsläpp'!BH34/'7 Syss'!BH34</f>
        <v>0.29747020361447923</v>
      </c>
      <c r="BI33" s="107">
        <f>'1 Utsläpp'!BI34/'7 Syss'!BI34</f>
        <v>0.29721196269988387</v>
      </c>
      <c r="BJ33" s="107">
        <f>'1 Utsläpp'!BJ34/'7 Syss'!BJ34</f>
        <v>0.29616101016078444</v>
      </c>
      <c r="BK33" s="107">
        <f>'1 Utsläpp'!BK34/'7 Syss'!BK34</f>
        <v>0.29559479830621871</v>
      </c>
      <c r="BL33" s="107">
        <f>'1 Utsläpp'!BL34/'7 Syss'!BL34</f>
        <v>0.27733379846443917</v>
      </c>
      <c r="BM33" s="107">
        <f>'1 Utsläpp'!BM34/'7 Syss'!BM34</f>
        <v>0.28232279179855596</v>
      </c>
      <c r="BN33" s="107">
        <f>'1 Utsläpp'!BN34/'7 Syss'!BN34</f>
        <v>0.28201426217522541</v>
      </c>
      <c r="BO33" s="107">
        <f>'1 Utsläpp'!BO34/'7 Syss'!BO34</f>
        <v>0.27516256211110385</v>
      </c>
      <c r="BP33" s="107">
        <f>'1 Utsläpp'!BP34/'7 Syss'!BP34</f>
        <v>0.28719382152799167</v>
      </c>
      <c r="BQ33" s="107">
        <f>'1 Utsläpp'!BQ34/'7 Syss'!BQ34</f>
        <v>0.29345144892543218</v>
      </c>
      <c r="BR33" s="107">
        <f>'1 Utsläpp'!BR34/'7 Syss'!BR34</f>
        <v>0.29800670283694869</v>
      </c>
      <c r="BS33" s="107">
        <f>'1 Utsläpp'!BS34/'7 Syss'!BS34</f>
        <v>0.28566656333988555</v>
      </c>
    </row>
    <row r="34" spans="1:71" s="56" customFormat="1" x14ac:dyDescent="0.3">
      <c r="A34" s="56">
        <v>30</v>
      </c>
      <c r="B34" s="56" t="s">
        <v>164</v>
      </c>
      <c r="C34" s="56" t="s">
        <v>18</v>
      </c>
      <c r="D34" s="107">
        <f>'1 Utsläpp'!D35/'7 Syss'!D35</f>
        <v>8.9793415093004675E-2</v>
      </c>
      <c r="E34" s="107">
        <f>'1 Utsläpp'!E35/'7 Syss'!E35</f>
        <v>9.1865857972841913E-2</v>
      </c>
      <c r="F34" s="107">
        <f>'1 Utsläpp'!F35/'7 Syss'!F35</f>
        <v>8.3818567076871214E-2</v>
      </c>
      <c r="G34" s="107">
        <f>'1 Utsläpp'!G35/'7 Syss'!G35</f>
        <v>8.2454271214916983E-2</v>
      </c>
      <c r="H34" s="107">
        <f>'1 Utsläpp'!H35/'7 Syss'!H35</f>
        <v>8.6459983997593443E-2</v>
      </c>
      <c r="I34" s="107">
        <f>'1 Utsläpp'!I35/'7 Syss'!I35</f>
        <v>8.7923112349299781E-2</v>
      </c>
      <c r="J34" s="107">
        <f>'1 Utsläpp'!J35/'7 Syss'!J35</f>
        <v>8.1763053786008441E-2</v>
      </c>
      <c r="K34" s="107">
        <f>'1 Utsläpp'!K35/'7 Syss'!K35</f>
        <v>7.9211733310035601E-2</v>
      </c>
      <c r="L34" s="107">
        <f>'1 Utsläpp'!L35/'7 Syss'!L35</f>
        <v>8.7091891988173603E-2</v>
      </c>
      <c r="M34" s="107">
        <f>'1 Utsläpp'!M35/'7 Syss'!M35</f>
        <v>8.5465099003063524E-2</v>
      </c>
      <c r="N34" s="107">
        <f>'1 Utsläpp'!N35/'7 Syss'!N35</f>
        <v>8.1039462159955541E-2</v>
      </c>
      <c r="O34" s="107">
        <f>'1 Utsläpp'!O35/'7 Syss'!O35</f>
        <v>8.1539183889594899E-2</v>
      </c>
      <c r="P34" s="107">
        <f>'1 Utsläpp'!P35/'7 Syss'!P35</f>
        <v>8.3466419703301986E-2</v>
      </c>
      <c r="Q34" s="107">
        <f>'1 Utsläpp'!Q35/'7 Syss'!Q35</f>
        <v>8.3212541422328659E-2</v>
      </c>
      <c r="R34" s="107">
        <f>'1 Utsläpp'!R35/'7 Syss'!R35</f>
        <v>7.7164200095715285E-2</v>
      </c>
      <c r="S34" s="107">
        <f>'1 Utsläpp'!S35/'7 Syss'!S35</f>
        <v>7.3908900531726843E-2</v>
      </c>
      <c r="T34" s="107">
        <f>'1 Utsläpp'!T35/'7 Syss'!T35</f>
        <v>7.750729447745687E-2</v>
      </c>
      <c r="U34" s="107">
        <f>'1 Utsläpp'!U35/'7 Syss'!U35</f>
        <v>7.549665130498058E-2</v>
      </c>
      <c r="V34" s="107">
        <f>'1 Utsläpp'!V35/'7 Syss'!V35</f>
        <v>7.3424381207509742E-2</v>
      </c>
      <c r="W34" s="107">
        <f>'1 Utsläpp'!W35/'7 Syss'!W35</f>
        <v>6.9636224116404494E-2</v>
      </c>
      <c r="X34" s="107">
        <f>'1 Utsläpp'!X35/'7 Syss'!X35</f>
        <v>7.1500611752402146E-2</v>
      </c>
      <c r="Y34" s="107">
        <f>'1 Utsläpp'!Y35/'7 Syss'!Y35</f>
        <v>7.3486444203000781E-2</v>
      </c>
      <c r="Z34" s="107">
        <f>'1 Utsläpp'!Z35/'7 Syss'!Z35</f>
        <v>7.1134218423308845E-2</v>
      </c>
      <c r="AA34" s="107">
        <f>'1 Utsläpp'!AA35/'7 Syss'!AA35</f>
        <v>6.4062627392906218E-2</v>
      </c>
      <c r="AB34" s="107">
        <f>'1 Utsläpp'!AB35/'7 Syss'!AB35</f>
        <v>6.5658425328402076E-2</v>
      </c>
      <c r="AC34" s="107">
        <f>'1 Utsläpp'!AC35/'7 Syss'!AC35</f>
        <v>6.7684052022407362E-2</v>
      </c>
      <c r="AD34" s="107">
        <f>'1 Utsläpp'!AD35/'7 Syss'!AD35</f>
        <v>6.5093794413751294E-2</v>
      </c>
      <c r="AE34" s="107">
        <f>'1 Utsläpp'!AE35/'7 Syss'!AE35</f>
        <v>6.0149732371157595E-2</v>
      </c>
      <c r="AF34" s="107">
        <f>'1 Utsläpp'!AF35/'7 Syss'!AF35</f>
        <v>6.3706455226122199E-2</v>
      </c>
      <c r="AG34" s="107">
        <f>'1 Utsläpp'!AG35/'7 Syss'!AG35</f>
        <v>6.7991986243028976E-2</v>
      </c>
      <c r="AH34" s="107">
        <f>'1 Utsläpp'!AH35/'7 Syss'!AH35</f>
        <v>6.3308874069982979E-2</v>
      </c>
      <c r="AI34" s="107">
        <f>'1 Utsläpp'!AI35/'7 Syss'!AI35</f>
        <v>6.1698779716933334E-2</v>
      </c>
      <c r="AJ34" s="107">
        <f>'1 Utsläpp'!AJ35/'7 Syss'!AJ35</f>
        <v>5.4525696508895695E-2</v>
      </c>
      <c r="AK34" s="107">
        <f>'1 Utsläpp'!AK35/'7 Syss'!AK35</f>
        <v>6.2681230218398665E-2</v>
      </c>
      <c r="AL34" s="107">
        <f>'1 Utsläpp'!AL35/'7 Syss'!AL35</f>
        <v>5.7224744505225807E-2</v>
      </c>
      <c r="AM34" s="107">
        <f>'1 Utsläpp'!AM35/'7 Syss'!AM35</f>
        <v>5.7392511500758477E-2</v>
      </c>
      <c r="AN34" s="107">
        <f>'1 Utsläpp'!AN35/'7 Syss'!AN35</f>
        <v>5.3488234749445474E-2</v>
      </c>
      <c r="AO34" s="107">
        <f>'1 Utsläpp'!AO35/'7 Syss'!AO35</f>
        <v>6.4193485458968885E-2</v>
      </c>
      <c r="AP34" s="107">
        <f>'1 Utsläpp'!AP35/'7 Syss'!AP35</f>
        <v>5.8764021693254648E-2</v>
      </c>
      <c r="AQ34" s="107">
        <f>'1 Utsläpp'!AQ35/'7 Syss'!AQ35</f>
        <v>5.8062627431287643E-2</v>
      </c>
      <c r="AR34" s="107">
        <f>'1 Utsläpp'!AR35/'7 Syss'!AR35</f>
        <v>4.9777218392866134E-2</v>
      </c>
      <c r="AS34" s="107">
        <f>'1 Utsläpp'!AS35/'7 Syss'!AS35</f>
        <v>6.1018164633408839E-2</v>
      </c>
      <c r="AT34" s="107">
        <f>'1 Utsläpp'!AT35/'7 Syss'!AT35</f>
        <v>5.7421481653702741E-2</v>
      </c>
      <c r="AU34" s="107">
        <f>'1 Utsläpp'!AU35/'7 Syss'!AU35</f>
        <v>5.8050812196909177E-2</v>
      </c>
      <c r="AV34" s="107">
        <f>'1 Utsläpp'!AV35/'7 Syss'!AV35</f>
        <v>5.0682755178206591E-2</v>
      </c>
      <c r="AW34" s="107">
        <f>'1 Utsläpp'!AW35/'7 Syss'!AW35</f>
        <v>5.9163069522488149E-2</v>
      </c>
      <c r="AX34" s="107">
        <f>'1 Utsläpp'!AX35/'7 Syss'!AX35</f>
        <v>5.6755675458198401E-2</v>
      </c>
      <c r="AY34" s="107">
        <f>'1 Utsläpp'!AY35/'7 Syss'!AY35</f>
        <v>5.553877819732024E-2</v>
      </c>
      <c r="AZ34" s="107">
        <f>'1 Utsläpp'!AZ35/'7 Syss'!AZ35</f>
        <v>4.9782946867089756E-2</v>
      </c>
      <c r="BA34" s="107">
        <f>'1 Utsläpp'!BA35/'7 Syss'!BA35</f>
        <v>5.0420028790873136E-2</v>
      </c>
      <c r="BB34" s="107">
        <f>'1 Utsläpp'!BB35/'7 Syss'!BB35</f>
        <v>5.4247281515947564E-2</v>
      </c>
      <c r="BC34" s="107">
        <f>'1 Utsläpp'!BC35/'7 Syss'!BC35</f>
        <v>5.1755656754151828E-2</v>
      </c>
      <c r="BD34" s="107">
        <f>'1 Utsläpp'!BD35/'7 Syss'!BD35</f>
        <v>4.639874271773721E-2</v>
      </c>
      <c r="BE34" s="107">
        <f>'1 Utsläpp'!BE35/'7 Syss'!BE35</f>
        <v>5.3652704888350604E-2</v>
      </c>
      <c r="BF34" s="107">
        <f>'1 Utsläpp'!BF35/'7 Syss'!BF35</f>
        <v>5.4063451422520836E-2</v>
      </c>
      <c r="BG34" s="107">
        <f>'1 Utsläpp'!BG35/'7 Syss'!BG35</f>
        <v>5.019046477392386E-2</v>
      </c>
      <c r="BH34" s="107">
        <f>'1 Utsläpp'!BH35/'7 Syss'!BH35</f>
        <v>4.5681259267966512E-2</v>
      </c>
      <c r="BI34" s="107">
        <f>'1 Utsläpp'!BI35/'7 Syss'!BI35</f>
        <v>4.531190719510015E-2</v>
      </c>
      <c r="BJ34" s="107">
        <f>'1 Utsläpp'!BJ35/'7 Syss'!BJ35</f>
        <v>4.3994571571536925E-2</v>
      </c>
      <c r="BK34" s="107">
        <f>'1 Utsläpp'!BK35/'7 Syss'!BK35</f>
        <v>4.5360926726348637E-2</v>
      </c>
      <c r="BL34" s="107">
        <f>'1 Utsläpp'!BL35/'7 Syss'!BL35</f>
        <v>4.3322220892608065E-2</v>
      </c>
      <c r="BM34" s="107">
        <f>'1 Utsläpp'!BM35/'7 Syss'!BM35</f>
        <v>4.6669263911476161E-2</v>
      </c>
      <c r="BN34" s="107">
        <f>'1 Utsläpp'!BN35/'7 Syss'!BN35</f>
        <v>4.5578398739042555E-2</v>
      </c>
      <c r="BO34" s="107">
        <f>'1 Utsläpp'!BO35/'7 Syss'!BO35</f>
        <v>4.4279569531530151E-2</v>
      </c>
      <c r="BP34" s="107">
        <f>'1 Utsläpp'!BP35/'7 Syss'!BP35</f>
        <v>5.0687913513933543E-2</v>
      </c>
      <c r="BQ34" s="107">
        <f>'1 Utsläpp'!BQ35/'7 Syss'!BQ35</f>
        <v>5.3637161903289821E-2</v>
      </c>
      <c r="BR34" s="107">
        <f>'1 Utsläpp'!BR35/'7 Syss'!BR35</f>
        <v>5.3680833349120716E-2</v>
      </c>
      <c r="BS34" s="107">
        <f>'1 Utsläpp'!BS35/'7 Syss'!BS35</f>
        <v>4.96913939310046E-2</v>
      </c>
    </row>
    <row r="35" spans="1:71" s="56" customFormat="1" x14ac:dyDescent="0.3">
      <c r="A35" s="56">
        <v>31</v>
      </c>
      <c r="B35" s="56" t="s">
        <v>165</v>
      </c>
      <c r="C35" s="56" t="s">
        <v>19</v>
      </c>
      <c r="D35" s="107">
        <f>'1 Utsläpp'!D36/'7 Syss'!D36</f>
        <v>0.82026154842844534</v>
      </c>
      <c r="E35" s="107">
        <f>'1 Utsläpp'!E36/'7 Syss'!E36</f>
        <v>0.85803761708346593</v>
      </c>
      <c r="F35" s="107">
        <f>'1 Utsläpp'!F36/'7 Syss'!F36</f>
        <v>0.74314750836677634</v>
      </c>
      <c r="G35" s="107">
        <f>'1 Utsläpp'!G36/'7 Syss'!G36</f>
        <v>0.80003493443309692</v>
      </c>
      <c r="H35" s="107">
        <f>'1 Utsläpp'!H36/'7 Syss'!H36</f>
        <v>0.82183689456675835</v>
      </c>
      <c r="I35" s="107">
        <f>'1 Utsläpp'!I36/'7 Syss'!I36</f>
        <v>0.84085966270522361</v>
      </c>
      <c r="J35" s="107">
        <f>'1 Utsläpp'!J36/'7 Syss'!J36</f>
        <v>0.759908501377351</v>
      </c>
      <c r="K35" s="107">
        <f>'1 Utsläpp'!K36/'7 Syss'!K36</f>
        <v>0.81663295482250009</v>
      </c>
      <c r="L35" s="107">
        <f>'1 Utsläpp'!L36/'7 Syss'!L36</f>
        <v>0.81256327362972847</v>
      </c>
      <c r="M35" s="107">
        <f>'1 Utsläpp'!M36/'7 Syss'!M36</f>
        <v>0.80774114555102317</v>
      </c>
      <c r="N35" s="107">
        <f>'1 Utsläpp'!N36/'7 Syss'!N36</f>
        <v>0.73338669684358726</v>
      </c>
      <c r="O35" s="107">
        <f>'1 Utsläpp'!O36/'7 Syss'!O36</f>
        <v>0.82431292293150216</v>
      </c>
      <c r="P35" s="107">
        <f>'1 Utsläpp'!P36/'7 Syss'!P36</f>
        <v>0.863561751954384</v>
      </c>
      <c r="Q35" s="107">
        <f>'1 Utsläpp'!Q36/'7 Syss'!Q36</f>
        <v>0.86393671864481514</v>
      </c>
      <c r="R35" s="107">
        <f>'1 Utsläpp'!R36/'7 Syss'!R36</f>
        <v>0.76499752857503533</v>
      </c>
      <c r="S35" s="107">
        <f>'1 Utsläpp'!S36/'7 Syss'!S36</f>
        <v>0.83822856685164171</v>
      </c>
      <c r="T35" s="107">
        <f>'1 Utsläpp'!T36/'7 Syss'!T36</f>
        <v>0.81052126898758503</v>
      </c>
      <c r="U35" s="107">
        <f>'1 Utsläpp'!U36/'7 Syss'!U36</f>
        <v>0.78547609776613403</v>
      </c>
      <c r="V35" s="107">
        <f>'1 Utsläpp'!V36/'7 Syss'!V36</f>
        <v>0.70253943680052433</v>
      </c>
      <c r="W35" s="107">
        <f>'1 Utsläpp'!W36/'7 Syss'!W36</f>
        <v>0.77163782918023771</v>
      </c>
      <c r="X35" s="107">
        <f>'1 Utsläpp'!X36/'7 Syss'!X36</f>
        <v>0.77171644391552874</v>
      </c>
      <c r="Y35" s="107">
        <f>'1 Utsläpp'!Y36/'7 Syss'!Y36</f>
        <v>0.74546828588598246</v>
      </c>
      <c r="Z35" s="107">
        <f>'1 Utsläpp'!Z36/'7 Syss'!Z36</f>
        <v>0.6818378609666953</v>
      </c>
      <c r="AA35" s="107">
        <f>'1 Utsläpp'!AA36/'7 Syss'!AA36</f>
        <v>0.72346101419431352</v>
      </c>
      <c r="AB35" s="107">
        <f>'1 Utsläpp'!AB36/'7 Syss'!AB36</f>
        <v>0.71365857324192783</v>
      </c>
      <c r="AC35" s="107">
        <f>'1 Utsläpp'!AC36/'7 Syss'!AC36</f>
        <v>0.67651851385407036</v>
      </c>
      <c r="AD35" s="107">
        <f>'1 Utsläpp'!AD36/'7 Syss'!AD36</f>
        <v>0.64419330927144292</v>
      </c>
      <c r="AE35" s="107">
        <f>'1 Utsläpp'!AE36/'7 Syss'!AE36</f>
        <v>0.70432178540918366</v>
      </c>
      <c r="AF35" s="107">
        <f>'1 Utsläpp'!AF36/'7 Syss'!AF36</f>
        <v>0.6650882721348248</v>
      </c>
      <c r="AG35" s="107">
        <f>'1 Utsläpp'!AG36/'7 Syss'!AG36</f>
        <v>0.65684175847880777</v>
      </c>
      <c r="AH35" s="107">
        <f>'1 Utsläpp'!AH36/'7 Syss'!AH36</f>
        <v>0.63069693578789332</v>
      </c>
      <c r="AI35" s="107">
        <f>'1 Utsläpp'!AI36/'7 Syss'!AI36</f>
        <v>0.684060459954144</v>
      </c>
      <c r="AJ35" s="107">
        <f>'1 Utsläpp'!AJ36/'7 Syss'!AJ36</f>
        <v>0.63036177257728487</v>
      </c>
      <c r="AK35" s="107">
        <f>'1 Utsläpp'!AK36/'7 Syss'!AK36</f>
        <v>0.59404615289672225</v>
      </c>
      <c r="AL35" s="107">
        <f>'1 Utsläpp'!AL36/'7 Syss'!AL36</f>
        <v>0.59186589795500499</v>
      </c>
      <c r="AM35" s="107">
        <f>'1 Utsläpp'!AM36/'7 Syss'!AM36</f>
        <v>0.62049832042233821</v>
      </c>
      <c r="AN35" s="107">
        <f>'1 Utsläpp'!AN36/'7 Syss'!AN36</f>
        <v>0.5768763981221916</v>
      </c>
      <c r="AO35" s="107">
        <f>'1 Utsläpp'!AO36/'7 Syss'!AO36</f>
        <v>0.57174438266339045</v>
      </c>
      <c r="AP35" s="107">
        <f>'1 Utsläpp'!AP36/'7 Syss'!AP36</f>
        <v>0.55734569014303315</v>
      </c>
      <c r="AQ35" s="107">
        <f>'1 Utsläpp'!AQ36/'7 Syss'!AQ36</f>
        <v>0.57258377322341947</v>
      </c>
      <c r="AR35" s="107">
        <f>'1 Utsläpp'!AR36/'7 Syss'!AR36</f>
        <v>0.52027605135211685</v>
      </c>
      <c r="AS35" s="107">
        <f>'1 Utsläpp'!AS36/'7 Syss'!AS36</f>
        <v>0.53572839947537609</v>
      </c>
      <c r="AT35" s="107">
        <f>'1 Utsläpp'!AT36/'7 Syss'!AT36</f>
        <v>0.52706025397355849</v>
      </c>
      <c r="AU35" s="107">
        <f>'1 Utsläpp'!AU36/'7 Syss'!AU36</f>
        <v>0.51456705889507359</v>
      </c>
      <c r="AV35" s="107">
        <f>'1 Utsläpp'!AV36/'7 Syss'!AV36</f>
        <v>0.49508754726138171</v>
      </c>
      <c r="AW35" s="107">
        <f>'1 Utsläpp'!AW36/'7 Syss'!AW36</f>
        <v>0.52580146223956192</v>
      </c>
      <c r="AX35" s="107">
        <f>'1 Utsläpp'!AX36/'7 Syss'!AX36</f>
        <v>0.53031278633595968</v>
      </c>
      <c r="AY35" s="107">
        <f>'1 Utsläpp'!AY36/'7 Syss'!AY36</f>
        <v>0.53553170786607562</v>
      </c>
      <c r="AZ35" s="107">
        <f>'1 Utsläpp'!AZ36/'7 Syss'!AZ36</f>
        <v>0.47228133135271222</v>
      </c>
      <c r="BA35" s="107">
        <f>'1 Utsläpp'!BA36/'7 Syss'!BA36</f>
        <v>0.5148865318036685</v>
      </c>
      <c r="BB35" s="107">
        <f>'1 Utsläpp'!BB36/'7 Syss'!BB36</f>
        <v>0.55693197084104351</v>
      </c>
      <c r="BC35" s="107">
        <f>'1 Utsläpp'!BC36/'7 Syss'!BC36</f>
        <v>0.54283615464890056</v>
      </c>
      <c r="BD35" s="107">
        <f>'1 Utsläpp'!BD36/'7 Syss'!BD36</f>
        <v>0.49770546410411393</v>
      </c>
      <c r="BE35" s="107">
        <f>'1 Utsläpp'!BE36/'7 Syss'!BE36</f>
        <v>0.56139696950003515</v>
      </c>
      <c r="BF35" s="107">
        <f>'1 Utsläpp'!BF36/'7 Syss'!BF36</f>
        <v>0.51735842877561089</v>
      </c>
      <c r="BG35" s="107">
        <f>'1 Utsläpp'!BG36/'7 Syss'!BG36</f>
        <v>0.4823478973481739</v>
      </c>
      <c r="BH35" s="107">
        <f>'1 Utsläpp'!BH36/'7 Syss'!BH36</f>
        <v>0.46090044293061555</v>
      </c>
      <c r="BI35" s="107">
        <f>'1 Utsläpp'!BI36/'7 Syss'!BI36</f>
        <v>0.42833692553589153</v>
      </c>
      <c r="BJ35" s="107">
        <f>'1 Utsläpp'!BJ36/'7 Syss'!BJ36</f>
        <v>0.40315173451138386</v>
      </c>
      <c r="BK35" s="107">
        <f>'1 Utsläpp'!BK36/'7 Syss'!BK36</f>
        <v>0.42485274556899705</v>
      </c>
      <c r="BL35" s="107">
        <f>'1 Utsläpp'!BL36/'7 Syss'!BL36</f>
        <v>0.44640098402074441</v>
      </c>
      <c r="BM35" s="107">
        <f>'1 Utsläpp'!BM36/'7 Syss'!BM36</f>
        <v>0.45211873383940526</v>
      </c>
      <c r="BN35" s="107">
        <f>'1 Utsläpp'!BN36/'7 Syss'!BN36</f>
        <v>0.42066898581237433</v>
      </c>
      <c r="BO35" s="107">
        <f>'1 Utsläpp'!BO36/'7 Syss'!BO36</f>
        <v>0.44299667126538067</v>
      </c>
      <c r="BP35" s="107">
        <f>'1 Utsläpp'!BP36/'7 Syss'!BP36</f>
        <v>0.55392765914441822</v>
      </c>
      <c r="BQ35" s="107">
        <f>'1 Utsläpp'!BQ36/'7 Syss'!BQ36</f>
        <v>0.56397568815391119</v>
      </c>
      <c r="BR35" s="107">
        <f>'1 Utsläpp'!BR36/'7 Syss'!BR36</f>
        <v>0.5458460547002506</v>
      </c>
      <c r="BS35" s="107">
        <f>'1 Utsläpp'!BS36/'7 Syss'!BS36</f>
        <v>0.53384449863191175</v>
      </c>
    </row>
    <row r="36" spans="1:71" s="56" customFormat="1" x14ac:dyDescent="0.3">
      <c r="A36" s="56">
        <v>32</v>
      </c>
      <c r="B36" s="56" t="s">
        <v>166</v>
      </c>
      <c r="C36" s="56" t="s">
        <v>20</v>
      </c>
      <c r="D36" s="107">
        <f>'1 Utsläpp'!D37/'7 Syss'!D37</f>
        <v>0.52250893497624451</v>
      </c>
      <c r="E36" s="107">
        <f>'1 Utsläpp'!E37/'7 Syss'!E37</f>
        <v>0.5654795047989063</v>
      </c>
      <c r="F36" s="107">
        <f>'1 Utsläpp'!F37/'7 Syss'!F37</f>
        <v>0.53854166961185168</v>
      </c>
      <c r="G36" s="107">
        <f>'1 Utsläpp'!G37/'7 Syss'!G37</f>
        <v>0.49288282473015926</v>
      </c>
      <c r="H36" s="107">
        <f>'1 Utsläpp'!H37/'7 Syss'!H37</f>
        <v>0.46685551006113973</v>
      </c>
      <c r="I36" s="107">
        <f>'1 Utsläpp'!I37/'7 Syss'!I37</f>
        <v>0.54453572496833114</v>
      </c>
      <c r="J36" s="107">
        <f>'1 Utsläpp'!J37/'7 Syss'!J37</f>
        <v>0.49514250157895506</v>
      </c>
      <c r="K36" s="107">
        <f>'1 Utsläpp'!K37/'7 Syss'!K37</f>
        <v>0.47398343316627101</v>
      </c>
      <c r="L36" s="107">
        <f>'1 Utsläpp'!L37/'7 Syss'!L37</f>
        <v>0.51110109379610413</v>
      </c>
      <c r="M36" s="107">
        <f>'1 Utsläpp'!M37/'7 Syss'!M37</f>
        <v>0.55158625717740961</v>
      </c>
      <c r="N36" s="107">
        <f>'1 Utsläpp'!N37/'7 Syss'!N37</f>
        <v>0.48840884163425502</v>
      </c>
      <c r="O36" s="107">
        <f>'1 Utsläpp'!O37/'7 Syss'!O37</f>
        <v>0.50277985114159629</v>
      </c>
      <c r="P36" s="107">
        <f>'1 Utsläpp'!P37/'7 Syss'!P37</f>
        <v>0.5597395176390928</v>
      </c>
      <c r="Q36" s="107">
        <f>'1 Utsläpp'!Q37/'7 Syss'!Q37</f>
        <v>0.60923630437216991</v>
      </c>
      <c r="R36" s="107">
        <f>'1 Utsläpp'!R37/'7 Syss'!R37</f>
        <v>0.52170366614349262</v>
      </c>
      <c r="S36" s="107">
        <f>'1 Utsläpp'!S37/'7 Syss'!S37</f>
        <v>0.508288358224534</v>
      </c>
      <c r="T36" s="107">
        <f>'1 Utsläpp'!T37/'7 Syss'!T37</f>
        <v>0.46110745104767908</v>
      </c>
      <c r="U36" s="107">
        <f>'1 Utsläpp'!U37/'7 Syss'!U37</f>
        <v>0.51051855298673854</v>
      </c>
      <c r="V36" s="107">
        <f>'1 Utsläpp'!V37/'7 Syss'!V37</f>
        <v>0.46655052204151054</v>
      </c>
      <c r="W36" s="107">
        <f>'1 Utsläpp'!W37/'7 Syss'!W37</f>
        <v>0.43408022221180242</v>
      </c>
      <c r="X36" s="107">
        <f>'1 Utsläpp'!X37/'7 Syss'!X37</f>
        <v>0.4296293730508709</v>
      </c>
      <c r="Y36" s="107">
        <f>'1 Utsläpp'!Y37/'7 Syss'!Y37</f>
        <v>0.48026432274810826</v>
      </c>
      <c r="Z36" s="107">
        <f>'1 Utsläpp'!Z37/'7 Syss'!Z37</f>
        <v>0.43086062555497007</v>
      </c>
      <c r="AA36" s="107">
        <f>'1 Utsläpp'!AA37/'7 Syss'!AA37</f>
        <v>0.39301808711163466</v>
      </c>
      <c r="AB36" s="107">
        <f>'1 Utsläpp'!AB37/'7 Syss'!AB37</f>
        <v>0.39387056925353786</v>
      </c>
      <c r="AC36" s="107">
        <f>'1 Utsläpp'!AC37/'7 Syss'!AC37</f>
        <v>0.45024162571715687</v>
      </c>
      <c r="AD36" s="107">
        <f>'1 Utsläpp'!AD37/'7 Syss'!AD37</f>
        <v>0.41434757076625711</v>
      </c>
      <c r="AE36" s="107">
        <f>'1 Utsläpp'!AE37/'7 Syss'!AE37</f>
        <v>0.41295775045968752</v>
      </c>
      <c r="AF36" s="107">
        <f>'1 Utsläpp'!AF37/'7 Syss'!AF37</f>
        <v>0.32225475937487108</v>
      </c>
      <c r="AG36" s="107">
        <f>'1 Utsläpp'!AG37/'7 Syss'!AG37</f>
        <v>0.38902763861463074</v>
      </c>
      <c r="AH36" s="107">
        <f>'1 Utsläpp'!AH37/'7 Syss'!AH37</f>
        <v>0.3783095989090397</v>
      </c>
      <c r="AI36" s="107">
        <f>'1 Utsläpp'!AI37/'7 Syss'!AI37</f>
        <v>0.34715524010322757</v>
      </c>
      <c r="AJ36" s="107">
        <f>'1 Utsläpp'!AJ37/'7 Syss'!AJ37</f>
        <v>0.32305480785460883</v>
      </c>
      <c r="AK36" s="107">
        <f>'1 Utsläpp'!AK37/'7 Syss'!AK37</f>
        <v>0.36596841820002596</v>
      </c>
      <c r="AL36" s="107">
        <f>'1 Utsläpp'!AL37/'7 Syss'!AL37</f>
        <v>0.36598377343035571</v>
      </c>
      <c r="AM36" s="107">
        <f>'1 Utsläpp'!AM37/'7 Syss'!AM37</f>
        <v>0.32930506047249458</v>
      </c>
      <c r="AN36" s="107">
        <f>'1 Utsläpp'!AN37/'7 Syss'!AN37</f>
        <v>0.3208379184959318</v>
      </c>
      <c r="AO36" s="107">
        <f>'1 Utsläpp'!AO37/'7 Syss'!AO37</f>
        <v>0.3701997693056403</v>
      </c>
      <c r="AP36" s="107">
        <f>'1 Utsläpp'!AP37/'7 Syss'!AP37</f>
        <v>0.35161065371826605</v>
      </c>
      <c r="AQ36" s="107">
        <f>'1 Utsläpp'!AQ37/'7 Syss'!AQ37</f>
        <v>0.30775947347458454</v>
      </c>
      <c r="AR36" s="107">
        <f>'1 Utsläpp'!AR37/'7 Syss'!AR37</f>
        <v>0.3114750899058466</v>
      </c>
      <c r="AS36" s="107">
        <f>'1 Utsläpp'!AS37/'7 Syss'!AS37</f>
        <v>0.34940311951187702</v>
      </c>
      <c r="AT36" s="107">
        <f>'1 Utsläpp'!AT37/'7 Syss'!AT37</f>
        <v>0.32981328630623274</v>
      </c>
      <c r="AU36" s="107">
        <f>'1 Utsläpp'!AU37/'7 Syss'!AU37</f>
        <v>0.29157629815080882</v>
      </c>
      <c r="AV36" s="107">
        <f>'1 Utsläpp'!AV37/'7 Syss'!AV37</f>
        <v>0.28467736390225773</v>
      </c>
      <c r="AW36" s="107">
        <f>'1 Utsläpp'!AW37/'7 Syss'!AW37</f>
        <v>0.32385897609619241</v>
      </c>
      <c r="AX36" s="107">
        <f>'1 Utsläpp'!AX37/'7 Syss'!AX37</f>
        <v>0.3334023584677101</v>
      </c>
      <c r="AY36" s="107">
        <f>'1 Utsläpp'!AY37/'7 Syss'!AY37</f>
        <v>0.31236165874350641</v>
      </c>
      <c r="AZ36" s="107">
        <f>'1 Utsläpp'!AZ37/'7 Syss'!AZ37</f>
        <v>0.28538691618171225</v>
      </c>
      <c r="BA36" s="107">
        <f>'1 Utsläpp'!BA37/'7 Syss'!BA37</f>
        <v>0.29524076367522284</v>
      </c>
      <c r="BB36" s="107">
        <f>'1 Utsläpp'!BB37/'7 Syss'!BB37</f>
        <v>0.32280924827009971</v>
      </c>
      <c r="BC36" s="107">
        <f>'1 Utsläpp'!BC37/'7 Syss'!BC37</f>
        <v>0.29268320293157318</v>
      </c>
      <c r="BD36" s="107">
        <f>'1 Utsläpp'!BD37/'7 Syss'!BD37</f>
        <v>0.26891510407209884</v>
      </c>
      <c r="BE36" s="107">
        <f>'1 Utsläpp'!BE37/'7 Syss'!BE37</f>
        <v>0.30486113126602971</v>
      </c>
      <c r="BF36" s="107">
        <f>'1 Utsläpp'!BF37/'7 Syss'!BF37</f>
        <v>0.31355535948841989</v>
      </c>
      <c r="BG36" s="107">
        <f>'1 Utsläpp'!BG37/'7 Syss'!BG37</f>
        <v>0.276417555144223</v>
      </c>
      <c r="BH36" s="107">
        <f>'1 Utsläpp'!BH37/'7 Syss'!BH37</f>
        <v>0.24922180105150624</v>
      </c>
      <c r="BI36" s="107">
        <f>'1 Utsläpp'!BI37/'7 Syss'!BI37</f>
        <v>0.24577068233831467</v>
      </c>
      <c r="BJ36" s="107">
        <f>'1 Utsläpp'!BJ37/'7 Syss'!BJ37</f>
        <v>0.24763638070913366</v>
      </c>
      <c r="BK36" s="107">
        <f>'1 Utsläpp'!BK37/'7 Syss'!BK37</f>
        <v>0.24497231703658096</v>
      </c>
      <c r="BL36" s="107">
        <f>'1 Utsläpp'!BL37/'7 Syss'!BL37</f>
        <v>0.22632335197934342</v>
      </c>
      <c r="BM36" s="107">
        <f>'1 Utsläpp'!BM37/'7 Syss'!BM37</f>
        <v>0.24130352456848916</v>
      </c>
      <c r="BN36" s="107">
        <f>'1 Utsläpp'!BN37/'7 Syss'!BN37</f>
        <v>0.24433946291384631</v>
      </c>
      <c r="BO36" s="107">
        <f>'1 Utsläpp'!BO37/'7 Syss'!BO37</f>
        <v>0.22949896321642205</v>
      </c>
      <c r="BP36" s="107">
        <f>'1 Utsläpp'!BP37/'7 Syss'!BP37</f>
        <v>0.26963573492950677</v>
      </c>
      <c r="BQ36" s="107">
        <f>'1 Utsläpp'!BQ37/'7 Syss'!BQ37</f>
        <v>0.28632136324360269</v>
      </c>
      <c r="BR36" s="107">
        <f>'1 Utsläpp'!BR37/'7 Syss'!BR37</f>
        <v>0.29836276995452604</v>
      </c>
      <c r="BS36" s="107">
        <f>'1 Utsläpp'!BS37/'7 Syss'!BS37</f>
        <v>0.26516495173387217</v>
      </c>
    </row>
    <row r="37" spans="1:71" s="56" customFormat="1" x14ac:dyDescent="0.3">
      <c r="A37" s="56">
        <v>33</v>
      </c>
      <c r="B37" s="56" t="s">
        <v>167</v>
      </c>
      <c r="C37" s="56" t="s">
        <v>50</v>
      </c>
      <c r="D37" s="107">
        <f>'1 Utsläpp'!D38/'7 Syss'!D38</f>
        <v>5.2877074053095371E-2</v>
      </c>
      <c r="E37" s="107">
        <f>'1 Utsläpp'!E38/'7 Syss'!E38</f>
        <v>5.8497608654963208E-2</v>
      </c>
      <c r="F37" s="107">
        <f>'1 Utsläpp'!F38/'7 Syss'!F38</f>
        <v>5.7548701515694155E-2</v>
      </c>
      <c r="G37" s="107">
        <f>'1 Utsläpp'!G38/'7 Syss'!G38</f>
        <v>5.7910003847264323E-2</v>
      </c>
      <c r="H37" s="107">
        <f>'1 Utsläpp'!H38/'7 Syss'!H38</f>
        <v>5.0960005120894394E-2</v>
      </c>
      <c r="I37" s="107">
        <f>'1 Utsläpp'!I38/'7 Syss'!I38</f>
        <v>5.5155588081508757E-2</v>
      </c>
      <c r="J37" s="107">
        <f>'1 Utsläpp'!J38/'7 Syss'!J38</f>
        <v>5.601040314511814E-2</v>
      </c>
      <c r="K37" s="107">
        <f>'1 Utsläpp'!K38/'7 Syss'!K38</f>
        <v>5.7094764619719213E-2</v>
      </c>
      <c r="L37" s="107">
        <f>'1 Utsläpp'!L38/'7 Syss'!L38</f>
        <v>5.2955187205964392E-2</v>
      </c>
      <c r="M37" s="107">
        <f>'1 Utsläpp'!M38/'7 Syss'!M38</f>
        <v>5.7569133985792116E-2</v>
      </c>
      <c r="N37" s="107">
        <f>'1 Utsläpp'!N38/'7 Syss'!N38</f>
        <v>5.7847873446697097E-2</v>
      </c>
      <c r="O37" s="107">
        <f>'1 Utsläpp'!O38/'7 Syss'!O38</f>
        <v>6.3419485315558327E-2</v>
      </c>
      <c r="P37" s="107">
        <f>'1 Utsläpp'!P38/'7 Syss'!P38</f>
        <v>5.1765521977745844E-2</v>
      </c>
      <c r="Q37" s="107">
        <f>'1 Utsläpp'!Q38/'7 Syss'!Q38</f>
        <v>5.7803486353440445E-2</v>
      </c>
      <c r="R37" s="107">
        <f>'1 Utsläpp'!R38/'7 Syss'!R38</f>
        <v>5.6820401800573746E-2</v>
      </c>
      <c r="S37" s="107">
        <f>'1 Utsläpp'!S38/'7 Syss'!S38</f>
        <v>6.0068044879434894E-2</v>
      </c>
      <c r="T37" s="107">
        <f>'1 Utsläpp'!T38/'7 Syss'!T38</f>
        <v>4.7933210390250322E-2</v>
      </c>
      <c r="U37" s="107">
        <f>'1 Utsläpp'!U38/'7 Syss'!U38</f>
        <v>5.4034555753858446E-2</v>
      </c>
      <c r="V37" s="107">
        <f>'1 Utsläpp'!V38/'7 Syss'!V38</f>
        <v>5.2685453965258713E-2</v>
      </c>
      <c r="W37" s="107">
        <f>'1 Utsläpp'!W38/'7 Syss'!W38</f>
        <v>5.8910005145163084E-2</v>
      </c>
      <c r="X37" s="107">
        <f>'1 Utsläpp'!X38/'7 Syss'!X38</f>
        <v>4.2864437619761872E-2</v>
      </c>
      <c r="Y37" s="107">
        <f>'1 Utsläpp'!Y38/'7 Syss'!Y38</f>
        <v>5.3641117363571529E-2</v>
      </c>
      <c r="Z37" s="107">
        <f>'1 Utsläpp'!Z38/'7 Syss'!Z38</f>
        <v>4.973954870684625E-2</v>
      </c>
      <c r="AA37" s="107">
        <f>'1 Utsläpp'!AA38/'7 Syss'!AA38</f>
        <v>5.6381204402817228E-2</v>
      </c>
      <c r="AB37" s="107">
        <f>'1 Utsläpp'!AB38/'7 Syss'!AB38</f>
        <v>4.103014171309198E-2</v>
      </c>
      <c r="AC37" s="107">
        <f>'1 Utsläpp'!AC38/'7 Syss'!AC38</f>
        <v>5.1088974470160517E-2</v>
      </c>
      <c r="AD37" s="107">
        <f>'1 Utsläpp'!AD38/'7 Syss'!AD38</f>
        <v>4.6835706143444351E-2</v>
      </c>
      <c r="AE37" s="107">
        <f>'1 Utsläpp'!AE38/'7 Syss'!AE38</f>
        <v>5.5351491444459069E-2</v>
      </c>
      <c r="AF37" s="107">
        <f>'1 Utsläpp'!AF38/'7 Syss'!AF38</f>
        <v>4.2014536571856873E-2</v>
      </c>
      <c r="AG37" s="107">
        <f>'1 Utsläpp'!AG38/'7 Syss'!AG38</f>
        <v>5.0868347818241837E-2</v>
      </c>
      <c r="AH37" s="107">
        <f>'1 Utsläpp'!AH38/'7 Syss'!AH38</f>
        <v>4.5195453581939021E-2</v>
      </c>
      <c r="AI37" s="107">
        <f>'1 Utsläpp'!AI38/'7 Syss'!AI38</f>
        <v>5.2386889450194249E-2</v>
      </c>
      <c r="AJ37" s="107">
        <f>'1 Utsläpp'!AJ38/'7 Syss'!AJ38</f>
        <v>3.7731690008714812E-2</v>
      </c>
      <c r="AK37" s="107">
        <f>'1 Utsläpp'!AK38/'7 Syss'!AK38</f>
        <v>4.552861184414235E-2</v>
      </c>
      <c r="AL37" s="107">
        <f>'1 Utsläpp'!AL38/'7 Syss'!AL38</f>
        <v>4.1992509772758535E-2</v>
      </c>
      <c r="AM37" s="107">
        <f>'1 Utsläpp'!AM38/'7 Syss'!AM38</f>
        <v>4.7659579151590546E-2</v>
      </c>
      <c r="AN37" s="107">
        <f>'1 Utsläpp'!AN38/'7 Syss'!AN38</f>
        <v>3.8989453464428864E-2</v>
      </c>
      <c r="AO37" s="107">
        <f>'1 Utsläpp'!AO38/'7 Syss'!AO38</f>
        <v>4.0548945036065535E-2</v>
      </c>
      <c r="AP37" s="107">
        <f>'1 Utsläpp'!AP38/'7 Syss'!AP38</f>
        <v>4.0203654336600413E-2</v>
      </c>
      <c r="AQ37" s="107">
        <f>'1 Utsläpp'!AQ38/'7 Syss'!AQ38</f>
        <v>4.0350614798293834E-2</v>
      </c>
      <c r="AR37" s="107">
        <f>'1 Utsläpp'!AR38/'7 Syss'!AR38</f>
        <v>3.5582314435682154E-2</v>
      </c>
      <c r="AS37" s="107">
        <f>'1 Utsläpp'!AS38/'7 Syss'!AS38</f>
        <v>3.9774649926981188E-2</v>
      </c>
      <c r="AT37" s="107">
        <f>'1 Utsläpp'!AT38/'7 Syss'!AT38</f>
        <v>3.9630543759329728E-2</v>
      </c>
      <c r="AU37" s="107">
        <f>'1 Utsläpp'!AU38/'7 Syss'!AU38</f>
        <v>3.6533948675338143E-2</v>
      </c>
      <c r="AV37" s="107">
        <f>'1 Utsläpp'!AV38/'7 Syss'!AV38</f>
        <v>3.5074160817266414E-2</v>
      </c>
      <c r="AW37" s="107">
        <f>'1 Utsläpp'!AW38/'7 Syss'!AW38</f>
        <v>4.0018567908288741E-2</v>
      </c>
      <c r="AX37" s="107">
        <f>'1 Utsläpp'!AX38/'7 Syss'!AX38</f>
        <v>4.0193287888156286E-2</v>
      </c>
      <c r="AY37" s="107">
        <f>'1 Utsläpp'!AY38/'7 Syss'!AY38</f>
        <v>3.725706423413145E-2</v>
      </c>
      <c r="AZ37" s="107">
        <f>'1 Utsläpp'!AZ38/'7 Syss'!AZ38</f>
        <v>3.4659227749065567E-2</v>
      </c>
      <c r="BA37" s="107">
        <f>'1 Utsläpp'!BA38/'7 Syss'!BA38</f>
        <v>3.4521348437276757E-2</v>
      </c>
      <c r="BB37" s="107">
        <f>'1 Utsläpp'!BB38/'7 Syss'!BB38</f>
        <v>3.6575115184744836E-2</v>
      </c>
      <c r="BC37" s="107">
        <f>'1 Utsläpp'!BC38/'7 Syss'!BC38</f>
        <v>3.44835358380991E-2</v>
      </c>
      <c r="BD37" s="107">
        <f>'1 Utsläpp'!BD38/'7 Syss'!BD38</f>
        <v>3.3344030983619162E-2</v>
      </c>
      <c r="BE37" s="107">
        <f>'1 Utsläpp'!BE38/'7 Syss'!BE38</f>
        <v>3.632157868194355E-2</v>
      </c>
      <c r="BF37" s="107">
        <f>'1 Utsläpp'!BF38/'7 Syss'!BF38</f>
        <v>3.5045498061475729E-2</v>
      </c>
      <c r="BG37" s="107">
        <f>'1 Utsläpp'!BG38/'7 Syss'!BG38</f>
        <v>3.0756426486275079E-2</v>
      </c>
      <c r="BH37" s="107">
        <f>'1 Utsläpp'!BH38/'7 Syss'!BH38</f>
        <v>3.1878839722214364E-2</v>
      </c>
      <c r="BI37" s="107">
        <f>'1 Utsläpp'!BI38/'7 Syss'!BI38</f>
        <v>2.9388305368916366E-2</v>
      </c>
      <c r="BJ37" s="107">
        <f>'1 Utsläpp'!BJ38/'7 Syss'!BJ38</f>
        <v>2.8796276654796376E-2</v>
      </c>
      <c r="BK37" s="107">
        <f>'1 Utsläpp'!BK38/'7 Syss'!BK38</f>
        <v>2.8028375944001805E-2</v>
      </c>
      <c r="BL37" s="107">
        <f>'1 Utsläpp'!BL38/'7 Syss'!BL38</f>
        <v>2.9736769413579878E-2</v>
      </c>
      <c r="BM37" s="107">
        <f>'1 Utsläpp'!BM38/'7 Syss'!BM38</f>
        <v>2.9423514448893431E-2</v>
      </c>
      <c r="BN37" s="107">
        <f>'1 Utsläpp'!BN38/'7 Syss'!BN38</f>
        <v>2.978957954372638E-2</v>
      </c>
      <c r="BO37" s="107">
        <f>'1 Utsläpp'!BO38/'7 Syss'!BO38</f>
        <v>2.8096793831418401E-2</v>
      </c>
      <c r="BP37" s="107">
        <f>'1 Utsläpp'!BP38/'7 Syss'!BP38</f>
        <v>3.6825194254829011E-2</v>
      </c>
      <c r="BQ37" s="107">
        <f>'1 Utsläpp'!BQ38/'7 Syss'!BQ38</f>
        <v>3.6923828880527115E-2</v>
      </c>
      <c r="BR37" s="107">
        <f>'1 Utsläpp'!BR38/'7 Syss'!BR38</f>
        <v>3.8322051194171029E-2</v>
      </c>
      <c r="BS37" s="107">
        <f>'1 Utsläpp'!BS38/'7 Syss'!BS38</f>
        <v>3.3180753540696023E-2</v>
      </c>
    </row>
    <row r="38" spans="1:71" s="56" customFormat="1" x14ac:dyDescent="0.3">
      <c r="A38" s="56">
        <v>34</v>
      </c>
      <c r="B38" s="56" t="s">
        <v>168</v>
      </c>
      <c r="C38" s="56" t="s">
        <v>47</v>
      </c>
      <c r="D38" s="107">
        <f>'1 Utsläpp'!D39/'7 Syss'!D39</f>
        <v>0.14024561765135868</v>
      </c>
      <c r="E38" s="107">
        <f>'1 Utsläpp'!E39/'7 Syss'!E39</f>
        <v>0.13724674933942743</v>
      </c>
      <c r="F38" s="107">
        <f>'1 Utsläpp'!F39/'7 Syss'!F39</f>
        <v>0.13975171475169637</v>
      </c>
      <c r="G38" s="107">
        <f>'1 Utsläpp'!G39/'7 Syss'!G39</f>
        <v>0.14380959689363568</v>
      </c>
      <c r="H38" s="107">
        <f>'1 Utsläpp'!H39/'7 Syss'!H39</f>
        <v>0.12006238096072468</v>
      </c>
      <c r="I38" s="107">
        <f>'1 Utsläpp'!I39/'7 Syss'!I39</f>
        <v>0.11246968069690373</v>
      </c>
      <c r="J38" s="107">
        <f>'1 Utsläpp'!J39/'7 Syss'!J39</f>
        <v>0.11545609321821226</v>
      </c>
      <c r="K38" s="107">
        <f>'1 Utsläpp'!K39/'7 Syss'!K39</f>
        <v>0.11678473370181235</v>
      </c>
      <c r="L38" s="107">
        <f>'1 Utsläpp'!L39/'7 Syss'!L39</f>
        <v>0.12072987514761975</v>
      </c>
      <c r="M38" s="107">
        <f>'1 Utsläpp'!M39/'7 Syss'!M39</f>
        <v>0.10045810821424231</v>
      </c>
      <c r="N38" s="107">
        <f>'1 Utsläpp'!N39/'7 Syss'!N39</f>
        <v>0.10326433796337094</v>
      </c>
      <c r="O38" s="107">
        <f>'1 Utsläpp'!O39/'7 Syss'!O39</f>
        <v>0.11779114880445518</v>
      </c>
      <c r="P38" s="107">
        <f>'1 Utsläpp'!P39/'7 Syss'!P39</f>
        <v>0.10988969831600294</v>
      </c>
      <c r="Q38" s="107">
        <f>'1 Utsläpp'!Q39/'7 Syss'!Q39</f>
        <v>9.7388747530761557E-2</v>
      </c>
      <c r="R38" s="107">
        <f>'1 Utsläpp'!R39/'7 Syss'!R39</f>
        <v>0.10059916411998725</v>
      </c>
      <c r="S38" s="107">
        <f>'1 Utsläpp'!S39/'7 Syss'!S39</f>
        <v>0.10047253181926359</v>
      </c>
      <c r="T38" s="107">
        <f>'1 Utsläpp'!T39/'7 Syss'!T39</f>
        <v>9.39564640115816E-2</v>
      </c>
      <c r="U38" s="107">
        <f>'1 Utsläpp'!U39/'7 Syss'!U39</f>
        <v>8.9886545542600962E-2</v>
      </c>
      <c r="V38" s="107">
        <f>'1 Utsläpp'!V39/'7 Syss'!V39</f>
        <v>9.4093345891799435E-2</v>
      </c>
      <c r="W38" s="107">
        <f>'1 Utsläpp'!W39/'7 Syss'!W39</f>
        <v>9.3861757691601128E-2</v>
      </c>
      <c r="X38" s="107">
        <f>'1 Utsläpp'!X39/'7 Syss'!X39</f>
        <v>8.2609736515854362E-2</v>
      </c>
      <c r="Y38" s="107">
        <f>'1 Utsläpp'!Y39/'7 Syss'!Y39</f>
        <v>8.240818812196947E-2</v>
      </c>
      <c r="Z38" s="107">
        <f>'1 Utsläpp'!Z39/'7 Syss'!Z39</f>
        <v>8.4794048406450939E-2</v>
      </c>
      <c r="AA38" s="107">
        <f>'1 Utsläpp'!AA39/'7 Syss'!AA39</f>
        <v>7.9123549579065533E-2</v>
      </c>
      <c r="AB38" s="107">
        <f>'1 Utsläpp'!AB39/'7 Syss'!AB39</f>
        <v>7.530435104315937E-2</v>
      </c>
      <c r="AC38" s="107">
        <f>'1 Utsläpp'!AC39/'7 Syss'!AC39</f>
        <v>7.6519134571784442E-2</v>
      </c>
      <c r="AD38" s="107">
        <f>'1 Utsläpp'!AD39/'7 Syss'!AD39</f>
        <v>7.9805511442096799E-2</v>
      </c>
      <c r="AE38" s="107">
        <f>'1 Utsläpp'!AE39/'7 Syss'!AE39</f>
        <v>7.4542177209116323E-2</v>
      </c>
      <c r="AF38" s="107">
        <f>'1 Utsläpp'!AF39/'7 Syss'!AF39</f>
        <v>9.7844876991892302E-2</v>
      </c>
      <c r="AG38" s="107">
        <f>'1 Utsläpp'!AG39/'7 Syss'!AG39</f>
        <v>9.481995224012997E-2</v>
      </c>
      <c r="AH38" s="107">
        <f>'1 Utsläpp'!AH39/'7 Syss'!AH39</f>
        <v>9.984937053475848E-2</v>
      </c>
      <c r="AI38" s="107">
        <f>'1 Utsläpp'!AI39/'7 Syss'!AI39</f>
        <v>9.9012538297616151E-2</v>
      </c>
      <c r="AJ38" s="107">
        <f>'1 Utsläpp'!AJ39/'7 Syss'!AJ39</f>
        <v>9.6018065728956589E-2</v>
      </c>
      <c r="AK38" s="107">
        <f>'1 Utsläpp'!AK39/'7 Syss'!AK39</f>
        <v>8.851473523716813E-2</v>
      </c>
      <c r="AL38" s="107">
        <f>'1 Utsläpp'!AL39/'7 Syss'!AL39</f>
        <v>9.2140156216134042E-2</v>
      </c>
      <c r="AM38" s="107">
        <f>'1 Utsläpp'!AM39/'7 Syss'!AM39</f>
        <v>9.6541701001281566E-2</v>
      </c>
      <c r="AN38" s="107">
        <f>'1 Utsläpp'!AN39/'7 Syss'!AN39</f>
        <v>9.6472164725116979E-2</v>
      </c>
      <c r="AO38" s="107">
        <f>'1 Utsläpp'!AO39/'7 Syss'!AO39</f>
        <v>8.8562034225762781E-2</v>
      </c>
      <c r="AP38" s="107">
        <f>'1 Utsläpp'!AP39/'7 Syss'!AP39</f>
        <v>9.162721169021E-2</v>
      </c>
      <c r="AQ38" s="107">
        <f>'1 Utsläpp'!AQ39/'7 Syss'!AQ39</f>
        <v>9.2872377009986476E-2</v>
      </c>
      <c r="AR38" s="107">
        <f>'1 Utsläpp'!AR39/'7 Syss'!AR39</f>
        <v>9.0129558062264761E-2</v>
      </c>
      <c r="AS38" s="107">
        <f>'1 Utsläpp'!AS39/'7 Syss'!AS39</f>
        <v>8.3230332196483722E-2</v>
      </c>
      <c r="AT38" s="107">
        <f>'1 Utsläpp'!AT39/'7 Syss'!AT39</f>
        <v>8.8019236295922676E-2</v>
      </c>
      <c r="AU38" s="107">
        <f>'1 Utsläpp'!AU39/'7 Syss'!AU39</f>
        <v>8.7892357356627274E-2</v>
      </c>
      <c r="AV38" s="107">
        <f>'1 Utsläpp'!AV39/'7 Syss'!AV39</f>
        <v>0.1024170634109743</v>
      </c>
      <c r="AW38" s="107">
        <f>'1 Utsläpp'!AW39/'7 Syss'!AW39</f>
        <v>8.902154909112657E-2</v>
      </c>
      <c r="AX38" s="107">
        <f>'1 Utsläpp'!AX39/'7 Syss'!AX39</f>
        <v>9.0461806079264545E-2</v>
      </c>
      <c r="AY38" s="107">
        <f>'1 Utsläpp'!AY39/'7 Syss'!AY39</f>
        <v>9.6119943382820455E-2</v>
      </c>
      <c r="AZ38" s="107">
        <f>'1 Utsläpp'!AZ39/'7 Syss'!AZ39</f>
        <v>0.10221775483369963</v>
      </c>
      <c r="BA38" s="107">
        <f>'1 Utsläpp'!BA39/'7 Syss'!BA39</f>
        <v>8.3608935016550257E-2</v>
      </c>
      <c r="BB38" s="107">
        <f>'1 Utsläpp'!BB39/'7 Syss'!BB39</f>
        <v>8.7068190695003989E-2</v>
      </c>
      <c r="BC38" s="107">
        <f>'1 Utsläpp'!BC39/'7 Syss'!BC39</f>
        <v>9.1749109165260537E-2</v>
      </c>
      <c r="BD38" s="107">
        <f>'1 Utsläpp'!BD39/'7 Syss'!BD39</f>
        <v>8.4641451766806472E-2</v>
      </c>
      <c r="BE38" s="107">
        <f>'1 Utsläpp'!BE39/'7 Syss'!BE39</f>
        <v>7.8085154934213835E-2</v>
      </c>
      <c r="BF38" s="107">
        <f>'1 Utsläpp'!BF39/'7 Syss'!BF39</f>
        <v>7.9663223458628335E-2</v>
      </c>
      <c r="BG38" s="107">
        <f>'1 Utsläpp'!BG39/'7 Syss'!BG39</f>
        <v>8.0945029330538612E-2</v>
      </c>
      <c r="BH38" s="107">
        <f>'1 Utsläpp'!BH39/'7 Syss'!BH39</f>
        <v>8.044677869410205E-2</v>
      </c>
      <c r="BI38" s="107">
        <f>'1 Utsläpp'!BI39/'7 Syss'!BI39</f>
        <v>6.7768695610495214E-2</v>
      </c>
      <c r="BJ38" s="107">
        <f>'1 Utsläpp'!BJ39/'7 Syss'!BJ39</f>
        <v>6.6719044312936404E-2</v>
      </c>
      <c r="BK38" s="107">
        <f>'1 Utsläpp'!BK39/'7 Syss'!BK39</f>
        <v>7.2872435251094062E-2</v>
      </c>
      <c r="BL38" s="107">
        <f>'1 Utsläpp'!BL39/'7 Syss'!BL39</f>
        <v>7.6870026944674874E-2</v>
      </c>
      <c r="BM38" s="107">
        <f>'1 Utsläpp'!BM39/'7 Syss'!BM39</f>
        <v>6.9027219808491011E-2</v>
      </c>
      <c r="BN38" s="107">
        <f>'1 Utsläpp'!BN39/'7 Syss'!BN39</f>
        <v>6.8419382452260577E-2</v>
      </c>
      <c r="BO38" s="107">
        <f>'1 Utsläpp'!BO39/'7 Syss'!BO39</f>
        <v>7.2103543087548821E-2</v>
      </c>
      <c r="BP38" s="107">
        <f>'1 Utsläpp'!BP39/'7 Syss'!BP39</f>
        <v>8.2750161801747421E-2</v>
      </c>
      <c r="BQ38" s="107">
        <f>'1 Utsläpp'!BQ39/'7 Syss'!BQ39</f>
        <v>7.4566617255956674E-2</v>
      </c>
      <c r="BR38" s="107">
        <f>'1 Utsläpp'!BR39/'7 Syss'!BR39</f>
        <v>7.5495171124507487E-2</v>
      </c>
      <c r="BS38" s="107">
        <f>'1 Utsläpp'!BS39/'7 Syss'!BS39</f>
        <v>7.6018394270278303E-2</v>
      </c>
    </row>
    <row r="39" spans="1:71" s="56" customFormat="1" x14ac:dyDescent="0.3">
      <c r="A39" s="56">
        <v>35</v>
      </c>
      <c r="B39" s="56" t="s">
        <v>169</v>
      </c>
      <c r="C39" s="56" t="s">
        <v>48</v>
      </c>
      <c r="D39" s="107">
        <f>'1 Utsläpp'!D40/'7 Syss'!D40</f>
        <v>0.11222356830016342</v>
      </c>
      <c r="E39" s="107">
        <f>'1 Utsläpp'!E40/'7 Syss'!E40</f>
        <v>0.10050297145324034</v>
      </c>
      <c r="F39" s="107">
        <f>'1 Utsläpp'!F40/'7 Syss'!F40</f>
        <v>9.539182777258616E-2</v>
      </c>
      <c r="G39" s="107">
        <f>'1 Utsläpp'!G40/'7 Syss'!G40</f>
        <v>0.11622987595802953</v>
      </c>
      <c r="H39" s="107">
        <f>'1 Utsläpp'!H40/'7 Syss'!H40</f>
        <v>0.1157998501179205</v>
      </c>
      <c r="I39" s="107">
        <f>'1 Utsläpp'!I40/'7 Syss'!I40</f>
        <v>9.6505097976570697E-2</v>
      </c>
      <c r="J39" s="107">
        <f>'1 Utsläpp'!J40/'7 Syss'!J40</f>
        <v>9.5538195427695816E-2</v>
      </c>
      <c r="K39" s="107">
        <f>'1 Utsläpp'!K40/'7 Syss'!K40</f>
        <v>0.11784851758521468</v>
      </c>
      <c r="L39" s="107">
        <f>'1 Utsläpp'!L40/'7 Syss'!L40</f>
        <v>0.13123577607673273</v>
      </c>
      <c r="M39" s="107">
        <f>'1 Utsläpp'!M40/'7 Syss'!M40</f>
        <v>9.6295632046818791E-2</v>
      </c>
      <c r="N39" s="107">
        <f>'1 Utsläpp'!N40/'7 Syss'!N40</f>
        <v>9.3242749971881617E-2</v>
      </c>
      <c r="O39" s="107">
        <f>'1 Utsläpp'!O40/'7 Syss'!O40</f>
        <v>0.13156577701885946</v>
      </c>
      <c r="P39" s="107">
        <f>'1 Utsläpp'!P40/'7 Syss'!P40</f>
        <v>0.11150823397880989</v>
      </c>
      <c r="Q39" s="107">
        <f>'1 Utsläpp'!Q40/'7 Syss'!Q40</f>
        <v>8.8955337736343773E-2</v>
      </c>
      <c r="R39" s="107">
        <f>'1 Utsläpp'!R40/'7 Syss'!R40</f>
        <v>8.8972372720761445E-2</v>
      </c>
      <c r="S39" s="107">
        <f>'1 Utsläpp'!S40/'7 Syss'!S40</f>
        <v>0.10213612516530732</v>
      </c>
      <c r="T39" s="107">
        <f>'1 Utsläpp'!T40/'7 Syss'!T40</f>
        <v>0.10698247627534134</v>
      </c>
      <c r="U39" s="107">
        <f>'1 Utsläpp'!U40/'7 Syss'!U40</f>
        <v>9.1883838552877739E-2</v>
      </c>
      <c r="V39" s="107">
        <f>'1 Utsläpp'!V40/'7 Syss'!V40</f>
        <v>9.4613890671260276E-2</v>
      </c>
      <c r="W39" s="107">
        <f>'1 Utsläpp'!W40/'7 Syss'!W40</f>
        <v>0.11311968945562026</v>
      </c>
      <c r="X39" s="107">
        <f>'1 Utsläpp'!X40/'7 Syss'!X40</f>
        <v>9.4699114646571547E-2</v>
      </c>
      <c r="Y39" s="107">
        <f>'1 Utsläpp'!Y40/'7 Syss'!Y40</f>
        <v>8.2520174475977329E-2</v>
      </c>
      <c r="Z39" s="107">
        <f>'1 Utsläpp'!Z40/'7 Syss'!Z40</f>
        <v>8.0146429466384048E-2</v>
      </c>
      <c r="AA39" s="107">
        <f>'1 Utsläpp'!AA40/'7 Syss'!AA40</f>
        <v>8.6777234991767205E-2</v>
      </c>
      <c r="AB39" s="107">
        <f>'1 Utsläpp'!AB40/'7 Syss'!AB40</f>
        <v>8.6534873960761663E-2</v>
      </c>
      <c r="AC39" s="107">
        <f>'1 Utsläpp'!AC40/'7 Syss'!AC40</f>
        <v>7.485814506771446E-2</v>
      </c>
      <c r="AD39" s="107">
        <f>'1 Utsläpp'!AD40/'7 Syss'!AD40</f>
        <v>7.5944425120389555E-2</v>
      </c>
      <c r="AE39" s="107">
        <f>'1 Utsläpp'!AE40/'7 Syss'!AE40</f>
        <v>8.0552343329657952E-2</v>
      </c>
      <c r="AF39" s="107">
        <f>'1 Utsläpp'!AF40/'7 Syss'!AF40</f>
        <v>7.0002059232821615E-2</v>
      </c>
      <c r="AG39" s="107">
        <f>'1 Utsläpp'!AG40/'7 Syss'!AG40</f>
        <v>6.8885035592191016E-2</v>
      </c>
      <c r="AH39" s="107">
        <f>'1 Utsläpp'!AH40/'7 Syss'!AH40</f>
        <v>6.7681369503476488E-2</v>
      </c>
      <c r="AI39" s="107">
        <f>'1 Utsläpp'!AI40/'7 Syss'!AI40</f>
        <v>7.0774690472473492E-2</v>
      </c>
      <c r="AJ39" s="107">
        <f>'1 Utsläpp'!AJ40/'7 Syss'!AJ40</f>
        <v>6.792551150484949E-2</v>
      </c>
      <c r="AK39" s="107">
        <f>'1 Utsläpp'!AK40/'7 Syss'!AK40</f>
        <v>6.3885708467170926E-2</v>
      </c>
      <c r="AL39" s="107">
        <f>'1 Utsläpp'!AL40/'7 Syss'!AL40</f>
        <v>6.222393897537154E-2</v>
      </c>
      <c r="AM39" s="107">
        <f>'1 Utsläpp'!AM40/'7 Syss'!AM40</f>
        <v>6.7623633144171344E-2</v>
      </c>
      <c r="AN39" s="107">
        <f>'1 Utsläpp'!AN40/'7 Syss'!AN40</f>
        <v>6.2103396785183139E-2</v>
      </c>
      <c r="AO39" s="107">
        <f>'1 Utsläpp'!AO40/'7 Syss'!AO40</f>
        <v>5.9508020739342596E-2</v>
      </c>
      <c r="AP39" s="107">
        <f>'1 Utsläpp'!AP40/'7 Syss'!AP40</f>
        <v>5.8354254034768419E-2</v>
      </c>
      <c r="AQ39" s="107">
        <f>'1 Utsläpp'!AQ40/'7 Syss'!AQ40</f>
        <v>6.099616215542545E-2</v>
      </c>
      <c r="AR39" s="107">
        <f>'1 Utsläpp'!AR40/'7 Syss'!AR40</f>
        <v>5.7827567119599632E-2</v>
      </c>
      <c r="AS39" s="107">
        <f>'1 Utsläpp'!AS40/'7 Syss'!AS40</f>
        <v>5.6311800025212751E-2</v>
      </c>
      <c r="AT39" s="107">
        <f>'1 Utsläpp'!AT40/'7 Syss'!AT40</f>
        <v>5.6286488306027831E-2</v>
      </c>
      <c r="AU39" s="107">
        <f>'1 Utsläpp'!AU40/'7 Syss'!AU40</f>
        <v>5.8118458230591495E-2</v>
      </c>
      <c r="AV39" s="107">
        <f>'1 Utsläpp'!AV40/'7 Syss'!AV40</f>
        <v>6.4616243735835022E-2</v>
      </c>
      <c r="AW39" s="107">
        <f>'1 Utsläpp'!AW40/'7 Syss'!AW40</f>
        <v>5.9314498468912562E-2</v>
      </c>
      <c r="AX39" s="107">
        <f>'1 Utsläpp'!AX40/'7 Syss'!AX40</f>
        <v>5.7872536812369819E-2</v>
      </c>
      <c r="AY39" s="107">
        <f>'1 Utsläpp'!AY40/'7 Syss'!AY40</f>
        <v>6.3026277711285869E-2</v>
      </c>
      <c r="AZ39" s="107">
        <f>'1 Utsläpp'!AZ40/'7 Syss'!AZ40</f>
        <v>6.4296291392931595E-2</v>
      </c>
      <c r="BA39" s="107">
        <f>'1 Utsläpp'!BA40/'7 Syss'!BA40</f>
        <v>5.4262653795092056E-2</v>
      </c>
      <c r="BB39" s="107">
        <f>'1 Utsläpp'!BB40/'7 Syss'!BB40</f>
        <v>5.4968329006691269E-2</v>
      </c>
      <c r="BC39" s="107">
        <f>'1 Utsläpp'!BC40/'7 Syss'!BC40</f>
        <v>6.0513171028348495E-2</v>
      </c>
      <c r="BD39" s="107">
        <f>'1 Utsläpp'!BD40/'7 Syss'!BD40</f>
        <v>6.2257623283776549E-2</v>
      </c>
      <c r="BE39" s="107">
        <f>'1 Utsläpp'!BE40/'7 Syss'!BE40</f>
        <v>5.5980820425570933E-2</v>
      </c>
      <c r="BF39" s="107">
        <f>'1 Utsläpp'!BF40/'7 Syss'!BF40</f>
        <v>5.3950680362559178E-2</v>
      </c>
      <c r="BG39" s="107">
        <f>'1 Utsläpp'!BG40/'7 Syss'!BG40</f>
        <v>5.957200002675201E-2</v>
      </c>
      <c r="BH39" s="107">
        <f>'1 Utsläpp'!BH40/'7 Syss'!BH40</f>
        <v>5.707778033220632E-2</v>
      </c>
      <c r="BI39" s="107">
        <f>'1 Utsläpp'!BI40/'7 Syss'!BI40</f>
        <v>4.66870341857719E-2</v>
      </c>
      <c r="BJ39" s="107">
        <f>'1 Utsläpp'!BJ40/'7 Syss'!BJ40</f>
        <v>4.4248020836468317E-2</v>
      </c>
      <c r="BK39" s="107">
        <f>'1 Utsläpp'!BK40/'7 Syss'!BK40</f>
        <v>5.1856646256371854E-2</v>
      </c>
      <c r="BL39" s="107">
        <f>'1 Utsläpp'!BL40/'7 Syss'!BL40</f>
        <v>5.5509187735574755E-2</v>
      </c>
      <c r="BM39" s="107">
        <f>'1 Utsläpp'!BM40/'7 Syss'!BM40</f>
        <v>4.7635608326297187E-2</v>
      </c>
      <c r="BN39" s="107">
        <f>'1 Utsläpp'!BN40/'7 Syss'!BN40</f>
        <v>4.5354590328350902E-2</v>
      </c>
      <c r="BO39" s="107">
        <f>'1 Utsläpp'!BO40/'7 Syss'!BO40</f>
        <v>5.1861889889410005E-2</v>
      </c>
      <c r="BP39" s="107">
        <f>'1 Utsläpp'!BP40/'7 Syss'!BP40</f>
        <v>6.181691889902826E-2</v>
      </c>
      <c r="BQ39" s="107">
        <f>'1 Utsläpp'!BQ40/'7 Syss'!BQ40</f>
        <v>5.3936814676424041E-2</v>
      </c>
      <c r="BR39" s="107">
        <f>'1 Utsläpp'!BR40/'7 Syss'!BR40</f>
        <v>5.2339516010642052E-2</v>
      </c>
      <c r="BS39" s="107">
        <f>'1 Utsläpp'!BS40/'7 Syss'!BS40</f>
        <v>5.7007001872204491E-2</v>
      </c>
    </row>
    <row r="40" spans="1:71" s="56" customFormat="1" x14ac:dyDescent="0.3">
      <c r="A40" s="65">
        <v>36</v>
      </c>
      <c r="B40" s="65" t="s">
        <v>170</v>
      </c>
      <c r="C40" s="63" t="s">
        <v>277</v>
      </c>
      <c r="D40" s="107">
        <f>'1 Utsläpp'!D41/'7 Syss'!D41</f>
        <v>7.7747307025816392E-2</v>
      </c>
      <c r="E40" s="107">
        <f>'1 Utsläpp'!E41/'7 Syss'!E41</f>
        <v>8.0152013367957048E-2</v>
      </c>
      <c r="F40" s="107">
        <f>'1 Utsläpp'!F41/'7 Syss'!F41</f>
        <v>7.8778541434360486E-2</v>
      </c>
      <c r="G40" s="107">
        <f>'1 Utsläpp'!G41/'7 Syss'!G41</f>
        <v>8.2070077711415917E-2</v>
      </c>
      <c r="H40" s="107">
        <f>'1 Utsläpp'!H41/'7 Syss'!H41</f>
        <v>7.7693641164320704E-2</v>
      </c>
      <c r="I40" s="107">
        <f>'1 Utsläpp'!I41/'7 Syss'!I41</f>
        <v>7.9578480432940274E-2</v>
      </c>
      <c r="J40" s="107">
        <f>'1 Utsläpp'!J41/'7 Syss'!J41</f>
        <v>7.9548598590733377E-2</v>
      </c>
      <c r="K40" s="107">
        <f>'1 Utsläpp'!K41/'7 Syss'!K41</f>
        <v>8.1521604108308707E-2</v>
      </c>
      <c r="L40" s="107">
        <f>'1 Utsläpp'!L41/'7 Syss'!L41</f>
        <v>8.1223887579081055E-2</v>
      </c>
      <c r="M40" s="107">
        <f>'1 Utsläpp'!M41/'7 Syss'!M41</f>
        <v>7.7849719879988566E-2</v>
      </c>
      <c r="N40" s="107">
        <f>'1 Utsläpp'!N41/'7 Syss'!N41</f>
        <v>7.8024358617788322E-2</v>
      </c>
      <c r="O40" s="107">
        <f>'1 Utsläpp'!O41/'7 Syss'!O41</f>
        <v>8.4693161026746761E-2</v>
      </c>
      <c r="P40" s="107">
        <f>'1 Utsläpp'!P41/'7 Syss'!P41</f>
        <v>7.4597117065721932E-2</v>
      </c>
      <c r="Q40" s="107">
        <f>'1 Utsläpp'!Q41/'7 Syss'!Q41</f>
        <v>7.3878939575688793E-2</v>
      </c>
      <c r="R40" s="107">
        <f>'1 Utsläpp'!R41/'7 Syss'!R41</f>
        <v>7.3371465984836515E-2</v>
      </c>
      <c r="S40" s="107">
        <f>'1 Utsläpp'!S41/'7 Syss'!S41</f>
        <v>7.318619496825185E-2</v>
      </c>
      <c r="T40" s="107">
        <f>'1 Utsläpp'!T41/'7 Syss'!T41</f>
        <v>7.6104311441164377E-2</v>
      </c>
      <c r="U40" s="107">
        <f>'1 Utsläpp'!U41/'7 Syss'!U41</f>
        <v>7.5349422792878901E-2</v>
      </c>
      <c r="V40" s="107">
        <f>'1 Utsläpp'!V41/'7 Syss'!V41</f>
        <v>7.5951681689383238E-2</v>
      </c>
      <c r="W40" s="107">
        <f>'1 Utsläpp'!W41/'7 Syss'!W41</f>
        <v>7.8555800850676857E-2</v>
      </c>
      <c r="X40" s="107">
        <f>'1 Utsläpp'!X41/'7 Syss'!X41</f>
        <v>6.9867275047402894E-2</v>
      </c>
      <c r="Y40" s="107">
        <f>'1 Utsläpp'!Y41/'7 Syss'!Y41</f>
        <v>7.1511569063054864E-2</v>
      </c>
      <c r="Z40" s="107">
        <f>'1 Utsläpp'!Z41/'7 Syss'!Z41</f>
        <v>7.0877118355564747E-2</v>
      </c>
      <c r="AA40" s="107">
        <f>'1 Utsläpp'!AA41/'7 Syss'!AA41</f>
        <v>6.8958361035331914E-2</v>
      </c>
      <c r="AB40" s="107">
        <f>'1 Utsläpp'!AB41/'7 Syss'!AB41</f>
        <v>6.3385635783826236E-2</v>
      </c>
      <c r="AC40" s="107">
        <f>'1 Utsläpp'!AC41/'7 Syss'!AC41</f>
        <v>6.580318286429708E-2</v>
      </c>
      <c r="AD40" s="107">
        <f>'1 Utsläpp'!AD41/'7 Syss'!AD41</f>
        <v>6.5926936202347616E-2</v>
      </c>
      <c r="AE40" s="107">
        <f>'1 Utsläpp'!AE41/'7 Syss'!AE41</f>
        <v>6.4154559843888598E-2</v>
      </c>
      <c r="AF40" s="107">
        <f>'1 Utsläpp'!AF41/'7 Syss'!AF41</f>
        <v>5.7839096551656533E-2</v>
      </c>
      <c r="AG40" s="107">
        <f>'1 Utsläpp'!AG41/'7 Syss'!AG41</f>
        <v>6.2185542419152293E-2</v>
      </c>
      <c r="AH40" s="107">
        <f>'1 Utsläpp'!AH41/'7 Syss'!AH41</f>
        <v>6.2583241186108626E-2</v>
      </c>
      <c r="AI40" s="107">
        <f>'1 Utsläpp'!AI41/'7 Syss'!AI41</f>
        <v>6.0780686067938468E-2</v>
      </c>
      <c r="AJ40" s="107">
        <f>'1 Utsläpp'!AJ41/'7 Syss'!AJ41</f>
        <v>5.5740088810933529E-2</v>
      </c>
      <c r="AK40" s="107">
        <f>'1 Utsläpp'!AK41/'7 Syss'!AK41</f>
        <v>5.9448405091231081E-2</v>
      </c>
      <c r="AL40" s="107">
        <f>'1 Utsläpp'!AL41/'7 Syss'!AL41</f>
        <v>5.9497642011846319E-2</v>
      </c>
      <c r="AM40" s="107">
        <f>'1 Utsläpp'!AM41/'7 Syss'!AM41</f>
        <v>5.7710784980895588E-2</v>
      </c>
      <c r="AN40" s="107">
        <f>'1 Utsläpp'!AN41/'7 Syss'!AN41</f>
        <v>5.1720362584695721E-2</v>
      </c>
      <c r="AO40" s="107">
        <f>'1 Utsläpp'!AO41/'7 Syss'!AO41</f>
        <v>5.5947859301858971E-2</v>
      </c>
      <c r="AP40" s="107">
        <f>'1 Utsläpp'!AP41/'7 Syss'!AP41</f>
        <v>5.5798915640763239E-2</v>
      </c>
      <c r="AQ40" s="107">
        <f>'1 Utsläpp'!AQ41/'7 Syss'!AQ41</f>
        <v>5.3176864393255689E-2</v>
      </c>
      <c r="AR40" s="107">
        <f>'1 Utsläpp'!AR41/'7 Syss'!AR41</f>
        <v>4.8741501177002454E-2</v>
      </c>
      <c r="AS40" s="107">
        <f>'1 Utsläpp'!AS41/'7 Syss'!AS41</f>
        <v>5.336555409390234E-2</v>
      </c>
      <c r="AT40" s="107">
        <f>'1 Utsläpp'!AT41/'7 Syss'!AT41</f>
        <v>5.4240589246185522E-2</v>
      </c>
      <c r="AU40" s="107">
        <f>'1 Utsläpp'!AU41/'7 Syss'!AU41</f>
        <v>5.1368817492652527E-2</v>
      </c>
      <c r="AV40" s="107">
        <f>'1 Utsläpp'!AV41/'7 Syss'!AV41</f>
        <v>4.9713288074112412E-2</v>
      </c>
      <c r="AW40" s="107">
        <f>'1 Utsläpp'!AW41/'7 Syss'!AW41</f>
        <v>5.358055796533906E-2</v>
      </c>
      <c r="AX40" s="107">
        <f>'1 Utsläpp'!AX41/'7 Syss'!AX41</f>
        <v>5.4071963476515696E-2</v>
      </c>
      <c r="AY40" s="107">
        <f>'1 Utsläpp'!AY41/'7 Syss'!AY41</f>
        <v>5.1750800175763001E-2</v>
      </c>
      <c r="AZ40" s="107">
        <f>'1 Utsläpp'!AZ41/'7 Syss'!AZ41</f>
        <v>4.8924989367723652E-2</v>
      </c>
      <c r="BA40" s="107">
        <f>'1 Utsläpp'!BA41/'7 Syss'!BA41</f>
        <v>4.7689130759992836E-2</v>
      </c>
      <c r="BB40" s="107">
        <f>'1 Utsläpp'!BB41/'7 Syss'!BB41</f>
        <v>5.1214101680008325E-2</v>
      </c>
      <c r="BC40" s="107">
        <f>'1 Utsläpp'!BC41/'7 Syss'!BC41</f>
        <v>4.7992496710229461E-2</v>
      </c>
      <c r="BD40" s="107">
        <f>'1 Utsläpp'!BD41/'7 Syss'!BD41</f>
        <v>4.4484638961430491E-2</v>
      </c>
      <c r="BE40" s="107">
        <f>'1 Utsläpp'!BE41/'7 Syss'!BE41</f>
        <v>4.8143954387725743E-2</v>
      </c>
      <c r="BF40" s="107">
        <f>'1 Utsläpp'!BF41/'7 Syss'!BF41</f>
        <v>4.9437856382881E-2</v>
      </c>
      <c r="BG40" s="107">
        <f>'1 Utsläpp'!BG41/'7 Syss'!BG41</f>
        <v>4.6935008222607884E-2</v>
      </c>
      <c r="BH40" s="107">
        <f>'1 Utsläpp'!BH41/'7 Syss'!BH41</f>
        <v>4.4235517155819505E-2</v>
      </c>
      <c r="BI40" s="107">
        <f>'1 Utsläpp'!BI41/'7 Syss'!BI41</f>
        <v>4.188027556657594E-2</v>
      </c>
      <c r="BJ40" s="107">
        <f>'1 Utsläpp'!BJ41/'7 Syss'!BJ41</f>
        <v>4.0955264287978028E-2</v>
      </c>
      <c r="BK40" s="107">
        <f>'1 Utsläpp'!BK41/'7 Syss'!BK41</f>
        <v>4.3450295683165566E-2</v>
      </c>
      <c r="BL40" s="107">
        <f>'1 Utsläpp'!BL41/'7 Syss'!BL41</f>
        <v>4.2203377812389885E-2</v>
      </c>
      <c r="BM40" s="107">
        <f>'1 Utsläpp'!BM41/'7 Syss'!BM41</f>
        <v>4.3127769197941312E-2</v>
      </c>
      <c r="BN40" s="107">
        <f>'1 Utsläpp'!BN41/'7 Syss'!BN41</f>
        <v>4.215347919707222E-2</v>
      </c>
      <c r="BO40" s="107">
        <f>'1 Utsläpp'!BO41/'7 Syss'!BO41</f>
        <v>4.1989994866954934E-2</v>
      </c>
      <c r="BP40" s="107">
        <f>'1 Utsläpp'!BP41/'7 Syss'!BP41</f>
        <v>4.6778810661342929E-2</v>
      </c>
      <c r="BQ40" s="107">
        <f>'1 Utsläpp'!BQ41/'7 Syss'!BQ41</f>
        <v>4.7547899153366671E-2</v>
      </c>
      <c r="BR40" s="107">
        <f>'1 Utsläpp'!BR41/'7 Syss'!BR41</f>
        <v>4.7956515023595367E-2</v>
      </c>
      <c r="BS40" s="107">
        <f>'1 Utsläpp'!BS41/'7 Syss'!BS41</f>
        <v>4.5334699288894241E-2</v>
      </c>
    </row>
    <row r="41" spans="1:71" s="59" customFormat="1" x14ac:dyDescent="0.3">
      <c r="B41" s="113" t="s">
        <v>130</v>
      </c>
      <c r="C41" s="113" t="s">
        <v>209</v>
      </c>
      <c r="D41" s="121">
        <f>'1 Utsläpp'!D43/'7 Syss'!D42</f>
        <v>3.797628265508191</v>
      </c>
      <c r="E41" s="121">
        <f>'1 Utsläpp'!E43/'7 Syss'!E42</f>
        <v>3.5571036756911942</v>
      </c>
      <c r="F41" s="121">
        <f>'1 Utsläpp'!F43/'7 Syss'!F42</f>
        <v>3.38990004540682</v>
      </c>
      <c r="G41" s="121">
        <f>'1 Utsläpp'!G43/'7 Syss'!G42</f>
        <v>3.9054584553010665</v>
      </c>
      <c r="H41" s="121">
        <f>'1 Utsläpp'!H43/'7 Syss'!H42</f>
        <v>3.6483442640523727</v>
      </c>
      <c r="I41" s="121">
        <f>'1 Utsläpp'!I43/'7 Syss'!I42</f>
        <v>3.3027055701507537</v>
      </c>
      <c r="J41" s="121">
        <f>'1 Utsläpp'!J43/'7 Syss'!J42</f>
        <v>3.0666559284767718</v>
      </c>
      <c r="K41" s="121">
        <f>'1 Utsläpp'!K43/'7 Syss'!K42</f>
        <v>3.7309562580649147</v>
      </c>
      <c r="L41" s="121">
        <f>'1 Utsläpp'!L43/'7 Syss'!L42</f>
        <v>4.2279114997929641</v>
      </c>
      <c r="M41" s="121">
        <f>'1 Utsläpp'!M43/'7 Syss'!M42</f>
        <v>3.5570959871555585</v>
      </c>
      <c r="N41" s="121">
        <f>'1 Utsläpp'!N43/'7 Syss'!N42</f>
        <v>3.2349188297361278</v>
      </c>
      <c r="O41" s="121">
        <f>'1 Utsläpp'!O43/'7 Syss'!O42</f>
        <v>4.0019467199511825</v>
      </c>
      <c r="P41" s="121">
        <f>'1 Utsläpp'!P43/'7 Syss'!P42</f>
        <v>3.8301116960976445</v>
      </c>
      <c r="Q41" s="121">
        <f>'1 Utsläpp'!Q43/'7 Syss'!Q42</f>
        <v>3.3095428678040539</v>
      </c>
      <c r="R41" s="121">
        <f>'1 Utsläpp'!R43/'7 Syss'!R42</f>
        <v>3.0327651331730725</v>
      </c>
      <c r="S41" s="121">
        <f>'1 Utsläpp'!S43/'7 Syss'!S42</f>
        <v>3.3668597299804004</v>
      </c>
      <c r="T41" s="121">
        <f>'1 Utsläpp'!T43/'7 Syss'!T42</f>
        <v>3.4809287055423677</v>
      </c>
      <c r="U41" s="121">
        <f>'1 Utsläpp'!U43/'7 Syss'!U42</f>
        <v>3.0509035517241547</v>
      </c>
      <c r="V41" s="121">
        <f>'1 Utsläpp'!V43/'7 Syss'!V42</f>
        <v>2.8251833066582979</v>
      </c>
      <c r="W41" s="121">
        <f>'1 Utsläpp'!W43/'7 Syss'!W42</f>
        <v>3.3175045736791824</v>
      </c>
      <c r="X41" s="121">
        <f>'1 Utsläpp'!X43/'7 Syss'!X42</f>
        <v>3.3589267592763461</v>
      </c>
      <c r="Y41" s="121">
        <f>'1 Utsläpp'!Y43/'7 Syss'!Y42</f>
        <v>3.0059599554343039</v>
      </c>
      <c r="Z41" s="121">
        <f>'1 Utsläpp'!Z43/'7 Syss'!Z42</f>
        <v>2.7948523037319215</v>
      </c>
      <c r="AA41" s="121">
        <f>'1 Utsläpp'!AA43/'7 Syss'!AA42</f>
        <v>3.0522770201556142</v>
      </c>
      <c r="AB41" s="121">
        <f>'1 Utsläpp'!AB43/'7 Syss'!AB42</f>
        <v>3.0621467768660136</v>
      </c>
      <c r="AC41" s="121">
        <f>'1 Utsläpp'!AC43/'7 Syss'!AC42</f>
        <v>2.8876997727730602</v>
      </c>
      <c r="AD41" s="121">
        <f>'1 Utsläpp'!AD43/'7 Syss'!AD42</f>
        <v>2.7356665451477213</v>
      </c>
      <c r="AE41" s="121">
        <f>'1 Utsläpp'!AE43/'7 Syss'!AE42</f>
        <v>3.0226183853678825</v>
      </c>
      <c r="AF41" s="121">
        <f>'1 Utsläpp'!AF43/'7 Syss'!AF42</f>
        <v>3.1106381322702408</v>
      </c>
      <c r="AG41" s="121">
        <f>'1 Utsläpp'!AG43/'7 Syss'!AG42</f>
        <v>2.9133044538570361</v>
      </c>
      <c r="AH41" s="121">
        <f>'1 Utsläpp'!AH43/'7 Syss'!AH42</f>
        <v>2.6874871581087842</v>
      </c>
      <c r="AI41" s="121">
        <f>'1 Utsläpp'!AI43/'7 Syss'!AI42</f>
        <v>2.9572742402591037</v>
      </c>
      <c r="AJ41" s="121">
        <f>'1 Utsläpp'!AJ43/'7 Syss'!AJ42</f>
        <v>3.0846599867985502</v>
      </c>
      <c r="AK41" s="121">
        <f>'1 Utsläpp'!AK43/'7 Syss'!AK42</f>
        <v>2.8007055591706846</v>
      </c>
      <c r="AL41" s="121">
        <f>'1 Utsläpp'!AL43/'7 Syss'!AL42</f>
        <v>2.7238580956247569</v>
      </c>
      <c r="AM41" s="121">
        <f>'1 Utsläpp'!AM43/'7 Syss'!AM42</f>
        <v>3.0201107344036102</v>
      </c>
      <c r="AN41" s="121">
        <f>'1 Utsläpp'!AN43/'7 Syss'!AN42</f>
        <v>2.881944526052802</v>
      </c>
      <c r="AO41" s="121">
        <f>'1 Utsläpp'!AO43/'7 Syss'!AO42</f>
        <v>2.7224040125538749</v>
      </c>
      <c r="AP41" s="121">
        <f>'1 Utsläpp'!AP43/'7 Syss'!AP42</f>
        <v>2.6241813874283371</v>
      </c>
      <c r="AQ41" s="121">
        <f>'1 Utsläpp'!AQ43/'7 Syss'!AQ42</f>
        <v>2.8492233007050163</v>
      </c>
      <c r="AR41" s="121">
        <f>'1 Utsläpp'!AR43/'7 Syss'!AR42</f>
        <v>2.802334042708881</v>
      </c>
      <c r="AS41" s="121">
        <f>'1 Utsläpp'!AS43/'7 Syss'!AS42</f>
        <v>2.622590035372383</v>
      </c>
      <c r="AT41" s="121">
        <f>'1 Utsläpp'!AT43/'7 Syss'!AT42</f>
        <v>2.526251701686002</v>
      </c>
      <c r="AU41" s="121">
        <f>'1 Utsläpp'!AU43/'7 Syss'!AU42</f>
        <v>2.7483863593480802</v>
      </c>
      <c r="AV41" s="121">
        <f>'1 Utsläpp'!AV43/'7 Syss'!AV42</f>
        <v>2.7233122989302365</v>
      </c>
      <c r="AW41" s="121">
        <f>'1 Utsläpp'!AW43/'7 Syss'!AW42</f>
        <v>2.54934171649229</v>
      </c>
      <c r="AX41" s="121">
        <f>'1 Utsläpp'!AX43/'7 Syss'!AX42</f>
        <v>2.5118145703925885</v>
      </c>
      <c r="AY41" s="121">
        <f>'1 Utsläpp'!AY43/'7 Syss'!AY42</f>
        <v>2.6009916677353884</v>
      </c>
      <c r="AZ41" s="121">
        <f>'1 Utsläpp'!AZ43/'7 Syss'!AZ42</f>
        <v>2.581628843000717</v>
      </c>
      <c r="BA41" s="121">
        <f>'1 Utsläpp'!BA43/'7 Syss'!BA42</f>
        <v>2.2631142508648856</v>
      </c>
      <c r="BB41" s="121">
        <f>'1 Utsläpp'!BB43/'7 Syss'!BB42</f>
        <v>2.2227649070546076</v>
      </c>
      <c r="BC41" s="121">
        <f>'1 Utsläpp'!BC43/'7 Syss'!BC42</f>
        <v>2.3781569643774736</v>
      </c>
      <c r="BD41" s="121">
        <f>'1 Utsläpp'!BD43/'7 Syss'!BD42</f>
        <v>2.46238010696693</v>
      </c>
      <c r="BE41" s="121">
        <f>'1 Utsläpp'!BE43/'7 Syss'!BE42</f>
        <v>2.46807064558043</v>
      </c>
      <c r="BF41" s="121">
        <f>'1 Utsläpp'!BF43/'7 Syss'!BF42</f>
        <v>2.2895593962720011</v>
      </c>
      <c r="BG41" s="121">
        <f>'1 Utsläpp'!BG43/'7 Syss'!BG42</f>
        <v>2.4978095282512731</v>
      </c>
      <c r="BH41" s="121">
        <f>'1 Utsläpp'!BH43/'7 Syss'!BH42</f>
        <v>2.4792566675779755</v>
      </c>
      <c r="BI41" s="121">
        <f>'1 Utsläpp'!BI43/'7 Syss'!BI42</f>
        <v>2.1846382578152692</v>
      </c>
      <c r="BJ41" s="121">
        <f>'1 Utsläpp'!BJ43/'7 Syss'!BJ42</f>
        <v>2.1384724262097916</v>
      </c>
      <c r="BK41" s="121">
        <f>'1 Utsläpp'!BK43/'7 Syss'!BK42</f>
        <v>2.3712501759082749</v>
      </c>
      <c r="BL41" s="121">
        <f>'1 Utsläpp'!BL43/'7 Syss'!BL42</f>
        <v>2.2808171691731771</v>
      </c>
      <c r="BM41" s="121">
        <f>'1 Utsläpp'!BM43/'7 Syss'!BM42</f>
        <v>2.259815447053672</v>
      </c>
      <c r="BN41" s="121">
        <f>'1 Utsläpp'!BN43/'7 Syss'!BN42</f>
        <v>2.0956385750967486</v>
      </c>
      <c r="BO41" s="121">
        <f>'1 Utsläpp'!BO43/'7 Syss'!BO42</f>
        <v>2.2949123821859221</v>
      </c>
      <c r="BP41" s="121">
        <f>'1 Utsläpp'!BP43/'7 Syss'!BP42</f>
        <v>2.4534488851527292</v>
      </c>
      <c r="BQ41" s="121">
        <f>'1 Utsläpp'!BQ43/'7 Syss'!BQ42</f>
        <v>2.3657056587041669</v>
      </c>
      <c r="BR41" s="121">
        <f>'1 Utsläpp'!BR43/'7 Syss'!BR42</f>
        <v>2.2764134233113809</v>
      </c>
      <c r="BS41" s="121">
        <f>'1 Utsläpp'!BS43/'7 Syss'!BS42</f>
        <v>2.4221296817356808</v>
      </c>
    </row>
    <row r="42" spans="1:71" s="56" customFormat="1" x14ac:dyDescent="0.3">
      <c r="B42" s="74"/>
      <c r="C42" s="74"/>
      <c r="D42" s="230"/>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row>
    <row r="43" spans="1:71" x14ac:dyDescent="0.3">
      <c r="B43" s="236" t="s">
        <v>172</v>
      </c>
      <c r="C43" s="236" t="s">
        <v>31</v>
      </c>
      <c r="D43" s="240"/>
    </row>
    <row r="44" spans="1:71" x14ac:dyDescent="0.3">
      <c r="B44" s="58" t="s">
        <v>173</v>
      </c>
      <c r="C44" s="238" t="s">
        <v>187</v>
      </c>
      <c r="D44" s="240"/>
    </row>
    <row r="45" spans="1:71" x14ac:dyDescent="0.3">
      <c r="B45" s="70" t="s">
        <v>131</v>
      </c>
      <c r="C45" s="89" t="s">
        <v>207</v>
      </c>
      <c r="D45" s="111" t="s">
        <v>83</v>
      </c>
      <c r="E45" s="111" t="s">
        <v>84</v>
      </c>
      <c r="F45" s="111" t="s">
        <v>85</v>
      </c>
      <c r="G45" s="111" t="s">
        <v>86</v>
      </c>
      <c r="H45" s="111" t="s">
        <v>87</v>
      </c>
      <c r="I45" s="111" t="s">
        <v>88</v>
      </c>
      <c r="J45" s="111" t="s">
        <v>89</v>
      </c>
      <c r="K45" s="111" t="s">
        <v>90</v>
      </c>
      <c r="L45" s="111" t="s">
        <v>91</v>
      </c>
      <c r="M45" s="111" t="s">
        <v>92</v>
      </c>
      <c r="N45" s="111" t="s">
        <v>93</v>
      </c>
      <c r="O45" s="111" t="s">
        <v>94</v>
      </c>
      <c r="P45" s="111" t="s">
        <v>95</v>
      </c>
      <c r="Q45" s="111" t="s">
        <v>96</v>
      </c>
      <c r="R45" s="111" t="s">
        <v>97</v>
      </c>
      <c r="S45" s="111" t="s">
        <v>98</v>
      </c>
      <c r="T45" s="111" t="s">
        <v>99</v>
      </c>
      <c r="U45" s="111" t="s">
        <v>100</v>
      </c>
      <c r="V45" s="111" t="s">
        <v>101</v>
      </c>
      <c r="W45" s="111" t="s">
        <v>102</v>
      </c>
      <c r="X45" s="111" t="s">
        <v>103</v>
      </c>
      <c r="Y45" s="111" t="s">
        <v>104</v>
      </c>
      <c r="Z45" s="111" t="s">
        <v>105</v>
      </c>
      <c r="AA45" s="111" t="s">
        <v>106</v>
      </c>
      <c r="AB45" s="111" t="s">
        <v>107</v>
      </c>
      <c r="AC45" s="111" t="s">
        <v>77</v>
      </c>
      <c r="AD45" s="111" t="s">
        <v>78</v>
      </c>
      <c r="AE45" s="111" t="s">
        <v>79</v>
      </c>
      <c r="AF45" s="111" t="s">
        <v>80</v>
      </c>
      <c r="AG45" s="111" t="s">
        <v>81</v>
      </c>
      <c r="AH45" s="111" t="s">
        <v>179</v>
      </c>
      <c r="AI45" s="111" t="s">
        <v>180</v>
      </c>
      <c r="AJ45" s="111" t="s">
        <v>194</v>
      </c>
      <c r="AK45" s="111" t="s">
        <v>196</v>
      </c>
      <c r="AL45" s="111" t="s">
        <v>198</v>
      </c>
      <c r="AM45" s="208" t="s">
        <v>200</v>
      </c>
      <c r="AN45" s="208" t="s">
        <v>201</v>
      </c>
      <c r="AO45" s="208" t="s">
        <v>205</v>
      </c>
      <c r="AP45" s="208" t="s">
        <v>208</v>
      </c>
      <c r="AQ45" s="208" t="s">
        <v>210</v>
      </c>
      <c r="AR45" s="113" t="s">
        <v>250</v>
      </c>
      <c r="AS45" s="113" t="s">
        <v>262</v>
      </c>
      <c r="AT45" s="113" t="s">
        <v>263</v>
      </c>
      <c r="AU45" s="113" t="s">
        <v>268</v>
      </c>
      <c r="AV45" s="113" t="s">
        <v>269</v>
      </c>
      <c r="AW45" s="113" t="s">
        <v>270</v>
      </c>
      <c r="AX45" s="113" t="s">
        <v>271</v>
      </c>
      <c r="AY45" s="113" t="s">
        <v>273</v>
      </c>
      <c r="AZ45" s="113" t="s">
        <v>276</v>
      </c>
      <c r="BA45" s="113" t="s">
        <v>278</v>
      </c>
      <c r="BB45" s="113" t="s">
        <v>279</v>
      </c>
      <c r="BC45" s="113" t="s">
        <v>281</v>
      </c>
      <c r="BD45" s="113" t="s">
        <v>282</v>
      </c>
      <c r="BE45" s="113" t="s">
        <v>283</v>
      </c>
      <c r="BF45" s="113" t="s">
        <v>286</v>
      </c>
      <c r="BG45" s="113" t="s">
        <v>288</v>
      </c>
      <c r="BH45" s="113" t="s">
        <v>289</v>
      </c>
      <c r="BI45" s="113" t="s">
        <v>290</v>
      </c>
      <c r="BJ45" s="113" t="s">
        <v>292</v>
      </c>
      <c r="BK45" s="113" t="s">
        <v>307</v>
      </c>
      <c r="BL45" s="113" t="s">
        <v>310</v>
      </c>
      <c r="BM45" s="113" t="s">
        <v>398</v>
      </c>
      <c r="BN45" s="113" t="s">
        <v>399</v>
      </c>
      <c r="BO45" s="113" t="s">
        <v>402</v>
      </c>
      <c r="BP45" s="113" t="s">
        <v>403</v>
      </c>
      <c r="BQ45" s="113" t="s">
        <v>415</v>
      </c>
      <c r="BR45" s="113" t="s">
        <v>420</v>
      </c>
      <c r="BS45" s="113" t="s">
        <v>421</v>
      </c>
    </row>
    <row r="46" spans="1:71" x14ac:dyDescent="0.3">
      <c r="B46" s="293" t="s">
        <v>122</v>
      </c>
      <c r="C46" s="293" t="s">
        <v>22</v>
      </c>
      <c r="D46" s="294">
        <f>'1 Utsläpp'!D49/'7 Syss'!D48</f>
        <v>21.219732209692776</v>
      </c>
      <c r="E46" s="295">
        <f>'1 Utsläpp'!E49/'7 Syss'!E48</f>
        <v>20.327245448615432</v>
      </c>
      <c r="F46" s="295">
        <f>'1 Utsläpp'!F49/'7 Syss'!F48</f>
        <v>19.865340241655833</v>
      </c>
      <c r="G46" s="295">
        <f>'1 Utsläpp'!G49/'7 Syss'!G48</f>
        <v>18.029927442136707</v>
      </c>
      <c r="H46" s="295">
        <f>'1 Utsläpp'!H49/'7 Syss'!H48</f>
        <v>20.632243168790012</v>
      </c>
      <c r="I46" s="295">
        <f>'1 Utsläpp'!I49/'7 Syss'!I48</f>
        <v>19.146823912722631</v>
      </c>
      <c r="J46" s="295">
        <f>'1 Utsläpp'!J49/'7 Syss'!J48</f>
        <v>18.824953791549163</v>
      </c>
      <c r="K46" s="295">
        <f>'1 Utsläpp'!K49/'7 Syss'!K48</f>
        <v>17.729933200102884</v>
      </c>
      <c r="L46" s="295">
        <f>'1 Utsläpp'!L49/'7 Syss'!L48</f>
        <v>20.508001663616351</v>
      </c>
      <c r="M46" s="295">
        <f>'1 Utsläpp'!M49/'7 Syss'!M48</f>
        <v>18.592115033277807</v>
      </c>
      <c r="N46" s="295">
        <f>'1 Utsläpp'!N49/'7 Syss'!N48</f>
        <v>18.426007559165232</v>
      </c>
      <c r="O46" s="295">
        <f>'1 Utsläpp'!O49/'7 Syss'!O48</f>
        <v>17.878586943685793</v>
      </c>
      <c r="P46" s="295">
        <f>'1 Utsläpp'!P49/'7 Syss'!P48</f>
        <v>18.350368252732491</v>
      </c>
      <c r="Q46" s="295">
        <f>'1 Utsläpp'!Q49/'7 Syss'!Q48</f>
        <v>17.497125998696742</v>
      </c>
      <c r="R46" s="295">
        <f>'1 Utsläpp'!R49/'7 Syss'!R48</f>
        <v>16.884631017715204</v>
      </c>
      <c r="S46" s="295">
        <f>'1 Utsläpp'!S49/'7 Syss'!S48</f>
        <v>15.962348371482509</v>
      </c>
      <c r="T46" s="295">
        <f>'1 Utsläpp'!T49/'7 Syss'!T48</f>
        <v>17.090220094726781</v>
      </c>
      <c r="U46" s="295">
        <f>'1 Utsläpp'!U49/'7 Syss'!U48</f>
        <v>16.655848218690711</v>
      </c>
      <c r="V46" s="295">
        <f>'1 Utsläpp'!V49/'7 Syss'!V48</f>
        <v>16.455684272915825</v>
      </c>
      <c r="W46" s="295">
        <f>'1 Utsläpp'!W49/'7 Syss'!W48</f>
        <v>15.267739939772337</v>
      </c>
      <c r="X46" s="295">
        <f>'1 Utsläpp'!X49/'7 Syss'!X48</f>
        <v>17.001437716001586</v>
      </c>
      <c r="Y46" s="295">
        <f>'1 Utsläpp'!Y49/'7 Syss'!Y48</f>
        <v>15.982857914430328</v>
      </c>
      <c r="Z46" s="295">
        <f>'1 Utsläpp'!Z49/'7 Syss'!Z48</f>
        <v>16.58700036335112</v>
      </c>
      <c r="AA46" s="295">
        <f>'1 Utsläpp'!AA49/'7 Syss'!AA48</f>
        <v>15.244849140360794</v>
      </c>
      <c r="AB46" s="295">
        <f>'1 Utsläpp'!AB49/'7 Syss'!AB48</f>
        <v>17.261908128726059</v>
      </c>
      <c r="AC46" s="295">
        <f>'1 Utsläpp'!AC49/'7 Syss'!AC48</f>
        <v>15.996989244012742</v>
      </c>
      <c r="AD46" s="295">
        <f>'1 Utsläpp'!AD49/'7 Syss'!AD48</f>
        <v>15.358060599922629</v>
      </c>
      <c r="AE46" s="295">
        <f>'1 Utsläpp'!AE49/'7 Syss'!AE48</f>
        <v>15.719003612864384</v>
      </c>
      <c r="AF46" s="295">
        <f>'1 Utsläpp'!AF49/'7 Syss'!AF48</f>
        <v>15.971037861744277</v>
      </c>
      <c r="AG46" s="295">
        <f>'1 Utsläpp'!AG49/'7 Syss'!AG48</f>
        <v>15.797189250231614</v>
      </c>
      <c r="AH46" s="295">
        <f>'1 Utsläpp'!AH49/'7 Syss'!AH48</f>
        <v>15.736443242344984</v>
      </c>
      <c r="AI46" s="295">
        <f>'1 Utsläpp'!AI49/'7 Syss'!AI48</f>
        <v>17.156477957475516</v>
      </c>
      <c r="AJ46" s="295">
        <f>'1 Utsläpp'!AJ49/'7 Syss'!AJ48</f>
        <v>16.635648906143235</v>
      </c>
      <c r="AK46" s="295">
        <f>'1 Utsläpp'!AK49/'7 Syss'!AK48</f>
        <v>15.757961262869827</v>
      </c>
      <c r="AL46" s="295">
        <f>'1 Utsläpp'!AL49/'7 Syss'!AL48</f>
        <v>16.372443872794694</v>
      </c>
      <c r="AM46" s="295">
        <f>'1 Utsläpp'!AM49/'7 Syss'!AM48</f>
        <v>16.403705246834029</v>
      </c>
      <c r="AN46" s="295">
        <f>'1 Utsläpp'!AN49/'7 Syss'!AN48</f>
        <v>16.547064438820463</v>
      </c>
      <c r="AO46" s="295">
        <f>'1 Utsläpp'!AO49/'7 Syss'!AO48</f>
        <v>15.743821543389073</v>
      </c>
      <c r="AP46" s="295">
        <f>'1 Utsläpp'!AP49/'7 Syss'!AP48</f>
        <v>15.760649589291777</v>
      </c>
      <c r="AQ46" s="295">
        <f>'1 Utsläpp'!AQ49/'7 Syss'!AQ48</f>
        <v>16.174275886567074</v>
      </c>
      <c r="AR46" s="295">
        <f>'1 Utsläpp'!AR49/'7 Syss'!AR48</f>
        <v>15.369597877716071</v>
      </c>
      <c r="AS46" s="295">
        <f>'1 Utsläpp'!AS49/'7 Syss'!AS48</f>
        <v>16.040200205615012</v>
      </c>
      <c r="AT46" s="295">
        <f>'1 Utsläpp'!AT49/'7 Syss'!AT48</f>
        <v>15.19483841242176</v>
      </c>
      <c r="AU46" s="295">
        <f>'1 Utsläpp'!AU49/'7 Syss'!AU48</f>
        <v>15.080909562683608</v>
      </c>
      <c r="AV46" s="295">
        <f>'1 Utsläpp'!AV49/'7 Syss'!AV48</f>
        <v>15.453455926135375</v>
      </c>
      <c r="AW46" s="295">
        <f>'1 Utsläpp'!AW49/'7 Syss'!AW48</f>
        <v>15.362329516065131</v>
      </c>
      <c r="AX46" s="295">
        <f>'1 Utsläpp'!AX49/'7 Syss'!AX48</f>
        <v>15.262953342385503</v>
      </c>
      <c r="AY46" s="295">
        <f>'1 Utsläpp'!AY49/'7 Syss'!AY48</f>
        <v>14.388853330215174</v>
      </c>
      <c r="AZ46" s="295">
        <f>'1 Utsläpp'!AZ49/'7 Syss'!AZ48</f>
        <v>15.671503720747209</v>
      </c>
      <c r="BA46" s="295">
        <f>'1 Utsläpp'!BA49/'7 Syss'!BA48</f>
        <v>14.682562985108396</v>
      </c>
      <c r="BB46" s="295">
        <f>'1 Utsläpp'!BB49/'7 Syss'!BB48</f>
        <v>14.224902690999516</v>
      </c>
      <c r="BC46" s="295">
        <f>'1 Utsläpp'!BC49/'7 Syss'!BC48</f>
        <v>14.720285347850822</v>
      </c>
      <c r="BD46" s="295">
        <f>'1 Utsläpp'!BD49/'7 Syss'!BD48</f>
        <v>14.988714344553571</v>
      </c>
      <c r="BE46" s="295">
        <f>'1 Utsläpp'!BE49/'7 Syss'!BE48</f>
        <v>14.686345832362417</v>
      </c>
      <c r="BF46" s="295">
        <f>'1 Utsläpp'!BF49/'7 Syss'!BF48</f>
        <v>14.013309299942351</v>
      </c>
      <c r="BG46" s="295">
        <f>'1 Utsläpp'!BG49/'7 Syss'!BG48</f>
        <v>14.459766213862661</v>
      </c>
      <c r="BH46" s="295">
        <f>'1 Utsläpp'!BH49/'7 Syss'!BH48</f>
        <v>15.034561837421389</v>
      </c>
      <c r="BI46" s="295">
        <f>'1 Utsläpp'!BI49/'7 Syss'!BI48</f>
        <v>14.352957297758035</v>
      </c>
      <c r="BJ46" s="295">
        <f>'1 Utsläpp'!BJ49/'7 Syss'!BJ48</f>
        <v>13.744603026665002</v>
      </c>
      <c r="BK46" s="295">
        <f>'1 Utsläpp'!BK49/'7 Syss'!BK48</f>
        <v>14.311486758517432</v>
      </c>
      <c r="BL46" s="295">
        <f>'1 Utsläpp'!BL49/'7 Syss'!BL48</f>
        <v>14.755064779986363</v>
      </c>
      <c r="BM46" s="295">
        <f>'1 Utsläpp'!BM49/'7 Syss'!BM48</f>
        <v>14.130852119930786</v>
      </c>
      <c r="BN46" s="295">
        <f>'1 Utsläpp'!BN49/'7 Syss'!BN48</f>
        <v>13.519936584562748</v>
      </c>
      <c r="BO46" s="295">
        <f>'1 Utsläpp'!BO49/'7 Syss'!BO48</f>
        <v>14.115529222761243</v>
      </c>
      <c r="BP46" s="295">
        <f>'1 Utsläpp'!BP49/'7 Syss'!BP48</f>
        <v>15.438294806939684</v>
      </c>
      <c r="BQ46" s="295">
        <f>'1 Utsläpp'!BQ49/'7 Syss'!BQ48</f>
        <v>14.832272337874567</v>
      </c>
      <c r="BR46" s="295">
        <f>'1 Utsläpp'!BR49/'7 Syss'!BR48</f>
        <v>14.140057388827882</v>
      </c>
      <c r="BS46" s="295">
        <f>'1 Utsläpp'!BS49/'7 Syss'!BS48</f>
        <v>14.527145569897522</v>
      </c>
    </row>
    <row r="47" spans="1:71" x14ac:dyDescent="0.3">
      <c r="B47" s="72" t="s">
        <v>123</v>
      </c>
      <c r="C47" s="72" t="s">
        <v>23</v>
      </c>
      <c r="D47" s="207">
        <f>'1 Utsläpp'!D50/'7 Syss'!D49</f>
        <v>20.462886777304725</v>
      </c>
      <c r="E47" s="207">
        <f>'1 Utsläpp'!E50/'7 Syss'!E49</f>
        <v>24.448236442213048</v>
      </c>
      <c r="F47" s="207">
        <f>'1 Utsläpp'!F50/'7 Syss'!F49</f>
        <v>19.983006848174796</v>
      </c>
      <c r="G47" s="207">
        <f>'1 Utsläpp'!G50/'7 Syss'!G49</f>
        <v>20.107233381692271</v>
      </c>
      <c r="H47" s="207">
        <f>'1 Utsläpp'!H50/'7 Syss'!H49</f>
        <v>16.014339437933518</v>
      </c>
      <c r="I47" s="207">
        <f>'1 Utsläpp'!I50/'7 Syss'!I49</f>
        <v>19.808317458766339</v>
      </c>
      <c r="J47" s="207">
        <f>'1 Utsläpp'!J50/'7 Syss'!J49</f>
        <v>16.934428230562823</v>
      </c>
      <c r="K47" s="207">
        <f>'1 Utsläpp'!K50/'7 Syss'!K49</f>
        <v>23.958253776112922</v>
      </c>
      <c r="L47" s="207">
        <f>'1 Utsläpp'!L50/'7 Syss'!L49</f>
        <v>25.111221562769671</v>
      </c>
      <c r="M47" s="207">
        <f>'1 Utsläpp'!M50/'7 Syss'!M49</f>
        <v>26.412302874833376</v>
      </c>
      <c r="N47" s="207">
        <f>'1 Utsläpp'!N50/'7 Syss'!N49</f>
        <v>22.85062234923689</v>
      </c>
      <c r="O47" s="207">
        <f>'1 Utsläpp'!O50/'7 Syss'!O49</f>
        <v>25.820037061165827</v>
      </c>
      <c r="P47" s="207">
        <f>'1 Utsläpp'!P50/'7 Syss'!P49</f>
        <v>25.738377220565262</v>
      </c>
      <c r="Q47" s="207">
        <f>'1 Utsläpp'!Q50/'7 Syss'!Q49</f>
        <v>22.812280890405667</v>
      </c>
      <c r="R47" s="207">
        <f>'1 Utsläpp'!R50/'7 Syss'!R49</f>
        <v>22.139542391238969</v>
      </c>
      <c r="S47" s="207">
        <f>'1 Utsläpp'!S50/'7 Syss'!S49</f>
        <v>24.467675613265605</v>
      </c>
      <c r="T47" s="207">
        <f>'1 Utsläpp'!T50/'7 Syss'!T49</f>
        <v>27.446010530748154</v>
      </c>
      <c r="U47" s="207">
        <f>'1 Utsläpp'!U50/'7 Syss'!U49</f>
        <v>21.459604194705832</v>
      </c>
      <c r="V47" s="207">
        <f>'1 Utsläpp'!V50/'7 Syss'!V49</f>
        <v>20.678130284399806</v>
      </c>
      <c r="W47" s="207">
        <f>'1 Utsläpp'!W50/'7 Syss'!W49</f>
        <v>25.311365076669574</v>
      </c>
      <c r="X47" s="207">
        <f>'1 Utsläpp'!X50/'7 Syss'!X49</f>
        <v>22.735798863395253</v>
      </c>
      <c r="Y47" s="207">
        <f>'1 Utsläpp'!Y50/'7 Syss'!Y49</f>
        <v>22.612300571906381</v>
      </c>
      <c r="Z47" s="207">
        <f>'1 Utsläpp'!Z50/'7 Syss'!Z49</f>
        <v>21.351644135187076</v>
      </c>
      <c r="AA47" s="207">
        <f>'1 Utsläpp'!AA50/'7 Syss'!AA49</f>
        <v>22.638048314174274</v>
      </c>
      <c r="AB47" s="207">
        <f>'1 Utsläpp'!AB50/'7 Syss'!AB49</f>
        <v>23.719409038829028</v>
      </c>
      <c r="AC47" s="207">
        <f>'1 Utsläpp'!AC50/'7 Syss'!AC49</f>
        <v>22.540833981485672</v>
      </c>
      <c r="AD47" s="207">
        <f>'1 Utsläpp'!AD50/'7 Syss'!AD49</f>
        <v>21.019725925120564</v>
      </c>
      <c r="AE47" s="207">
        <f>'1 Utsläpp'!AE50/'7 Syss'!AE49</f>
        <v>26.47101549057702</v>
      </c>
      <c r="AF47" s="207">
        <f>'1 Utsläpp'!AF50/'7 Syss'!AF49</f>
        <v>24.207468425252344</v>
      </c>
      <c r="AG47" s="207">
        <f>'1 Utsläpp'!AG50/'7 Syss'!AG49</f>
        <v>25.553767371727041</v>
      </c>
      <c r="AH47" s="207">
        <f>'1 Utsläpp'!AH50/'7 Syss'!AH49</f>
        <v>22.432767650945259</v>
      </c>
      <c r="AI47" s="207">
        <f>'1 Utsläpp'!AI50/'7 Syss'!AI49</f>
        <v>27.332508479277951</v>
      </c>
      <c r="AJ47" s="207">
        <f>'1 Utsläpp'!AJ50/'7 Syss'!AJ49</f>
        <v>25.978356867295265</v>
      </c>
      <c r="AK47" s="207">
        <f>'1 Utsläpp'!AK50/'7 Syss'!AK49</f>
        <v>24.494668938085223</v>
      </c>
      <c r="AL47" s="207">
        <f>'1 Utsläpp'!AL50/'7 Syss'!AL49</f>
        <v>23.912046953732396</v>
      </c>
      <c r="AM47" s="207">
        <f>'1 Utsläpp'!AM50/'7 Syss'!AM49</f>
        <v>25.992754441892473</v>
      </c>
      <c r="AN47" s="207">
        <f>'1 Utsläpp'!AN50/'7 Syss'!AN49</f>
        <v>26.728583277381098</v>
      </c>
      <c r="AO47" s="207">
        <f>'1 Utsläpp'!AO50/'7 Syss'!AO49</f>
        <v>26.052250851204111</v>
      </c>
      <c r="AP47" s="207">
        <f>'1 Utsläpp'!AP50/'7 Syss'!AP49</f>
        <v>23.590428538632164</v>
      </c>
      <c r="AQ47" s="207">
        <f>'1 Utsläpp'!AQ50/'7 Syss'!AQ49</f>
        <v>24.984263586750551</v>
      </c>
      <c r="AR47" s="207">
        <f>'1 Utsläpp'!AR50/'7 Syss'!AR49</f>
        <v>25.803641795297683</v>
      </c>
      <c r="AS47" s="207">
        <f>'1 Utsläpp'!AS50/'7 Syss'!AS49</f>
        <v>21.732019882138353</v>
      </c>
      <c r="AT47" s="207">
        <f>'1 Utsläpp'!AT50/'7 Syss'!AT49</f>
        <v>21.207794613165099</v>
      </c>
      <c r="AU47" s="207">
        <f>'1 Utsläpp'!AU50/'7 Syss'!AU49</f>
        <v>23.277277644313845</v>
      </c>
      <c r="AV47" s="207">
        <f>'1 Utsläpp'!AV50/'7 Syss'!AV49</f>
        <v>23.73330195289337</v>
      </c>
      <c r="AW47" s="207">
        <f>'1 Utsläpp'!AW50/'7 Syss'!AW49</f>
        <v>22.591977935204437</v>
      </c>
      <c r="AX47" s="207">
        <f>'1 Utsläpp'!AX50/'7 Syss'!AX49</f>
        <v>22.172778306835532</v>
      </c>
      <c r="AY47" s="207">
        <f>'1 Utsläpp'!AY50/'7 Syss'!AY49</f>
        <v>24.387900474421041</v>
      </c>
      <c r="AZ47" s="207">
        <f>'1 Utsläpp'!AZ50/'7 Syss'!AZ49</f>
        <v>24.907886688079579</v>
      </c>
      <c r="BA47" s="207">
        <f>'1 Utsläpp'!BA50/'7 Syss'!BA49</f>
        <v>21.812932114877576</v>
      </c>
      <c r="BB47" s="207">
        <f>'1 Utsläpp'!BB50/'7 Syss'!BB49</f>
        <v>20.526241401863867</v>
      </c>
      <c r="BC47" s="207">
        <f>'1 Utsläpp'!BC50/'7 Syss'!BC49</f>
        <v>22.950358477767779</v>
      </c>
      <c r="BD47" s="207">
        <f>'1 Utsläpp'!BD50/'7 Syss'!BD49</f>
        <v>22.251144581948502</v>
      </c>
      <c r="BE47" s="207">
        <f>'1 Utsläpp'!BE50/'7 Syss'!BE49</f>
        <v>20.917101159297882</v>
      </c>
      <c r="BF47" s="207">
        <f>'1 Utsläpp'!BF50/'7 Syss'!BF49</f>
        <v>20.512134265207056</v>
      </c>
      <c r="BG47" s="207">
        <f>'1 Utsläpp'!BG50/'7 Syss'!BG49</f>
        <v>20.925265016100866</v>
      </c>
      <c r="BH47" s="207">
        <f>'1 Utsläpp'!BH50/'7 Syss'!BH49</f>
        <v>21.779568269601668</v>
      </c>
      <c r="BI47" s="207">
        <f>'1 Utsläpp'!BI50/'7 Syss'!BI49</f>
        <v>18.724565092614487</v>
      </c>
      <c r="BJ47" s="207">
        <f>'1 Utsläpp'!BJ50/'7 Syss'!BJ49</f>
        <v>17.471183648863246</v>
      </c>
      <c r="BK47" s="207">
        <f>'1 Utsläpp'!BK50/'7 Syss'!BK49</f>
        <v>19.497856471719619</v>
      </c>
      <c r="BL47" s="207">
        <f>'1 Utsläpp'!BL50/'7 Syss'!BL49</f>
        <v>19.952578248058444</v>
      </c>
      <c r="BM47" s="207">
        <f>'1 Utsläpp'!BM50/'7 Syss'!BM49</f>
        <v>16.66743144341676</v>
      </c>
      <c r="BN47" s="207">
        <f>'1 Utsläpp'!BN50/'7 Syss'!BN49</f>
        <v>17.022980298754735</v>
      </c>
      <c r="BO47" s="207">
        <f>'1 Utsläpp'!BO50/'7 Syss'!BO49</f>
        <v>20.937367068376322</v>
      </c>
      <c r="BP47" s="207">
        <f>'1 Utsläpp'!BP50/'7 Syss'!BP49</f>
        <v>21.968149264517308</v>
      </c>
      <c r="BQ47" s="207">
        <f>'1 Utsläpp'!BQ50/'7 Syss'!BQ49</f>
        <v>18.907183809398454</v>
      </c>
      <c r="BR47" s="207">
        <f>'1 Utsläpp'!BR50/'7 Syss'!BR49</f>
        <v>17.831490304353999</v>
      </c>
      <c r="BS47" s="207">
        <f>'1 Utsläpp'!BS50/'7 Syss'!BS49</f>
        <v>20.03749336274505</v>
      </c>
    </row>
    <row r="48" spans="1:71" x14ac:dyDescent="0.3">
      <c r="B48" s="72" t="s">
        <v>124</v>
      </c>
      <c r="C48" s="72" t="s">
        <v>0</v>
      </c>
      <c r="D48" s="207">
        <f>'1 Utsläpp'!D51/'7 Syss'!D50</f>
        <v>7.1350597949031593</v>
      </c>
      <c r="E48" s="207">
        <f>'1 Utsläpp'!E51/'7 Syss'!E50</f>
        <v>6.8255524822896882</v>
      </c>
      <c r="F48" s="207">
        <f>'1 Utsläpp'!F51/'7 Syss'!F50</f>
        <v>6.4910552043881964</v>
      </c>
      <c r="G48" s="207">
        <f>'1 Utsläpp'!G51/'7 Syss'!G50</f>
        <v>7.7801914060839081</v>
      </c>
      <c r="H48" s="207">
        <f>'1 Utsläpp'!H51/'7 Syss'!H50</f>
        <v>6.4935860061383188</v>
      </c>
      <c r="I48" s="207">
        <f>'1 Utsläpp'!I51/'7 Syss'!I50</f>
        <v>6.0954232675906415</v>
      </c>
      <c r="J48" s="207">
        <f>'1 Utsläpp'!J51/'7 Syss'!J50</f>
        <v>5.3823411531183689</v>
      </c>
      <c r="K48" s="207">
        <f>'1 Utsläpp'!K51/'7 Syss'!K50</f>
        <v>6.8678622833828182</v>
      </c>
      <c r="L48" s="207">
        <f>'1 Utsläpp'!L51/'7 Syss'!L50</f>
        <v>8.2911729121898041</v>
      </c>
      <c r="M48" s="207">
        <f>'1 Utsläpp'!M51/'7 Syss'!M50</f>
        <v>7.7294720426353454</v>
      </c>
      <c r="N48" s="207">
        <f>'1 Utsläpp'!N51/'7 Syss'!N50</f>
        <v>6.8181809385408965</v>
      </c>
      <c r="O48" s="207">
        <f>'1 Utsläpp'!O51/'7 Syss'!O50</f>
        <v>7.7981570110393434</v>
      </c>
      <c r="P48" s="207">
        <f>'1 Utsläpp'!P51/'7 Syss'!P50</f>
        <v>7.673107934890254</v>
      </c>
      <c r="Q48" s="207">
        <f>'1 Utsläpp'!Q51/'7 Syss'!Q50</f>
        <v>7.1709770934406016</v>
      </c>
      <c r="R48" s="207">
        <f>'1 Utsläpp'!R51/'7 Syss'!R50</f>
        <v>6.4565006531467413</v>
      </c>
      <c r="S48" s="207">
        <f>'1 Utsläpp'!S51/'7 Syss'!S50</f>
        <v>7.1697267665307818</v>
      </c>
      <c r="T48" s="207">
        <f>'1 Utsläpp'!T51/'7 Syss'!T50</f>
        <v>7.3405695729463165</v>
      </c>
      <c r="U48" s="207">
        <f>'1 Utsläpp'!U51/'7 Syss'!U50</f>
        <v>6.9743718415556799</v>
      </c>
      <c r="V48" s="207">
        <f>'1 Utsläpp'!V51/'7 Syss'!V50</f>
        <v>6.0971257689885094</v>
      </c>
      <c r="W48" s="207">
        <f>'1 Utsläpp'!W51/'7 Syss'!W50</f>
        <v>7.2498490270792182</v>
      </c>
      <c r="X48" s="207">
        <f>'1 Utsläpp'!X51/'7 Syss'!X50</f>
        <v>6.7201294272919716</v>
      </c>
      <c r="Y48" s="207">
        <f>'1 Utsläpp'!Y51/'7 Syss'!Y50</f>
        <v>6.7712684158866505</v>
      </c>
      <c r="Z48" s="207">
        <f>'1 Utsläpp'!Z51/'7 Syss'!Z50</f>
        <v>6.213070553517877</v>
      </c>
      <c r="AA48" s="207">
        <f>'1 Utsläpp'!AA51/'7 Syss'!AA50</f>
        <v>6.8177929482966446</v>
      </c>
      <c r="AB48" s="207">
        <f>'1 Utsläpp'!AB51/'7 Syss'!AB50</f>
        <v>6.7735513896750268</v>
      </c>
      <c r="AC48" s="207">
        <f>'1 Utsläpp'!AC51/'7 Syss'!AC50</f>
        <v>6.6959133937899624</v>
      </c>
      <c r="AD48" s="207">
        <f>'1 Utsläpp'!AD51/'7 Syss'!AD50</f>
        <v>6.1584967630964282</v>
      </c>
      <c r="AE48" s="207">
        <f>'1 Utsläpp'!AE51/'7 Syss'!AE50</f>
        <v>6.9625229741280137</v>
      </c>
      <c r="AF48" s="207">
        <f>'1 Utsläpp'!AF51/'7 Syss'!AF50</f>
        <v>6.9173955379770931</v>
      </c>
      <c r="AG48" s="207">
        <f>'1 Utsläpp'!AG51/'7 Syss'!AG50</f>
        <v>7.4167987165957303</v>
      </c>
      <c r="AH48" s="207">
        <f>'1 Utsläpp'!AH51/'7 Syss'!AH50</f>
        <v>6.4952381922844094</v>
      </c>
      <c r="AI48" s="207">
        <f>'1 Utsläpp'!AI51/'7 Syss'!AI50</f>
        <v>6.7213713707225642</v>
      </c>
      <c r="AJ48" s="207">
        <f>'1 Utsläpp'!AJ51/'7 Syss'!AJ50</f>
        <v>7.1815324482900795</v>
      </c>
      <c r="AK48" s="207">
        <f>'1 Utsläpp'!AK51/'7 Syss'!AK50</f>
        <v>7.0206431441000987</v>
      </c>
      <c r="AL48" s="207">
        <f>'1 Utsläpp'!AL51/'7 Syss'!AL50</f>
        <v>6.8811729818793408</v>
      </c>
      <c r="AM48" s="207">
        <f>'1 Utsläpp'!AM51/'7 Syss'!AM50</f>
        <v>7.4767928841960352</v>
      </c>
      <c r="AN48" s="207">
        <f>'1 Utsläpp'!AN51/'7 Syss'!AN50</f>
        <v>6.9934280358117196</v>
      </c>
      <c r="AO48" s="207">
        <f>'1 Utsläpp'!AO51/'7 Syss'!AO50</f>
        <v>6.852648344623649</v>
      </c>
      <c r="AP48" s="207">
        <f>'1 Utsläpp'!AP51/'7 Syss'!AP50</f>
        <v>6.4804012702381328</v>
      </c>
      <c r="AQ48" s="207">
        <f>'1 Utsläpp'!AQ51/'7 Syss'!AQ50</f>
        <v>7.2033530729320034</v>
      </c>
      <c r="AR48" s="207">
        <f>'1 Utsläpp'!AR51/'7 Syss'!AR50</f>
        <v>6.9088570552867781</v>
      </c>
      <c r="AS48" s="207">
        <f>'1 Utsläpp'!AS51/'7 Syss'!AS50</f>
        <v>6.7496379048242083</v>
      </c>
      <c r="AT48" s="207">
        <f>'1 Utsläpp'!AT51/'7 Syss'!AT50</f>
        <v>6.2359186442198409</v>
      </c>
      <c r="AU48" s="207">
        <f>'1 Utsläpp'!AU51/'7 Syss'!AU50</f>
        <v>7.0111404724504522</v>
      </c>
      <c r="AV48" s="207">
        <f>'1 Utsläpp'!AV51/'7 Syss'!AV50</f>
        <v>6.9331827424202661</v>
      </c>
      <c r="AW48" s="207">
        <f>'1 Utsläpp'!AW51/'7 Syss'!AW50</f>
        <v>6.8697833030268809</v>
      </c>
      <c r="AX48" s="207">
        <f>'1 Utsläpp'!AX51/'7 Syss'!AX50</f>
        <v>6.5011149997532147</v>
      </c>
      <c r="AY48" s="207">
        <f>'1 Utsläpp'!AY51/'7 Syss'!AY50</f>
        <v>6.7294443902767886</v>
      </c>
      <c r="AZ48" s="207">
        <f>'1 Utsläpp'!AZ51/'7 Syss'!AZ50</f>
        <v>7.0903575718172442</v>
      </c>
      <c r="BA48" s="207">
        <f>'1 Utsläpp'!BA51/'7 Syss'!BA50</f>
        <v>5.7933656287448496</v>
      </c>
      <c r="BB48" s="207">
        <f>'1 Utsläpp'!BB51/'7 Syss'!BB50</f>
        <v>5.1035294820051487</v>
      </c>
      <c r="BC48" s="207">
        <f>'1 Utsläpp'!BC51/'7 Syss'!BC50</f>
        <v>5.9064619022787532</v>
      </c>
      <c r="BD48" s="207">
        <f>'1 Utsläpp'!BD51/'7 Syss'!BD50</f>
        <v>6.402896031141224</v>
      </c>
      <c r="BE48" s="207">
        <f>'1 Utsläpp'!BE51/'7 Syss'!BE50</f>
        <v>6.7513685410708346</v>
      </c>
      <c r="BF48" s="207">
        <f>'1 Utsläpp'!BF51/'7 Syss'!BF50</f>
        <v>5.9124037782248093</v>
      </c>
      <c r="BG48" s="207">
        <f>'1 Utsläpp'!BG51/'7 Syss'!BG50</f>
        <v>6.7455498773852112</v>
      </c>
      <c r="BH48" s="207">
        <f>'1 Utsläpp'!BH51/'7 Syss'!BH50</f>
        <v>6.820082797548138</v>
      </c>
      <c r="BI48" s="207">
        <f>'1 Utsläpp'!BI51/'7 Syss'!BI50</f>
        <v>5.3227781516730435</v>
      </c>
      <c r="BJ48" s="207">
        <f>'1 Utsläpp'!BJ51/'7 Syss'!BJ50</f>
        <v>5.9124285392796816</v>
      </c>
      <c r="BK48" s="207">
        <f>'1 Utsläpp'!BK51/'7 Syss'!BK50</f>
        <v>6.4514695343424107</v>
      </c>
      <c r="BL48" s="207">
        <f>'1 Utsläpp'!BL51/'7 Syss'!BL50</f>
        <v>6.2090533613566503</v>
      </c>
      <c r="BM48" s="207">
        <f>'1 Utsläpp'!BM51/'7 Syss'!BM50</f>
        <v>6.5612105963422795</v>
      </c>
      <c r="BN48" s="207">
        <f>'1 Utsläpp'!BN51/'7 Syss'!BN50</f>
        <v>5.3375868008036518</v>
      </c>
      <c r="BO48" s="207">
        <f>'1 Utsläpp'!BO51/'7 Syss'!BO50</f>
        <v>5.6775064738935965</v>
      </c>
      <c r="BP48" s="207">
        <f>'1 Utsläpp'!BP51/'7 Syss'!BP50</f>
        <v>6.209693747162329</v>
      </c>
      <c r="BQ48" s="207">
        <f>'1 Utsläpp'!BQ51/'7 Syss'!BQ50</f>
        <v>5.9745450804902731</v>
      </c>
      <c r="BR48" s="207">
        <f>'1 Utsläpp'!BR51/'7 Syss'!BR50</f>
        <v>5.6315573654115534</v>
      </c>
      <c r="BS48" s="207">
        <f>'1 Utsläpp'!BS51/'7 Syss'!BS50</f>
        <v>6.0293191062095897</v>
      </c>
    </row>
    <row r="49" spans="2:71" x14ac:dyDescent="0.3">
      <c r="B49" s="72" t="s">
        <v>125</v>
      </c>
      <c r="C49" s="72" t="s">
        <v>28</v>
      </c>
      <c r="D49" s="207">
        <f>'1 Utsläpp'!D52/'7 Syss'!D51</f>
        <v>66.636459456383264</v>
      </c>
      <c r="E49" s="207">
        <f>'1 Utsläpp'!E52/'7 Syss'!E51</f>
        <v>42.156228600454014</v>
      </c>
      <c r="F49" s="207">
        <f>'1 Utsläpp'!F52/'7 Syss'!F51</f>
        <v>37.511445648364969</v>
      </c>
      <c r="G49" s="207">
        <f>'1 Utsläpp'!G52/'7 Syss'!G51</f>
        <v>66.375356740060596</v>
      </c>
      <c r="H49" s="207">
        <f>'1 Utsläpp'!H52/'7 Syss'!H51</f>
        <v>71.134451294778685</v>
      </c>
      <c r="I49" s="207">
        <f>'1 Utsläpp'!I52/'7 Syss'!I51</f>
        <v>38.891029080569346</v>
      </c>
      <c r="J49" s="207">
        <f>'1 Utsläpp'!J52/'7 Syss'!J51</f>
        <v>30.940061644904191</v>
      </c>
      <c r="K49" s="207">
        <f>'1 Utsläpp'!K52/'7 Syss'!K51</f>
        <v>72.905437885277067</v>
      </c>
      <c r="L49" s="207">
        <f>'1 Utsläpp'!L52/'7 Syss'!L51</f>
        <v>97.30604293757024</v>
      </c>
      <c r="M49" s="207">
        <f>'1 Utsläpp'!M52/'7 Syss'!M51</f>
        <v>47.641825792166607</v>
      </c>
      <c r="N49" s="207">
        <f>'1 Utsläpp'!N52/'7 Syss'!N51</f>
        <v>32.339221593156566</v>
      </c>
      <c r="O49" s="207">
        <f>'1 Utsläpp'!O52/'7 Syss'!O51</f>
        <v>86.719604902587264</v>
      </c>
      <c r="P49" s="207">
        <f>'1 Utsläpp'!P52/'7 Syss'!P51</f>
        <v>82.988955138663513</v>
      </c>
      <c r="Q49" s="207">
        <f>'1 Utsläpp'!Q52/'7 Syss'!Q51</f>
        <v>41.589960107071029</v>
      </c>
      <c r="R49" s="207">
        <f>'1 Utsläpp'!R52/'7 Syss'!R51</f>
        <v>30.816808462831748</v>
      </c>
      <c r="S49" s="207">
        <f>'1 Utsläpp'!S52/'7 Syss'!S51</f>
        <v>58.382131610941293</v>
      </c>
      <c r="T49" s="207">
        <f>'1 Utsläpp'!T52/'7 Syss'!T51</f>
        <v>70.559538944433783</v>
      </c>
      <c r="U49" s="207">
        <f>'1 Utsläpp'!U52/'7 Syss'!U51</f>
        <v>38.09098783819222</v>
      </c>
      <c r="V49" s="207">
        <f>'1 Utsläpp'!V52/'7 Syss'!V51</f>
        <v>28.585002557022047</v>
      </c>
      <c r="W49" s="207">
        <f>'1 Utsläpp'!W52/'7 Syss'!W51</f>
        <v>60.14710256673586</v>
      </c>
      <c r="X49" s="207">
        <f>'1 Utsläpp'!X52/'7 Syss'!X51</f>
        <v>69.17154505998451</v>
      </c>
      <c r="Y49" s="207">
        <f>'1 Utsläpp'!Y52/'7 Syss'!Y51</f>
        <v>35.949551247128127</v>
      </c>
      <c r="Z49" s="207">
        <f>'1 Utsläpp'!Z52/'7 Syss'!Z51</f>
        <v>28.418148297168734</v>
      </c>
      <c r="AA49" s="207">
        <f>'1 Utsläpp'!AA52/'7 Syss'!AA51</f>
        <v>49.403487772775243</v>
      </c>
      <c r="AB49" s="207">
        <f>'1 Utsläpp'!AB52/'7 Syss'!AB51</f>
        <v>51.990522482193171</v>
      </c>
      <c r="AC49" s="207">
        <f>'1 Utsläpp'!AC52/'7 Syss'!AC51</f>
        <v>34.235370637300186</v>
      </c>
      <c r="AD49" s="207">
        <f>'1 Utsläpp'!AD52/'7 Syss'!AD51</f>
        <v>25.648955700539407</v>
      </c>
      <c r="AE49" s="207">
        <f>'1 Utsläpp'!AE52/'7 Syss'!AE51</f>
        <v>48.138468140386301</v>
      </c>
      <c r="AF49" s="207">
        <f>'1 Utsläpp'!AF52/'7 Syss'!AF51</f>
        <v>54.423479025382989</v>
      </c>
      <c r="AG49" s="207">
        <f>'1 Utsläpp'!AG52/'7 Syss'!AG51</f>
        <v>31.26570172405512</v>
      </c>
      <c r="AH49" s="207">
        <f>'1 Utsläpp'!AH52/'7 Syss'!AH51</f>
        <v>22.269838598758316</v>
      </c>
      <c r="AI49" s="207">
        <f>'1 Utsläpp'!AI52/'7 Syss'!AI51</f>
        <v>45.709199112065846</v>
      </c>
      <c r="AJ49" s="207">
        <f>'1 Utsläpp'!AJ52/'7 Syss'!AJ51</f>
        <v>58.621757883408051</v>
      </c>
      <c r="AK49" s="207">
        <f>'1 Utsläpp'!AK52/'7 Syss'!AK51</f>
        <v>32.977374687064945</v>
      </c>
      <c r="AL49" s="207">
        <f>'1 Utsläpp'!AL52/'7 Syss'!AL51</f>
        <v>25.196432034085426</v>
      </c>
      <c r="AM49" s="207">
        <f>'1 Utsläpp'!AM52/'7 Syss'!AM51</f>
        <v>45.583247347979004</v>
      </c>
      <c r="AN49" s="207">
        <f>'1 Utsläpp'!AN52/'7 Syss'!AN51</f>
        <v>47.651638698733755</v>
      </c>
      <c r="AO49" s="207">
        <f>'1 Utsläpp'!AO52/'7 Syss'!AO51</f>
        <v>32.620643577048895</v>
      </c>
      <c r="AP49" s="207">
        <f>'1 Utsläpp'!AP52/'7 Syss'!AP51</f>
        <v>27.594718627232371</v>
      </c>
      <c r="AQ49" s="207">
        <f>'1 Utsläpp'!AQ52/'7 Syss'!AQ51</f>
        <v>42.822981547336383</v>
      </c>
      <c r="AR49" s="207">
        <f>'1 Utsläpp'!AR52/'7 Syss'!AR51</f>
        <v>51.585522650485437</v>
      </c>
      <c r="AS49" s="207">
        <f>'1 Utsläpp'!AS52/'7 Syss'!AS51</f>
        <v>29.782474445310054</v>
      </c>
      <c r="AT49" s="207">
        <f>'1 Utsläpp'!AT52/'7 Syss'!AT51</f>
        <v>25.162042687126547</v>
      </c>
      <c r="AU49" s="207">
        <f>'1 Utsläpp'!AU52/'7 Syss'!AU51</f>
        <v>43.89895453523684</v>
      </c>
      <c r="AV49" s="207">
        <f>'1 Utsläpp'!AV52/'7 Syss'!AV51</f>
        <v>47.34680724322341</v>
      </c>
      <c r="AW49" s="207">
        <f>'1 Utsläpp'!AW52/'7 Syss'!AW51</f>
        <v>24.092955260277758</v>
      </c>
      <c r="AX49" s="207">
        <f>'1 Utsläpp'!AX52/'7 Syss'!AX51</f>
        <v>22.108951640338582</v>
      </c>
      <c r="AY49" s="207">
        <f>'1 Utsläpp'!AY52/'7 Syss'!AY51</f>
        <v>33.553806544295448</v>
      </c>
      <c r="AZ49" s="207">
        <f>'1 Utsläpp'!AZ52/'7 Syss'!AZ51</f>
        <v>34.299865601683017</v>
      </c>
      <c r="BA49" s="207">
        <f>'1 Utsläpp'!BA52/'7 Syss'!BA51</f>
        <v>26.493155674340137</v>
      </c>
      <c r="BB49" s="207">
        <f>'1 Utsläpp'!BB52/'7 Syss'!BB51</f>
        <v>22.759107263346344</v>
      </c>
      <c r="BC49" s="207">
        <f>'1 Utsläpp'!BC52/'7 Syss'!BC51</f>
        <v>32.177700273247098</v>
      </c>
      <c r="BD49" s="207">
        <f>'1 Utsläpp'!BD52/'7 Syss'!BD51</f>
        <v>37.625808464509063</v>
      </c>
      <c r="BE49" s="207">
        <f>'1 Utsläpp'!BE52/'7 Syss'!BE51</f>
        <v>28.06444730012138</v>
      </c>
      <c r="BF49" s="207">
        <f>'1 Utsläpp'!BF52/'7 Syss'!BF51</f>
        <v>22.546360216035502</v>
      </c>
      <c r="BG49" s="207">
        <f>'1 Utsläpp'!BG52/'7 Syss'!BG51</f>
        <v>36.360539114405348</v>
      </c>
      <c r="BH49" s="207">
        <f>'1 Utsläpp'!BH52/'7 Syss'!BH51</f>
        <v>33.969370920928789</v>
      </c>
      <c r="BI49" s="207">
        <f>'1 Utsläpp'!BI52/'7 Syss'!BI51</f>
        <v>27.643587652158025</v>
      </c>
      <c r="BJ49" s="207">
        <f>'1 Utsläpp'!BJ52/'7 Syss'!BJ51</f>
        <v>21.550117196878052</v>
      </c>
      <c r="BK49" s="207">
        <f>'1 Utsläpp'!BK52/'7 Syss'!BK51</f>
        <v>34.176758971939471</v>
      </c>
      <c r="BL49" s="207">
        <f>'1 Utsläpp'!BL52/'7 Syss'!BL51</f>
        <v>31.788181525751575</v>
      </c>
      <c r="BM49" s="207">
        <f>'1 Utsläpp'!BM52/'7 Syss'!BM51</f>
        <v>24.646297614825606</v>
      </c>
      <c r="BN49" s="207">
        <f>'1 Utsläpp'!BN52/'7 Syss'!BN51</f>
        <v>20.202972755361035</v>
      </c>
      <c r="BO49" s="207">
        <f>'1 Utsläpp'!BO52/'7 Syss'!BO51</f>
        <v>29.968643117594603</v>
      </c>
      <c r="BP49" s="207">
        <f>'1 Utsläpp'!BP52/'7 Syss'!BP51</f>
        <v>32.216996441855855</v>
      </c>
      <c r="BQ49" s="207">
        <f>'1 Utsläpp'!BQ52/'7 Syss'!BQ51</f>
        <v>24.2006329030221</v>
      </c>
      <c r="BR49" s="207">
        <f>'1 Utsläpp'!BR52/'7 Syss'!BR51</f>
        <v>17.093934391574962</v>
      </c>
      <c r="BS49" s="207">
        <f>'1 Utsläpp'!BS52/'7 Syss'!BS51</f>
        <v>25.1423905954661</v>
      </c>
    </row>
    <row r="50" spans="2:71" x14ac:dyDescent="0.3">
      <c r="B50" s="72" t="s">
        <v>126</v>
      </c>
      <c r="C50" s="72" t="s">
        <v>24</v>
      </c>
      <c r="D50" s="207">
        <f>'1 Utsläpp'!D53/'7 Syss'!D52</f>
        <v>1.4570249739989414</v>
      </c>
      <c r="E50" s="207">
        <f>'1 Utsläpp'!E53/'7 Syss'!E52</f>
        <v>1.5884468541066699</v>
      </c>
      <c r="F50" s="207">
        <f>'1 Utsläpp'!F53/'7 Syss'!F52</f>
        <v>1.5787177775232659</v>
      </c>
      <c r="G50" s="207">
        <f>'1 Utsläpp'!G53/'7 Syss'!G52</f>
        <v>1.6927109441344523</v>
      </c>
      <c r="H50" s="207">
        <f>'1 Utsläpp'!H53/'7 Syss'!H52</f>
        <v>1.4688320957875263</v>
      </c>
      <c r="I50" s="207">
        <f>'1 Utsläpp'!I53/'7 Syss'!I52</f>
        <v>1.5567838653909651</v>
      </c>
      <c r="J50" s="207">
        <f>'1 Utsläpp'!J53/'7 Syss'!J52</f>
        <v>1.5973636891147227</v>
      </c>
      <c r="K50" s="207">
        <f>'1 Utsläpp'!K53/'7 Syss'!K52</f>
        <v>1.6798741157686157</v>
      </c>
      <c r="L50" s="207">
        <f>'1 Utsläpp'!L53/'7 Syss'!L52</f>
        <v>1.539346799269099</v>
      </c>
      <c r="M50" s="207">
        <f>'1 Utsläpp'!M53/'7 Syss'!M52</f>
        <v>1.5866050458465619</v>
      </c>
      <c r="N50" s="207">
        <f>'1 Utsläpp'!N53/'7 Syss'!N52</f>
        <v>1.6358393343860402</v>
      </c>
      <c r="O50" s="207">
        <f>'1 Utsläpp'!O53/'7 Syss'!O52</f>
        <v>1.822908801889499</v>
      </c>
      <c r="P50" s="207">
        <f>'1 Utsläpp'!P53/'7 Syss'!P52</f>
        <v>1.4747339438468152</v>
      </c>
      <c r="Q50" s="207">
        <f>'1 Utsläpp'!Q53/'7 Syss'!Q52</f>
        <v>1.6304131456895055</v>
      </c>
      <c r="R50" s="207">
        <f>'1 Utsläpp'!R53/'7 Syss'!R52</f>
        <v>1.6222568336303405</v>
      </c>
      <c r="S50" s="207">
        <f>'1 Utsläpp'!S53/'7 Syss'!S52</f>
        <v>1.6298778725590513</v>
      </c>
      <c r="T50" s="207">
        <f>'1 Utsläpp'!T53/'7 Syss'!T52</f>
        <v>1.4684342162630064</v>
      </c>
      <c r="U50" s="207">
        <f>'1 Utsläpp'!U53/'7 Syss'!U52</f>
        <v>1.459052651338048</v>
      </c>
      <c r="V50" s="207">
        <f>'1 Utsläpp'!V53/'7 Syss'!V52</f>
        <v>1.5122632961033977</v>
      </c>
      <c r="W50" s="207">
        <f>'1 Utsläpp'!W53/'7 Syss'!W52</f>
        <v>1.627926094724137</v>
      </c>
      <c r="X50" s="207">
        <f>'1 Utsläpp'!X53/'7 Syss'!X52</f>
        <v>1.4868488033557401</v>
      </c>
      <c r="Y50" s="207">
        <f>'1 Utsläpp'!Y53/'7 Syss'!Y52</f>
        <v>1.4653581443345276</v>
      </c>
      <c r="Z50" s="207">
        <f>'1 Utsläpp'!Z53/'7 Syss'!Z52</f>
        <v>1.4827884350950138</v>
      </c>
      <c r="AA50" s="207">
        <f>'1 Utsläpp'!AA53/'7 Syss'!AA52</f>
        <v>1.4990320567584527</v>
      </c>
      <c r="AB50" s="207">
        <f>'1 Utsläpp'!AB53/'7 Syss'!AB52</f>
        <v>1.3929630359057965</v>
      </c>
      <c r="AC50" s="207">
        <f>'1 Utsläpp'!AC53/'7 Syss'!AC52</f>
        <v>1.3663633546608112</v>
      </c>
      <c r="AD50" s="207">
        <f>'1 Utsläpp'!AD53/'7 Syss'!AD52</f>
        <v>1.4093489670858192</v>
      </c>
      <c r="AE50" s="207">
        <f>'1 Utsläpp'!AE53/'7 Syss'!AE52</f>
        <v>1.4367335158564747</v>
      </c>
      <c r="AF50" s="207">
        <f>'1 Utsläpp'!AF53/'7 Syss'!AF52</f>
        <v>1.3747845576652984</v>
      </c>
      <c r="AG50" s="207">
        <f>'1 Utsläpp'!AG53/'7 Syss'!AG52</f>
        <v>1.4089034184847351</v>
      </c>
      <c r="AH50" s="207">
        <f>'1 Utsläpp'!AH53/'7 Syss'!AH52</f>
        <v>1.4010989119003305</v>
      </c>
      <c r="AI50" s="207">
        <f>'1 Utsläpp'!AI53/'7 Syss'!AI52</f>
        <v>1.4323213054216193</v>
      </c>
      <c r="AJ50" s="207">
        <f>'1 Utsläpp'!AJ53/'7 Syss'!AJ52</f>
        <v>1.3399713526874222</v>
      </c>
      <c r="AK50" s="207">
        <f>'1 Utsläpp'!AK53/'7 Syss'!AK52</f>
        <v>1.3667479976120946</v>
      </c>
      <c r="AL50" s="207">
        <f>'1 Utsläpp'!AL53/'7 Syss'!AL52</f>
        <v>1.3881424147983752</v>
      </c>
      <c r="AM50" s="207">
        <f>'1 Utsläpp'!AM53/'7 Syss'!AM52</f>
        <v>1.4380125430229593</v>
      </c>
      <c r="AN50" s="207">
        <f>'1 Utsläpp'!AN53/'7 Syss'!AN52</f>
        <v>1.1795724829105316</v>
      </c>
      <c r="AO50" s="207">
        <f>'1 Utsläpp'!AO53/'7 Syss'!AO52</f>
        <v>1.2569785082509444</v>
      </c>
      <c r="AP50" s="207">
        <f>'1 Utsläpp'!AP53/'7 Syss'!AP52</f>
        <v>1.2302067087913398</v>
      </c>
      <c r="AQ50" s="207">
        <f>'1 Utsläpp'!AQ53/'7 Syss'!AQ52</f>
        <v>1.2240063937754826</v>
      </c>
      <c r="AR50" s="207">
        <f>'1 Utsläpp'!AR53/'7 Syss'!AR52</f>
        <v>1.1069161608866309</v>
      </c>
      <c r="AS50" s="207">
        <f>'1 Utsläpp'!AS53/'7 Syss'!AS52</f>
        <v>1.197638192011208</v>
      </c>
      <c r="AT50" s="207">
        <f>'1 Utsläpp'!AT53/'7 Syss'!AT52</f>
        <v>1.2008476504839711</v>
      </c>
      <c r="AU50" s="207">
        <f>'1 Utsläpp'!AU53/'7 Syss'!AU52</f>
        <v>1.1547398673859783</v>
      </c>
      <c r="AV50" s="207">
        <f>'1 Utsläpp'!AV53/'7 Syss'!AV52</f>
        <v>1.1392875654752876</v>
      </c>
      <c r="AW50" s="207">
        <f>'1 Utsläpp'!AW53/'7 Syss'!AW52</f>
        <v>1.2447195532825166</v>
      </c>
      <c r="AX50" s="207">
        <f>'1 Utsläpp'!AX53/'7 Syss'!AX52</f>
        <v>1.2485498324151632</v>
      </c>
      <c r="AY50" s="207">
        <f>'1 Utsläpp'!AY53/'7 Syss'!AY52</f>
        <v>1.200937344207917</v>
      </c>
      <c r="AZ50" s="207">
        <f>'1 Utsläpp'!AZ53/'7 Syss'!AZ52</f>
        <v>1.2031654415625259</v>
      </c>
      <c r="BA50" s="207">
        <f>'1 Utsläpp'!BA53/'7 Syss'!BA52</f>
        <v>1.1762841175908005</v>
      </c>
      <c r="BB50" s="207">
        <f>'1 Utsläpp'!BB53/'7 Syss'!BB52</f>
        <v>1.2325273894268312</v>
      </c>
      <c r="BC50" s="207">
        <f>'1 Utsläpp'!BC53/'7 Syss'!BC52</f>
        <v>1.2529491582862593</v>
      </c>
      <c r="BD50" s="207">
        <f>'1 Utsläpp'!BD53/'7 Syss'!BD52</f>
        <v>1.1829570331423322</v>
      </c>
      <c r="BE50" s="207">
        <f>'1 Utsläpp'!BE53/'7 Syss'!BE52</f>
        <v>1.3217913177976339</v>
      </c>
      <c r="BF50" s="207">
        <f>'1 Utsläpp'!BF53/'7 Syss'!BF52</f>
        <v>1.2650898818519145</v>
      </c>
      <c r="BG50" s="207">
        <f>'1 Utsläpp'!BG53/'7 Syss'!BG52</f>
        <v>1.2071432833133164</v>
      </c>
      <c r="BH50" s="207">
        <f>'1 Utsläpp'!BH53/'7 Syss'!BH52</f>
        <v>1.1154441734752274</v>
      </c>
      <c r="BI50" s="207">
        <f>'1 Utsläpp'!BI53/'7 Syss'!BI52</f>
        <v>1.0893988089073332</v>
      </c>
      <c r="BJ50" s="207">
        <f>'1 Utsläpp'!BJ53/'7 Syss'!BJ52</f>
        <v>1.0638811916316617</v>
      </c>
      <c r="BK50" s="207">
        <f>'1 Utsläpp'!BK53/'7 Syss'!BK52</f>
        <v>1.0619757796568208</v>
      </c>
      <c r="BL50" s="207">
        <f>'1 Utsläpp'!BL53/'7 Syss'!BL52</f>
        <v>1.0024062683458039</v>
      </c>
      <c r="BM50" s="207">
        <f>'1 Utsläpp'!BM53/'7 Syss'!BM52</f>
        <v>1.0330123688154942</v>
      </c>
      <c r="BN50" s="207">
        <f>'1 Utsläpp'!BN53/'7 Syss'!BN52</f>
        <v>1.0108366223509306</v>
      </c>
      <c r="BO50" s="207">
        <f>'1 Utsläpp'!BO53/'7 Syss'!BO52</f>
        <v>1.0386749068557461</v>
      </c>
      <c r="BP50" s="207">
        <f>'1 Utsläpp'!BP53/'7 Syss'!BP52</f>
        <v>1.3735256783033289</v>
      </c>
      <c r="BQ50" s="207">
        <f>'1 Utsläpp'!BQ53/'7 Syss'!BQ52</f>
        <v>1.43609389023969</v>
      </c>
      <c r="BR50" s="207">
        <f>'1 Utsläpp'!BR53/'7 Syss'!BR52</f>
        <v>1.4296873198506697</v>
      </c>
      <c r="BS50" s="207">
        <f>'1 Utsläpp'!BS53/'7 Syss'!BS52</f>
        <v>1.355462573613555</v>
      </c>
    </row>
    <row r="51" spans="2:71" x14ac:dyDescent="0.3">
      <c r="B51" s="72" t="s">
        <v>127</v>
      </c>
      <c r="C51" s="72" t="s">
        <v>199</v>
      </c>
      <c r="D51" s="207">
        <f>'1 Utsläpp'!D54/'7 Syss'!D53</f>
        <v>11.732360648549999</v>
      </c>
      <c r="E51" s="207">
        <f>'1 Utsläpp'!E54/'7 Syss'!E53</f>
        <v>11.733308537885721</v>
      </c>
      <c r="F51" s="207">
        <f>'1 Utsläpp'!F54/'7 Syss'!F53</f>
        <v>10.762052130003635</v>
      </c>
      <c r="G51" s="207">
        <f>'1 Utsläpp'!G54/'7 Syss'!G53</f>
        <v>11.841736369648178</v>
      </c>
      <c r="H51" s="207">
        <f>'1 Utsläpp'!H54/'7 Syss'!H53</f>
        <v>10.76451658871534</v>
      </c>
      <c r="I51" s="207">
        <f>'1 Utsläpp'!I54/'7 Syss'!I53</f>
        <v>10.857994798852001</v>
      </c>
      <c r="J51" s="207">
        <f>'1 Utsläpp'!J54/'7 Syss'!J53</f>
        <v>10.112471851114501</v>
      </c>
      <c r="K51" s="207">
        <f>'1 Utsläpp'!K54/'7 Syss'!K53</f>
        <v>10.886856077415665</v>
      </c>
      <c r="L51" s="207">
        <f>'1 Utsläpp'!L54/'7 Syss'!L53</f>
        <v>11.309346990082211</v>
      </c>
      <c r="M51" s="207">
        <f>'1 Utsläpp'!M54/'7 Syss'!M53</f>
        <v>10.509105486224275</v>
      </c>
      <c r="N51" s="207">
        <f>'1 Utsläpp'!N54/'7 Syss'!N53</f>
        <v>10.205701616790556</v>
      </c>
      <c r="O51" s="207">
        <f>'1 Utsläpp'!O54/'7 Syss'!O53</f>
        <v>10.994193380830009</v>
      </c>
      <c r="P51" s="207">
        <f>'1 Utsläpp'!P54/'7 Syss'!P53</f>
        <v>9.7249792955145793</v>
      </c>
      <c r="Q51" s="207">
        <f>'1 Utsläpp'!Q54/'7 Syss'!Q53</f>
        <v>9.4760982683376422</v>
      </c>
      <c r="R51" s="207">
        <f>'1 Utsläpp'!R54/'7 Syss'!R53</f>
        <v>8.9364391235116098</v>
      </c>
      <c r="S51" s="207">
        <f>'1 Utsläpp'!S54/'7 Syss'!S53</f>
        <v>8.8364787593253489</v>
      </c>
      <c r="T51" s="207">
        <f>'1 Utsläpp'!T54/'7 Syss'!T53</f>
        <v>8.085168399747074</v>
      </c>
      <c r="U51" s="207">
        <f>'1 Utsläpp'!U54/'7 Syss'!U53</f>
        <v>8.0726034881429136</v>
      </c>
      <c r="V51" s="207">
        <f>'1 Utsläpp'!V54/'7 Syss'!V53</f>
        <v>7.9487367239747089</v>
      </c>
      <c r="W51" s="207">
        <f>'1 Utsläpp'!W54/'7 Syss'!W53</f>
        <v>8.5038083196378143</v>
      </c>
      <c r="X51" s="207">
        <f>'1 Utsläpp'!X54/'7 Syss'!X53</f>
        <v>8.4583127502774893</v>
      </c>
      <c r="Y51" s="207">
        <f>'1 Utsläpp'!Y54/'7 Syss'!Y53</f>
        <v>8.8657798426755186</v>
      </c>
      <c r="Z51" s="207">
        <f>'1 Utsläpp'!Z54/'7 Syss'!Z53</f>
        <v>7.7959391701333605</v>
      </c>
      <c r="AA51" s="207">
        <f>'1 Utsläpp'!AA54/'7 Syss'!AA53</f>
        <v>8.0388540870130019</v>
      </c>
      <c r="AB51" s="207">
        <f>'1 Utsläpp'!AB54/'7 Syss'!AB53</f>
        <v>7.8564718145221919</v>
      </c>
      <c r="AC51" s="207">
        <f>'1 Utsläpp'!AC54/'7 Syss'!AC53</f>
        <v>8.5398530462058986</v>
      </c>
      <c r="AD51" s="207">
        <f>'1 Utsläpp'!AD54/'7 Syss'!AD53</f>
        <v>8.9030595606931477</v>
      </c>
      <c r="AE51" s="207">
        <f>'1 Utsläpp'!AE54/'7 Syss'!AE53</f>
        <v>8.3888260746403382</v>
      </c>
      <c r="AF51" s="207">
        <f>'1 Utsläpp'!AF54/'7 Syss'!AF53</f>
        <v>9.696643421587881</v>
      </c>
      <c r="AG51" s="207">
        <f>'1 Utsläpp'!AG54/'7 Syss'!AG53</f>
        <v>9.1127202572944217</v>
      </c>
      <c r="AH51" s="207">
        <f>'1 Utsläpp'!AH54/'7 Syss'!AH53</f>
        <v>9.2018182565721371</v>
      </c>
      <c r="AI51" s="207">
        <f>'1 Utsläpp'!AI54/'7 Syss'!AI53</f>
        <v>9.1988163111958592</v>
      </c>
      <c r="AJ51" s="207">
        <f>'1 Utsläpp'!AJ54/'7 Syss'!AJ53</f>
        <v>9.6182441066718152</v>
      </c>
      <c r="AK51" s="207">
        <f>'1 Utsläpp'!AK54/'7 Syss'!AK53</f>
        <v>9.22205524700796</v>
      </c>
      <c r="AL51" s="207">
        <f>'1 Utsläpp'!AL54/'7 Syss'!AL53</f>
        <v>10.275409894550979</v>
      </c>
      <c r="AM51" s="207">
        <f>'1 Utsläpp'!AM54/'7 Syss'!AM53</f>
        <v>10.216626151167828</v>
      </c>
      <c r="AN51" s="207">
        <f>'1 Utsläpp'!AN54/'7 Syss'!AN53</f>
        <v>8.9652672579847241</v>
      </c>
      <c r="AO51" s="207">
        <f>'1 Utsläpp'!AO54/'7 Syss'!AO53</f>
        <v>8.9409281092540152</v>
      </c>
      <c r="AP51" s="207">
        <f>'1 Utsläpp'!AP54/'7 Syss'!AP53</f>
        <v>9.2191050862190096</v>
      </c>
      <c r="AQ51" s="207">
        <f>'1 Utsläpp'!AQ54/'7 Syss'!AQ53</f>
        <v>9.1916869488350077</v>
      </c>
      <c r="AR51" s="207">
        <f>'1 Utsläpp'!AR54/'7 Syss'!AR53</f>
        <v>8.3013226835614695</v>
      </c>
      <c r="AS51" s="207">
        <f>'1 Utsläpp'!AS54/'7 Syss'!AS53</f>
        <v>8.8158240255101834</v>
      </c>
      <c r="AT51" s="207">
        <f>'1 Utsläpp'!AT54/'7 Syss'!AT53</f>
        <v>9.1537331070785672</v>
      </c>
      <c r="AU51" s="207">
        <f>'1 Utsläpp'!AU54/'7 Syss'!AU53</f>
        <v>8.7784496629107913</v>
      </c>
      <c r="AV51" s="207">
        <f>'1 Utsläpp'!AV54/'7 Syss'!AV53</f>
        <v>8.0489833069254715</v>
      </c>
      <c r="AW51" s="207">
        <f>'1 Utsläpp'!AW54/'7 Syss'!AW53</f>
        <v>8.5929010183079413</v>
      </c>
      <c r="AX51" s="207">
        <f>'1 Utsläpp'!AX54/'7 Syss'!AX53</f>
        <v>8.9029183365237667</v>
      </c>
      <c r="AY51" s="207">
        <f>'1 Utsläpp'!AY54/'7 Syss'!AY53</f>
        <v>8.4305323414372726</v>
      </c>
      <c r="AZ51" s="207">
        <f>'1 Utsläpp'!AZ54/'7 Syss'!AZ53</f>
        <v>7.5975396986837467</v>
      </c>
      <c r="BA51" s="207">
        <f>'1 Utsläpp'!BA54/'7 Syss'!BA53</f>
        <v>5.6739548088012883</v>
      </c>
      <c r="BB51" s="207">
        <f>'1 Utsläpp'!BB54/'7 Syss'!BB53</f>
        <v>6.3341871327059653</v>
      </c>
      <c r="BC51" s="207">
        <f>'1 Utsläpp'!BC54/'7 Syss'!BC53</f>
        <v>6.2502184426825727</v>
      </c>
      <c r="BD51" s="207">
        <f>'1 Utsläpp'!BD54/'7 Syss'!BD53</f>
        <v>6.3235648138050253</v>
      </c>
      <c r="BE51" s="207">
        <f>'1 Utsläpp'!BE54/'7 Syss'!BE53</f>
        <v>6.8932659051836946</v>
      </c>
      <c r="BF51" s="207">
        <f>'1 Utsläpp'!BF54/'7 Syss'!BF53</f>
        <v>6.7943016101797316</v>
      </c>
      <c r="BG51" s="207">
        <f>'1 Utsläpp'!BG54/'7 Syss'!BG53</f>
        <v>7.1400583490623521</v>
      </c>
      <c r="BH51" s="207">
        <f>'1 Utsläpp'!BH54/'7 Syss'!BH53</f>
        <v>7.9614584099054051</v>
      </c>
      <c r="BI51" s="207">
        <f>'1 Utsläpp'!BI54/'7 Syss'!BI53</f>
        <v>7.857527779030101</v>
      </c>
      <c r="BJ51" s="207">
        <f>'1 Utsläpp'!BJ54/'7 Syss'!BJ53</f>
        <v>7.6620177574674297</v>
      </c>
      <c r="BK51" s="207">
        <f>'1 Utsläpp'!BK54/'7 Syss'!BK53</f>
        <v>7.8771826590015905</v>
      </c>
      <c r="BL51" s="207">
        <f>'1 Utsläpp'!BL54/'7 Syss'!BL53</f>
        <v>7.2459802968355733</v>
      </c>
      <c r="BM51" s="207">
        <f>'1 Utsläpp'!BM54/'7 Syss'!BM53</f>
        <v>7.7221564371685538</v>
      </c>
      <c r="BN51" s="207">
        <f>'1 Utsläpp'!BN54/'7 Syss'!BN53</f>
        <v>8.4292389190389105</v>
      </c>
      <c r="BO51" s="207">
        <f>'1 Utsläpp'!BO54/'7 Syss'!BO53</f>
        <v>9.2754238209026525</v>
      </c>
      <c r="BP51" s="207">
        <f>'1 Utsläpp'!BP54/'7 Syss'!BP53</f>
        <v>8.1621473476123825</v>
      </c>
      <c r="BQ51" s="207">
        <f>'1 Utsläpp'!BQ54/'7 Syss'!BQ53</f>
        <v>8.8306649360857268</v>
      </c>
      <c r="BR51" s="207">
        <f>'1 Utsläpp'!BR54/'7 Syss'!BR53</f>
        <v>9.6089684132911373</v>
      </c>
      <c r="BS51" s="207">
        <f>'1 Utsläpp'!BS54/'7 Syss'!BS53</f>
        <v>10.372433599429158</v>
      </c>
    </row>
    <row r="52" spans="2:71" x14ac:dyDescent="0.3">
      <c r="B52" s="72" t="s">
        <v>128</v>
      </c>
      <c r="C52" s="72" t="s">
        <v>29</v>
      </c>
      <c r="D52" s="207">
        <f>'1 Utsläpp'!D55/'7 Syss'!D54</f>
        <v>0.59563774674944092</v>
      </c>
      <c r="E52" s="207">
        <f>'1 Utsläpp'!E55/'7 Syss'!E54</f>
        <v>0.60937149961253434</v>
      </c>
      <c r="F52" s="207">
        <f>'1 Utsläpp'!F55/'7 Syss'!F54</f>
        <v>0.59052404749672882</v>
      </c>
      <c r="G52" s="207">
        <f>'1 Utsläpp'!G55/'7 Syss'!G54</f>
        <v>0.59933035226383424</v>
      </c>
      <c r="H52" s="207">
        <f>'1 Utsläpp'!H55/'7 Syss'!H54</f>
        <v>0.54849006792768018</v>
      </c>
      <c r="I52" s="207">
        <f>'1 Utsläpp'!I55/'7 Syss'!I54</f>
        <v>0.57107632277855025</v>
      </c>
      <c r="J52" s="207">
        <f>'1 Utsläpp'!J55/'7 Syss'!J54</f>
        <v>0.56642523622803131</v>
      </c>
      <c r="K52" s="207">
        <f>'1 Utsläpp'!K55/'7 Syss'!K54</f>
        <v>0.58046109335845719</v>
      </c>
      <c r="L52" s="207">
        <f>'1 Utsläpp'!L55/'7 Syss'!L54</f>
        <v>0.58345027816540174</v>
      </c>
      <c r="M52" s="207">
        <f>'1 Utsläpp'!M55/'7 Syss'!M54</f>
        <v>0.57700204914807662</v>
      </c>
      <c r="N52" s="207">
        <f>'1 Utsläpp'!N55/'7 Syss'!N54</f>
        <v>0.56480192051109279</v>
      </c>
      <c r="O52" s="207">
        <f>'1 Utsläpp'!O55/'7 Syss'!O54</f>
        <v>0.60008940470729888</v>
      </c>
      <c r="P52" s="207">
        <f>'1 Utsläpp'!P55/'7 Syss'!P54</f>
        <v>0.57127978366981036</v>
      </c>
      <c r="Q52" s="207">
        <f>'1 Utsläpp'!Q55/'7 Syss'!Q54</f>
        <v>0.57375773437760602</v>
      </c>
      <c r="R52" s="207">
        <f>'1 Utsläpp'!R55/'7 Syss'!R54</f>
        <v>0.55392165211021649</v>
      </c>
      <c r="S52" s="207">
        <f>'1 Utsläpp'!S55/'7 Syss'!S54</f>
        <v>0.55987625640364769</v>
      </c>
      <c r="T52" s="207">
        <f>'1 Utsläpp'!T55/'7 Syss'!T54</f>
        <v>0.51777442493127923</v>
      </c>
      <c r="U52" s="207">
        <f>'1 Utsläpp'!U55/'7 Syss'!U54</f>
        <v>0.51141615557518139</v>
      </c>
      <c r="V52" s="207">
        <f>'1 Utsläpp'!V55/'7 Syss'!V54</f>
        <v>0.49941640839216761</v>
      </c>
      <c r="W52" s="207">
        <f>'1 Utsläpp'!W55/'7 Syss'!W54</f>
        <v>0.51832966021607396</v>
      </c>
      <c r="X52" s="207">
        <f>'1 Utsläpp'!X55/'7 Syss'!X54</f>
        <v>0.49668950484490154</v>
      </c>
      <c r="Y52" s="207">
        <f>'1 Utsläpp'!Y55/'7 Syss'!Y54</f>
        <v>0.50468683629331179</v>
      </c>
      <c r="Z52" s="207">
        <f>'1 Utsläpp'!Z55/'7 Syss'!Z54</f>
        <v>0.49228572057769021</v>
      </c>
      <c r="AA52" s="207">
        <f>'1 Utsläpp'!AA55/'7 Syss'!AA54</f>
        <v>0.49144930403130638</v>
      </c>
      <c r="AB52" s="207">
        <f>'1 Utsläpp'!AB55/'7 Syss'!AB54</f>
        <v>0.45441087489256959</v>
      </c>
      <c r="AC52" s="207">
        <f>'1 Utsläpp'!AC55/'7 Syss'!AC54</f>
        <v>0.4632020750791695</v>
      </c>
      <c r="AD52" s="207">
        <f>'1 Utsläpp'!AD55/'7 Syss'!AD54</f>
        <v>0.4506454900961423</v>
      </c>
      <c r="AE52" s="207">
        <f>'1 Utsläpp'!AE55/'7 Syss'!AE54</f>
        <v>0.45911917203566732</v>
      </c>
      <c r="AF52" s="207">
        <f>'1 Utsläpp'!AF55/'7 Syss'!AF54</f>
        <v>0.42035105684191815</v>
      </c>
      <c r="AG52" s="207">
        <f>'1 Utsläpp'!AG55/'7 Syss'!AG54</f>
        <v>0.43771731187882312</v>
      </c>
      <c r="AH52" s="207">
        <f>'1 Utsläpp'!AH55/'7 Syss'!AH54</f>
        <v>0.42525879486962975</v>
      </c>
      <c r="AI52" s="207">
        <f>'1 Utsläpp'!AI55/'7 Syss'!AI54</f>
        <v>0.42934206684745052</v>
      </c>
      <c r="AJ52" s="207">
        <f>'1 Utsläpp'!AJ55/'7 Syss'!AJ54</f>
        <v>0.39065594572354789</v>
      </c>
      <c r="AK52" s="207">
        <f>'1 Utsläpp'!AK55/'7 Syss'!AK54</f>
        <v>0.41095473636302232</v>
      </c>
      <c r="AL52" s="207">
        <f>'1 Utsläpp'!AL55/'7 Syss'!AL54</f>
        <v>0.41167017879404671</v>
      </c>
      <c r="AM52" s="207">
        <f>'1 Utsläpp'!AM55/'7 Syss'!AM54</f>
        <v>0.41560067761294245</v>
      </c>
      <c r="AN52" s="207">
        <f>'1 Utsläpp'!AN55/'7 Syss'!AN54</f>
        <v>0.38257647486185697</v>
      </c>
      <c r="AO52" s="207">
        <f>'1 Utsläpp'!AO55/'7 Syss'!AO54</f>
        <v>0.40285610053046339</v>
      </c>
      <c r="AP52" s="207">
        <f>'1 Utsläpp'!AP55/'7 Syss'!AP54</f>
        <v>0.39615072813671703</v>
      </c>
      <c r="AQ52" s="207">
        <f>'1 Utsläpp'!AQ55/'7 Syss'!AQ54</f>
        <v>0.39257093998098241</v>
      </c>
      <c r="AR52" s="207">
        <f>'1 Utsläpp'!AR55/'7 Syss'!AR54</f>
        <v>0.35775191472683393</v>
      </c>
      <c r="AS52" s="207">
        <f>'1 Utsläpp'!AS55/'7 Syss'!AS54</f>
        <v>0.38706923119057074</v>
      </c>
      <c r="AT52" s="207">
        <f>'1 Utsläpp'!AT55/'7 Syss'!AT54</f>
        <v>0.38651820949258719</v>
      </c>
      <c r="AU52" s="207">
        <f>'1 Utsläpp'!AU55/'7 Syss'!AU54</f>
        <v>0.37643900759196358</v>
      </c>
      <c r="AV52" s="207">
        <f>'1 Utsläpp'!AV55/'7 Syss'!AV54</f>
        <v>0.35712285097156771</v>
      </c>
      <c r="AW52" s="207">
        <f>'1 Utsläpp'!AW55/'7 Syss'!AW54</f>
        <v>0.38810741433849083</v>
      </c>
      <c r="AX52" s="207">
        <f>'1 Utsläpp'!AX55/'7 Syss'!AX54</f>
        <v>0.38729689709506138</v>
      </c>
      <c r="AY52" s="207">
        <f>'1 Utsläpp'!AY55/'7 Syss'!AY54</f>
        <v>0.37688860159303883</v>
      </c>
      <c r="AZ52" s="207">
        <f>'1 Utsläpp'!AZ55/'7 Syss'!AZ54</f>
        <v>0.34650674216886601</v>
      </c>
      <c r="BA52" s="207">
        <f>'1 Utsläpp'!BA55/'7 Syss'!BA54</f>
        <v>0.34992246845103214</v>
      </c>
      <c r="BB52" s="207">
        <f>'1 Utsläpp'!BB55/'7 Syss'!BB54</f>
        <v>0.36865197673315347</v>
      </c>
      <c r="BC52" s="207">
        <f>'1 Utsläpp'!BC55/'7 Syss'!BC54</f>
        <v>0.36285389086785091</v>
      </c>
      <c r="BD52" s="207">
        <f>'1 Utsläpp'!BD55/'7 Syss'!BD54</f>
        <v>0.33185428820879237</v>
      </c>
      <c r="BE52" s="207">
        <f>'1 Utsläpp'!BE55/'7 Syss'!BE54</f>
        <v>0.36292949924835449</v>
      </c>
      <c r="BF52" s="207">
        <f>'1 Utsläpp'!BF55/'7 Syss'!BF54</f>
        <v>0.35212482530419092</v>
      </c>
      <c r="BG52" s="207">
        <f>'1 Utsläpp'!BG55/'7 Syss'!BG54</f>
        <v>0.33286837772609523</v>
      </c>
      <c r="BH52" s="207">
        <f>'1 Utsläpp'!BH55/'7 Syss'!BH54</f>
        <v>0.30777151773449202</v>
      </c>
      <c r="BI52" s="207">
        <f>'1 Utsläpp'!BI55/'7 Syss'!BI54</f>
        <v>0.29406354342420876</v>
      </c>
      <c r="BJ52" s="207">
        <f>'1 Utsläpp'!BJ55/'7 Syss'!BJ54</f>
        <v>0.2839510245578391</v>
      </c>
      <c r="BK52" s="207">
        <f>'1 Utsläpp'!BK55/'7 Syss'!BK54</f>
        <v>0.29285102302433247</v>
      </c>
      <c r="BL52" s="207">
        <f>'1 Utsläpp'!BL55/'7 Syss'!BL54</f>
        <v>0.28735725382820348</v>
      </c>
      <c r="BM52" s="207">
        <f>'1 Utsläpp'!BM55/'7 Syss'!BM54</f>
        <v>0.29500143432000092</v>
      </c>
      <c r="BN52" s="207">
        <f>'1 Utsläpp'!BN55/'7 Syss'!BN54</f>
        <v>0.28653001460230298</v>
      </c>
      <c r="BO52" s="207">
        <f>'1 Utsläpp'!BO55/'7 Syss'!BO54</f>
        <v>0.28921719170603571</v>
      </c>
      <c r="BP52" s="207">
        <f>'1 Utsläpp'!BP55/'7 Syss'!BP54</f>
        <v>0.34315907899507775</v>
      </c>
      <c r="BQ52" s="207">
        <f>'1 Utsläpp'!BQ55/'7 Syss'!BQ54</f>
        <v>0.35280149610846345</v>
      </c>
      <c r="BR52" s="207">
        <f>'1 Utsläpp'!BR55/'7 Syss'!BR54</f>
        <v>0.35124245739983789</v>
      </c>
      <c r="BS52" s="207">
        <f>'1 Utsläpp'!BS55/'7 Syss'!BS54</f>
        <v>0.33546327484244493</v>
      </c>
    </row>
    <row r="53" spans="2:71" x14ac:dyDescent="0.3">
      <c r="B53" s="112" t="s">
        <v>129</v>
      </c>
      <c r="C53" s="112" t="s">
        <v>26</v>
      </c>
      <c r="D53" s="296">
        <f>'1 Utsläpp'!D56/'7 Syss'!D55</f>
        <v>0.11028727239554678</v>
      </c>
      <c r="E53" s="296">
        <f>'1 Utsläpp'!E56/'7 Syss'!E55</f>
        <v>0.1031524455693449</v>
      </c>
      <c r="F53" s="296">
        <f>'1 Utsläpp'!F56/'7 Syss'!F55</f>
        <v>9.9803539571825667E-2</v>
      </c>
      <c r="G53" s="296">
        <f>'1 Utsläpp'!G56/'7 Syss'!G55</f>
        <v>0.11436091080042718</v>
      </c>
      <c r="H53" s="296">
        <f>'1 Utsläpp'!H56/'7 Syss'!H55</f>
        <v>0.10899631070717751</v>
      </c>
      <c r="I53" s="296">
        <f>'1 Utsläpp'!I56/'7 Syss'!I55</f>
        <v>9.6067886337601119E-2</v>
      </c>
      <c r="J53" s="296">
        <f>'1 Utsläpp'!J56/'7 Syss'!J55</f>
        <v>9.59118695086916E-2</v>
      </c>
      <c r="K53" s="296">
        <f>'1 Utsläpp'!K56/'7 Syss'!K55</f>
        <v>0.11050732344610513</v>
      </c>
      <c r="L53" s="296">
        <f>'1 Utsläpp'!L56/'7 Syss'!L55</f>
        <v>0.11956601166519604</v>
      </c>
      <c r="M53" s="296">
        <f>'1 Utsläpp'!M56/'7 Syss'!M55</f>
        <v>9.3506312582746332E-2</v>
      </c>
      <c r="N53" s="296">
        <f>'1 Utsläpp'!N56/'7 Syss'!N55</f>
        <v>9.2110555764928978E-2</v>
      </c>
      <c r="O53" s="296">
        <f>'1 Utsläpp'!O56/'7 Syss'!O55</f>
        <v>0.11992989181779204</v>
      </c>
      <c r="P53" s="296">
        <f>'1 Utsläpp'!P56/'7 Syss'!P55</f>
        <v>0.10401397004270511</v>
      </c>
      <c r="Q53" s="296">
        <f>'1 Utsläpp'!Q56/'7 Syss'!Q55</f>
        <v>8.7593932610192743E-2</v>
      </c>
      <c r="R53" s="296">
        <f>'1 Utsläpp'!R56/'7 Syss'!R55</f>
        <v>8.8036129692793272E-2</v>
      </c>
      <c r="S53" s="296">
        <f>'1 Utsläpp'!S56/'7 Syss'!S55</f>
        <v>9.6209059607697836E-2</v>
      </c>
      <c r="T53" s="296">
        <f>'1 Utsläpp'!T56/'7 Syss'!T55</f>
        <v>9.860013259228409E-2</v>
      </c>
      <c r="U53" s="296">
        <f>'1 Utsläpp'!U56/'7 Syss'!U55</f>
        <v>8.8330667875029301E-2</v>
      </c>
      <c r="V53" s="296">
        <f>'1 Utsläpp'!V56/'7 Syss'!V55</f>
        <v>9.0927884420631405E-2</v>
      </c>
      <c r="W53" s="296">
        <f>'1 Utsläpp'!W56/'7 Syss'!W55</f>
        <v>0.10283532238247689</v>
      </c>
      <c r="X53" s="296">
        <f>'1 Utsläpp'!X56/'7 Syss'!X55</f>
        <v>8.7629381443866075E-2</v>
      </c>
      <c r="Y53" s="296">
        <f>'1 Utsläpp'!Y56/'7 Syss'!Y55</f>
        <v>8.0384951804527191E-2</v>
      </c>
      <c r="Z53" s="296">
        <f>'1 Utsläpp'!Z56/'7 Syss'!Z55</f>
        <v>7.9215697328287371E-2</v>
      </c>
      <c r="AA53" s="296">
        <f>'1 Utsläpp'!AA56/'7 Syss'!AA55</f>
        <v>8.1884125381526923E-2</v>
      </c>
      <c r="AB53" s="296">
        <f>'1 Utsläpp'!AB56/'7 Syss'!AB55</f>
        <v>7.9910702447185983E-2</v>
      </c>
      <c r="AC53" s="296">
        <f>'1 Utsläpp'!AC56/'7 Syss'!AC55</f>
        <v>7.3420792478272254E-2</v>
      </c>
      <c r="AD53" s="296">
        <f>'1 Utsläpp'!AD56/'7 Syss'!AD55</f>
        <v>7.4712643130620843E-2</v>
      </c>
      <c r="AE53" s="296">
        <f>'1 Utsläpp'!AE56/'7 Syss'!AE55</f>
        <v>7.6245614258571251E-2</v>
      </c>
      <c r="AF53" s="296">
        <f>'1 Utsläpp'!AF56/'7 Syss'!AF55</f>
        <v>7.2809217435630388E-2</v>
      </c>
      <c r="AG53" s="296">
        <f>'1 Utsläpp'!AG56/'7 Syss'!AG55</f>
        <v>7.242658329759144E-2</v>
      </c>
      <c r="AH53" s="296">
        <f>'1 Utsläpp'!AH56/'7 Syss'!AH55</f>
        <v>7.2475924257007995E-2</v>
      </c>
      <c r="AI53" s="296">
        <f>'1 Utsläpp'!AI56/'7 Syss'!AI55</f>
        <v>7.408554361636456E-2</v>
      </c>
      <c r="AJ53" s="296">
        <f>'1 Utsläpp'!AJ56/'7 Syss'!AJ55</f>
        <v>7.0733924169742932E-2</v>
      </c>
      <c r="AK53" s="296">
        <f>'1 Utsläpp'!AK56/'7 Syss'!AK55</f>
        <v>6.7578936859005401E-2</v>
      </c>
      <c r="AL53" s="296">
        <f>'1 Utsläpp'!AL56/'7 Syss'!AL55</f>
        <v>6.6993044937446858E-2</v>
      </c>
      <c r="AM53" s="296">
        <f>'1 Utsläpp'!AM56/'7 Syss'!AM55</f>
        <v>7.0993426336708479E-2</v>
      </c>
      <c r="AN53" s="296">
        <f>'1 Utsläpp'!AN56/'7 Syss'!AN55</f>
        <v>6.6311448395696845E-2</v>
      </c>
      <c r="AO53" s="296">
        <f>'1 Utsläpp'!AO56/'7 Syss'!AO55</f>
        <v>6.4125557285967874E-2</v>
      </c>
      <c r="AP53" s="296">
        <f>'1 Utsläpp'!AP56/'7 Syss'!AP55</f>
        <v>6.3747155840163799E-2</v>
      </c>
      <c r="AQ53" s="296">
        <f>'1 Utsläpp'!AQ56/'7 Syss'!AQ55</f>
        <v>6.5297502157509471E-2</v>
      </c>
      <c r="AR53" s="296">
        <f>'1 Utsläpp'!AR56/'7 Syss'!AR55</f>
        <v>6.1909897069170529E-2</v>
      </c>
      <c r="AS53" s="296">
        <f>'1 Utsläpp'!AS56/'7 Syss'!AS55</f>
        <v>6.06906019407841E-2</v>
      </c>
      <c r="AT53" s="296">
        <f>'1 Utsläpp'!AT56/'7 Syss'!AT55</f>
        <v>6.1513501135530793E-2</v>
      </c>
      <c r="AU53" s="296">
        <f>'1 Utsläpp'!AU56/'7 Syss'!AU55</f>
        <v>6.226514982187728E-2</v>
      </c>
      <c r="AV53" s="296">
        <f>'1 Utsläpp'!AV56/'7 Syss'!AV55</f>
        <v>6.8587063315013061E-2</v>
      </c>
      <c r="AW53" s="296">
        <f>'1 Utsläpp'!AW56/'7 Syss'!AW55</f>
        <v>6.3663903388931437E-2</v>
      </c>
      <c r="AX53" s="296">
        <f>'1 Utsläpp'!AX56/'7 Syss'!AX55</f>
        <v>6.2936650103191244E-2</v>
      </c>
      <c r="AY53" s="296">
        <f>'1 Utsläpp'!AY56/'7 Syss'!AY55</f>
        <v>6.6905268261495496E-2</v>
      </c>
      <c r="AZ53" s="296">
        <f>'1 Utsläpp'!AZ56/'7 Syss'!AZ55</f>
        <v>6.8271621894835724E-2</v>
      </c>
      <c r="BA53" s="296">
        <f>'1 Utsläpp'!BA56/'7 Syss'!BA55</f>
        <v>5.8424923171700026E-2</v>
      </c>
      <c r="BB53" s="296">
        <f>'1 Utsläpp'!BB56/'7 Syss'!BB55</f>
        <v>6.0083673732745764E-2</v>
      </c>
      <c r="BC53" s="296">
        <f>'1 Utsläpp'!BC56/'7 Syss'!BC55</f>
        <v>6.3932985448450413E-2</v>
      </c>
      <c r="BD53" s="296">
        <f>'1 Utsläpp'!BD56/'7 Syss'!BD55</f>
        <v>6.2905014546153368E-2</v>
      </c>
      <c r="BE53" s="296">
        <f>'1 Utsläpp'!BE56/'7 Syss'!BE55</f>
        <v>5.8578868776013301E-2</v>
      </c>
      <c r="BF53" s="296">
        <f>'1 Utsläpp'!BF56/'7 Syss'!BF55</f>
        <v>5.7781305407054409E-2</v>
      </c>
      <c r="BG53" s="296">
        <f>'1 Utsläpp'!BG56/'7 Syss'!BG55</f>
        <v>6.1133701753475336E-2</v>
      </c>
      <c r="BH53" s="296">
        <f>'1 Utsläpp'!BH56/'7 Syss'!BH55</f>
        <v>5.8967679842974637E-2</v>
      </c>
      <c r="BI53" s="296">
        <f>'1 Utsläpp'!BI56/'7 Syss'!BI55</f>
        <v>4.9782813755027078E-2</v>
      </c>
      <c r="BJ53" s="296">
        <f>'1 Utsläpp'!BJ56/'7 Syss'!BJ55</f>
        <v>4.7822958857137242E-2</v>
      </c>
      <c r="BK53" s="296">
        <f>'1 Utsläpp'!BK56/'7 Syss'!BK55</f>
        <v>5.4294288051898121E-2</v>
      </c>
      <c r="BL53" s="296">
        <f>'1 Utsläpp'!BL56/'7 Syss'!BL55</f>
        <v>5.7035629649880258E-2</v>
      </c>
      <c r="BM53" s="296">
        <f>'1 Utsläpp'!BM56/'7 Syss'!BM55</f>
        <v>5.0913568064986987E-2</v>
      </c>
      <c r="BN53" s="296">
        <f>'1 Utsläpp'!BN56/'7 Syss'!BN55</f>
        <v>4.9121311046481687E-2</v>
      </c>
      <c r="BO53" s="296">
        <f>'1 Utsläpp'!BO56/'7 Syss'!BO55</f>
        <v>5.3883615404468517E-2</v>
      </c>
      <c r="BP53" s="296">
        <f>'1 Utsläpp'!BP56/'7 Syss'!BP55</f>
        <v>6.2947559966195735E-2</v>
      </c>
      <c r="BQ53" s="296">
        <f>'1 Utsläpp'!BQ56/'7 Syss'!BQ55</f>
        <v>5.6749124438919253E-2</v>
      </c>
      <c r="BR53" s="296">
        <f>'1 Utsläpp'!BR56/'7 Syss'!BR55</f>
        <v>5.5953649963706546E-2</v>
      </c>
      <c r="BS53" s="296">
        <f>'1 Utsläpp'!BS56/'7 Syss'!BS55</f>
        <v>5.8491056483933629E-2</v>
      </c>
    </row>
    <row r="54" spans="2:71" x14ac:dyDescent="0.3">
      <c r="B54" s="66"/>
      <c r="C54" s="6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73"/>
      <c r="AS54" s="73"/>
      <c r="AT54" s="73"/>
      <c r="AU54" s="73"/>
      <c r="AV54" s="73"/>
      <c r="AW54" s="73"/>
      <c r="AX54" s="73"/>
      <c r="AY54" s="73"/>
      <c r="AZ54" s="73"/>
      <c r="BA54" s="73"/>
      <c r="BB54" s="73"/>
      <c r="BC54" s="73"/>
      <c r="BD54" s="73"/>
      <c r="BE54" s="73"/>
      <c r="BF54" s="73"/>
      <c r="BG54" s="73"/>
      <c r="BH54" s="73"/>
      <c r="BI54" s="73"/>
      <c r="BJ54" s="73"/>
      <c r="BK54" s="73"/>
      <c r="BL54" s="73"/>
      <c r="BM54" s="207"/>
      <c r="BN54" s="66"/>
      <c r="BO54" s="73"/>
    </row>
    <row r="55" spans="2:71" s="56" customFormat="1" x14ac:dyDescent="0.3">
      <c r="B55" s="66"/>
      <c r="C55" s="66"/>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63"/>
      <c r="AS55" s="63"/>
      <c r="AT55" s="63"/>
      <c r="AU55" s="63"/>
      <c r="AV55" s="63"/>
      <c r="AW55" s="63"/>
      <c r="AX55" s="63"/>
      <c r="AY55" s="63"/>
      <c r="AZ55" s="63"/>
      <c r="BA55" s="63"/>
      <c r="BB55" s="63"/>
      <c r="BC55" s="63"/>
      <c r="BD55" s="63"/>
      <c r="BE55" s="63"/>
      <c r="BF55" s="63"/>
      <c r="BG55" s="63"/>
      <c r="BH55" s="63"/>
      <c r="BI55" s="63"/>
      <c r="BJ55" s="63"/>
      <c r="BK55" s="63"/>
      <c r="BL55" s="63"/>
      <c r="BM55" s="63"/>
      <c r="BN55" s="66"/>
      <c r="BO55" s="63"/>
    </row>
    <row r="56" spans="2:71" s="66" customFormat="1" x14ac:dyDescent="0.3">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row>
    <row r="57" spans="2:71" s="66" customFormat="1" x14ac:dyDescent="0.3">
      <c r="B57" s="74"/>
      <c r="C57" s="74"/>
      <c r="D57" s="122"/>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row>
    <row r="58" spans="2:71" s="66" customFormat="1" x14ac:dyDescent="0.3">
      <c r="B58" s="74"/>
      <c r="C58" s="74"/>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row>
    <row r="59" spans="2:71" s="66" customFormat="1" x14ac:dyDescent="0.3">
      <c r="B59" s="74"/>
      <c r="C59" s="74"/>
      <c r="D59" s="115"/>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row>
    <row r="60" spans="2:71" s="66" customFormat="1" x14ac:dyDescent="0.3">
      <c r="B60" s="77" t="s">
        <v>118</v>
      </c>
      <c r="C60" s="77" t="s">
        <v>120</v>
      </c>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BN60" s="57"/>
    </row>
    <row r="61" spans="2:71" s="66" customFormat="1" x14ac:dyDescent="0.3">
      <c r="B61" s="78">
        <f>'1 Utsläpp'!$B$71</f>
        <v>45827</v>
      </c>
      <c r="C61" s="78">
        <f>'1 Utsläpp'!$C$71</f>
        <v>45827</v>
      </c>
      <c r="D61" s="122"/>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BN61" s="57"/>
    </row>
    <row r="62" spans="2:71" s="66" customFormat="1" x14ac:dyDescent="0.3">
      <c r="B62" s="79"/>
      <c r="C62" s="79"/>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BN62" s="57"/>
    </row>
    <row r="63" spans="2:71" s="66" customFormat="1" x14ac:dyDescent="0.3">
      <c r="B63" s="77" t="s">
        <v>119</v>
      </c>
      <c r="C63" s="77" t="s">
        <v>121</v>
      </c>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BN63" s="57"/>
    </row>
    <row r="64" spans="2:71" s="66" customFormat="1" x14ac:dyDescent="0.3">
      <c r="B64" s="79" t="str">
        <f>'1 Utsläpp'!$B$74</f>
        <v>Environmental Accounts, Statistics Sweden</v>
      </c>
      <c r="C64" s="79" t="str">
        <f>'1 Utsläpp'!$C$74</f>
        <v>Miljöräkenskaperna, Statistiska centralbyrån (SCB)</v>
      </c>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BN64" s="57"/>
    </row>
    <row r="65" spans="2:66" s="66" customFormat="1" x14ac:dyDescent="0.3">
      <c r="B65" s="56"/>
      <c r="C65" s="79"/>
      <c r="D65" s="115"/>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BN65" s="57"/>
    </row>
    <row r="66" spans="2:66" s="66" customFormat="1" x14ac:dyDescent="0.3">
      <c r="B66" s="77" t="s">
        <v>34</v>
      </c>
      <c r="C66" s="77" t="s">
        <v>33</v>
      </c>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BN66" s="57"/>
    </row>
    <row r="67" spans="2:66" s="66" customFormat="1" x14ac:dyDescent="0.3">
      <c r="B67" s="80" t="str">
        <f>'1 Utsläpp'!$B$77</f>
        <v>Jonas Bergström, Statistics Sweden</v>
      </c>
      <c r="C67" s="80" t="str">
        <f>'1 Utsläpp'!$C$77</f>
        <v>Jonas Bergström, Statistiska centralbyrån (SCB)</v>
      </c>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BN67" s="57"/>
    </row>
    <row r="68" spans="2:66" s="66" customFormat="1" x14ac:dyDescent="0.3">
      <c r="B68" s="80" t="str">
        <f>'1 Utsläpp'!$B$78</f>
        <v>Telephone: +46 10 479 46 22</v>
      </c>
      <c r="C68" s="80" t="str">
        <f>'1 Utsläpp'!$C$78</f>
        <v>Telefon: 010 479 46 22</v>
      </c>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BN68" s="57"/>
    </row>
    <row r="69" spans="2:66" x14ac:dyDescent="0.3">
      <c r="B69" s="80" t="str">
        <f>'1 Utsläpp'!$B$79</f>
        <v>e-post: jonas.bergstrom@scb.se / miljorakenskaper@scb.se</v>
      </c>
      <c r="C69" s="80" t="str">
        <f>'1 Utsläpp'!$C$79</f>
        <v>e-post: jonas.bergstrom@scb.se / miljorakenskaper@scb.se</v>
      </c>
    </row>
    <row r="70" spans="2:66" x14ac:dyDescent="0.3">
      <c r="C70" s="56"/>
    </row>
    <row r="71" spans="2:66" x14ac:dyDescent="0.3">
      <c r="C71" s="56"/>
    </row>
    <row r="72" spans="2:66" x14ac:dyDescent="0.3">
      <c r="C72" s="56"/>
    </row>
    <row r="73" spans="2:66" x14ac:dyDescent="0.3">
      <c r="C73" s="56"/>
    </row>
    <row r="74" spans="2:66" x14ac:dyDescent="0.3">
      <c r="C74" s="56"/>
    </row>
    <row r="75" spans="2:66" x14ac:dyDescent="0.3">
      <c r="C75" s="56"/>
    </row>
    <row r="76" spans="2:66" x14ac:dyDescent="0.3">
      <c r="C76" s="56"/>
    </row>
    <row r="110" spans="1:1" x14ac:dyDescent="0.3">
      <c r="A110" s="57" t="s">
        <v>197</v>
      </c>
    </row>
  </sheetData>
  <phoneticPr fontId="50"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tabColor theme="3" tint="0.39997558519241921"/>
  </sheetPr>
  <dimension ref="A1:BT76"/>
  <sheetViews>
    <sheetView zoomScaleNormal="100" workbookViewId="0">
      <pane xSplit="3" ySplit="5" topLeftCell="D6" activePane="bottomRight" state="frozen"/>
      <selection pane="topRight"/>
      <selection pane="bottomLeft"/>
      <selection pane="bottomRight"/>
    </sheetView>
  </sheetViews>
  <sheetFormatPr defaultColWidth="9.1796875" defaultRowHeight="13" x14ac:dyDescent="0.3"/>
  <cols>
    <col min="1" max="1" width="4.453125" style="56" customWidth="1"/>
    <col min="2" max="2" width="25.54296875" style="56" customWidth="1"/>
    <col min="3" max="3" width="35.81640625" style="56" customWidth="1"/>
    <col min="4" max="37" width="10" style="56" customWidth="1"/>
    <col min="38" max="62" width="10" style="57" customWidth="1"/>
    <col min="63" max="63" width="10" style="73" customWidth="1"/>
    <col min="64" max="67" width="10" style="57" customWidth="1"/>
    <col min="68" max="71" width="10" style="56" customWidth="1"/>
    <col min="72" max="16384" width="9.1796875" style="56"/>
  </cols>
  <sheetData>
    <row r="1" spans="1:71" x14ac:dyDescent="0.3">
      <c r="B1" s="188" t="s">
        <v>195</v>
      </c>
      <c r="C1" s="34"/>
    </row>
    <row r="2" spans="1:71" x14ac:dyDescent="0.3">
      <c r="B2" s="188"/>
      <c r="C2" s="34"/>
    </row>
    <row r="3" spans="1:71" x14ac:dyDescent="0.3">
      <c r="B3" s="58" t="s">
        <v>258</v>
      </c>
      <c r="C3" s="58" t="s">
        <v>259</v>
      </c>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T3"/>
      <c r="AU3"/>
      <c r="AV3"/>
      <c r="AW3"/>
      <c r="AX3"/>
      <c r="AY3"/>
      <c r="AZ3"/>
      <c r="BA3"/>
      <c r="BB3"/>
      <c r="BC3"/>
      <c r="BD3"/>
      <c r="BE3"/>
      <c r="BF3"/>
      <c r="BG3" s="56"/>
      <c r="BH3" s="56"/>
      <c r="BI3" s="56"/>
      <c r="BJ3" s="56"/>
      <c r="BK3" s="63"/>
      <c r="BL3" s="56"/>
      <c r="BM3" s="56"/>
      <c r="BN3" s="56"/>
      <c r="BO3" s="56"/>
    </row>
    <row r="4" spans="1:71" x14ac:dyDescent="0.3">
      <c r="B4" s="59" t="s">
        <v>416</v>
      </c>
      <c r="C4" s="59" t="s">
        <v>405</v>
      </c>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N4" s="56"/>
      <c r="AO4" s="56"/>
      <c r="AP4" s="56"/>
      <c r="AQ4" s="56"/>
      <c r="AR4" s="56"/>
      <c r="AS4" s="56"/>
      <c r="AT4"/>
      <c r="AU4"/>
      <c r="AV4"/>
      <c r="AW4"/>
      <c r="AX4"/>
      <c r="AY4"/>
      <c r="AZ4"/>
      <c r="BA4"/>
      <c r="BB4"/>
      <c r="BC4"/>
      <c r="BD4"/>
      <c r="BE4"/>
      <c r="BF4"/>
      <c r="BG4" s="56"/>
      <c r="BH4" s="56"/>
      <c r="BI4" s="56"/>
      <c r="BJ4" s="56"/>
      <c r="BK4" s="63"/>
      <c r="BL4" s="56"/>
      <c r="BM4" s="56"/>
      <c r="BN4" s="56"/>
      <c r="BO4" s="56"/>
    </row>
    <row r="5" spans="1:71" s="59" customFormat="1" ht="26" x14ac:dyDescent="0.3">
      <c r="A5" s="54"/>
      <c r="B5" s="256" t="s">
        <v>134</v>
      </c>
      <c r="C5" s="61" t="s">
        <v>21</v>
      </c>
      <c r="D5" s="61" t="s">
        <v>52</v>
      </c>
      <c r="E5" s="61" t="s">
        <v>53</v>
      </c>
      <c r="F5" s="61" t="s">
        <v>54</v>
      </c>
      <c r="G5" s="61" t="s">
        <v>55</v>
      </c>
      <c r="H5" s="61" t="s">
        <v>56</v>
      </c>
      <c r="I5" s="61" t="s">
        <v>57</v>
      </c>
      <c r="J5" s="61" t="s">
        <v>58</v>
      </c>
      <c r="K5" s="61" t="s">
        <v>59</v>
      </c>
      <c r="L5" s="61" t="s">
        <v>60</v>
      </c>
      <c r="M5" s="61" t="s">
        <v>61</v>
      </c>
      <c r="N5" s="61" t="s">
        <v>62</v>
      </c>
      <c r="O5" s="61" t="s">
        <v>63</v>
      </c>
      <c r="P5" s="61" t="s">
        <v>64</v>
      </c>
      <c r="Q5" s="61" t="s">
        <v>65</v>
      </c>
      <c r="R5" s="61" t="s">
        <v>66</v>
      </c>
      <c r="S5" s="61" t="s">
        <v>67</v>
      </c>
      <c r="T5" s="61" t="s">
        <v>68</v>
      </c>
      <c r="U5" s="61" t="s">
        <v>69</v>
      </c>
      <c r="V5" s="61" t="s">
        <v>70</v>
      </c>
      <c r="W5" s="61" t="s">
        <v>71</v>
      </c>
      <c r="X5" s="61" t="s">
        <v>72</v>
      </c>
      <c r="Y5" s="61" t="s">
        <v>73</v>
      </c>
      <c r="Z5" s="61" t="s">
        <v>74</v>
      </c>
      <c r="AA5" s="61" t="s">
        <v>75</v>
      </c>
      <c r="AB5" s="61" t="s">
        <v>76</v>
      </c>
      <c r="AC5" s="61" t="s">
        <v>77</v>
      </c>
      <c r="AD5" s="61" t="s">
        <v>78</v>
      </c>
      <c r="AE5" s="61" t="s">
        <v>79</v>
      </c>
      <c r="AF5" s="61" t="s">
        <v>80</v>
      </c>
      <c r="AG5" s="61" t="s">
        <v>81</v>
      </c>
      <c r="AH5" s="61" t="s">
        <v>179</v>
      </c>
      <c r="AI5" s="61" t="s">
        <v>180</v>
      </c>
      <c r="AJ5" s="61" t="s">
        <v>194</v>
      </c>
      <c r="AK5" s="61" t="s">
        <v>196</v>
      </c>
      <c r="AL5" s="61" t="s">
        <v>198</v>
      </c>
      <c r="AM5" s="61" t="s">
        <v>200</v>
      </c>
      <c r="AN5" s="61" t="s">
        <v>201</v>
      </c>
      <c r="AO5" s="61" t="s">
        <v>205</v>
      </c>
      <c r="AP5" s="61" t="s">
        <v>208</v>
      </c>
      <c r="AQ5" s="61" t="s">
        <v>210</v>
      </c>
      <c r="AR5" s="61" t="s">
        <v>250</v>
      </c>
      <c r="AS5" s="61" t="s">
        <v>262</v>
      </c>
      <c r="AT5" s="61" t="s">
        <v>263</v>
      </c>
      <c r="AU5" s="61" t="s">
        <v>268</v>
      </c>
      <c r="AV5" s="61" t="s">
        <v>269</v>
      </c>
      <c r="AW5" s="61" t="s">
        <v>270</v>
      </c>
      <c r="AX5" s="61" t="s">
        <v>271</v>
      </c>
      <c r="AY5" s="61" t="s">
        <v>273</v>
      </c>
      <c r="AZ5" s="61" t="s">
        <v>276</v>
      </c>
      <c r="BA5" s="61" t="s">
        <v>278</v>
      </c>
      <c r="BB5" s="61" t="s">
        <v>279</v>
      </c>
      <c r="BC5" s="61" t="s">
        <v>281</v>
      </c>
      <c r="BD5" s="61" t="s">
        <v>282</v>
      </c>
      <c r="BE5" s="61" t="s">
        <v>283</v>
      </c>
      <c r="BF5" s="61" t="s">
        <v>286</v>
      </c>
      <c r="BG5" s="61" t="s">
        <v>288</v>
      </c>
      <c r="BH5" s="61" t="s">
        <v>289</v>
      </c>
      <c r="BI5" s="61" t="s">
        <v>290</v>
      </c>
      <c r="BJ5" s="61" t="s">
        <v>292</v>
      </c>
      <c r="BK5" s="61" t="s">
        <v>307</v>
      </c>
      <c r="BL5" s="61" t="s">
        <v>310</v>
      </c>
      <c r="BM5" s="61" t="s">
        <v>398</v>
      </c>
      <c r="BN5" s="61" t="s">
        <v>399</v>
      </c>
      <c r="BO5" s="61" t="s">
        <v>402</v>
      </c>
      <c r="BP5" s="61" t="s">
        <v>403</v>
      </c>
      <c r="BQ5" s="206" t="s">
        <v>414</v>
      </c>
      <c r="BR5" s="206" t="s">
        <v>420</v>
      </c>
      <c r="BS5" s="206" t="s">
        <v>421</v>
      </c>
    </row>
    <row r="6" spans="1:71" s="74" customFormat="1" x14ac:dyDescent="0.3">
      <c r="A6" s="74">
        <v>1</v>
      </c>
      <c r="B6" s="257" t="s">
        <v>135</v>
      </c>
      <c r="C6" s="258" t="s">
        <v>35</v>
      </c>
      <c r="D6" s="319">
        <v>13965</v>
      </c>
      <c r="E6" s="319">
        <v>14261</v>
      </c>
      <c r="F6" s="319">
        <v>13261</v>
      </c>
      <c r="G6" s="319">
        <v>14441</v>
      </c>
      <c r="H6" s="319">
        <v>13922</v>
      </c>
      <c r="I6" s="319">
        <v>15040</v>
      </c>
      <c r="J6" s="319">
        <v>14201</v>
      </c>
      <c r="K6" s="319">
        <v>15264</v>
      </c>
      <c r="L6" s="319">
        <v>14337</v>
      </c>
      <c r="M6" s="319">
        <v>14937</v>
      </c>
      <c r="N6" s="319">
        <v>14369</v>
      </c>
      <c r="O6" s="319">
        <v>15024</v>
      </c>
      <c r="P6" s="319">
        <v>14654</v>
      </c>
      <c r="Q6" s="319">
        <v>15845</v>
      </c>
      <c r="R6" s="319">
        <v>15007</v>
      </c>
      <c r="S6" s="319">
        <v>15959</v>
      </c>
      <c r="T6" s="319">
        <v>15432</v>
      </c>
      <c r="U6" s="319">
        <v>15824</v>
      </c>
      <c r="V6" s="319">
        <v>15150</v>
      </c>
      <c r="W6" s="319">
        <v>15722</v>
      </c>
      <c r="X6" s="319">
        <v>15688</v>
      </c>
      <c r="Y6" s="319">
        <v>17453</v>
      </c>
      <c r="Z6" s="319">
        <v>16037</v>
      </c>
      <c r="AA6" s="319">
        <v>17050</v>
      </c>
      <c r="AB6" s="319">
        <v>17705</v>
      </c>
      <c r="AC6" s="319">
        <v>19078</v>
      </c>
      <c r="AD6" s="319">
        <v>16928</v>
      </c>
      <c r="AE6" s="319">
        <v>19198</v>
      </c>
      <c r="AF6" s="319">
        <v>18005</v>
      </c>
      <c r="AG6" s="319">
        <v>19842</v>
      </c>
      <c r="AH6" s="319">
        <v>18033</v>
      </c>
      <c r="AI6" s="319">
        <v>19492</v>
      </c>
      <c r="AJ6" s="319">
        <v>18067</v>
      </c>
      <c r="AK6" s="319">
        <v>18957</v>
      </c>
      <c r="AL6" s="319">
        <v>17851</v>
      </c>
      <c r="AM6" s="319">
        <v>20028</v>
      </c>
      <c r="AN6" s="319">
        <v>18837</v>
      </c>
      <c r="AO6" s="319">
        <v>20436</v>
      </c>
      <c r="AP6" s="319">
        <v>18584</v>
      </c>
      <c r="AQ6" s="319">
        <v>19884</v>
      </c>
      <c r="AR6" s="319">
        <v>17283</v>
      </c>
      <c r="AS6" s="319">
        <v>18159</v>
      </c>
      <c r="AT6" s="319">
        <v>16983</v>
      </c>
      <c r="AU6" s="319">
        <v>18195</v>
      </c>
      <c r="AV6" s="319">
        <v>18811</v>
      </c>
      <c r="AW6" s="319">
        <v>19490</v>
      </c>
      <c r="AX6" s="319">
        <v>18091</v>
      </c>
      <c r="AY6" s="319">
        <v>19939</v>
      </c>
      <c r="AZ6" s="319">
        <v>18912</v>
      </c>
      <c r="BA6" s="319">
        <v>18188</v>
      </c>
      <c r="BB6" s="319">
        <v>16868</v>
      </c>
      <c r="BC6" s="319">
        <v>18583</v>
      </c>
      <c r="BD6" s="319">
        <v>17585</v>
      </c>
      <c r="BE6" s="319">
        <v>17843</v>
      </c>
      <c r="BF6" s="319">
        <v>16578</v>
      </c>
      <c r="BG6" s="320">
        <v>17968</v>
      </c>
      <c r="BH6" s="321">
        <v>17506</v>
      </c>
      <c r="BI6" s="321">
        <v>17615</v>
      </c>
      <c r="BJ6" s="320">
        <v>16391</v>
      </c>
      <c r="BK6" s="320">
        <v>17244</v>
      </c>
      <c r="BL6" s="320">
        <v>16624</v>
      </c>
      <c r="BM6" s="320">
        <v>16372</v>
      </c>
      <c r="BN6" s="320">
        <v>14276</v>
      </c>
      <c r="BO6" s="320">
        <v>14249</v>
      </c>
      <c r="BP6" s="320">
        <v>15936</v>
      </c>
      <c r="BQ6" s="322">
        <v>15791</v>
      </c>
      <c r="BR6" s="322">
        <v>14034</v>
      </c>
      <c r="BS6" s="322">
        <v>13789</v>
      </c>
    </row>
    <row r="7" spans="1:71" x14ac:dyDescent="0.3">
      <c r="A7" s="56">
        <v>2</v>
      </c>
      <c r="B7" s="259" t="s">
        <v>136</v>
      </c>
      <c r="C7" s="64" t="s">
        <v>1</v>
      </c>
      <c r="D7" s="323">
        <v>10146</v>
      </c>
      <c r="E7" s="323">
        <v>12197</v>
      </c>
      <c r="F7" s="323">
        <v>12060</v>
      </c>
      <c r="G7" s="323">
        <v>10685</v>
      </c>
      <c r="H7" s="323">
        <v>8342</v>
      </c>
      <c r="I7" s="323">
        <v>10065</v>
      </c>
      <c r="J7" s="323">
        <v>9725</v>
      </c>
      <c r="K7" s="323">
        <v>11307</v>
      </c>
      <c r="L7" s="323">
        <v>9638</v>
      </c>
      <c r="M7" s="323">
        <v>12589</v>
      </c>
      <c r="N7" s="323">
        <v>12808</v>
      </c>
      <c r="O7" s="323">
        <v>11996</v>
      </c>
      <c r="P7" s="323">
        <v>10823</v>
      </c>
      <c r="Q7" s="323">
        <v>11453</v>
      </c>
      <c r="R7" s="323">
        <v>11537</v>
      </c>
      <c r="S7" s="323">
        <v>11413</v>
      </c>
      <c r="T7" s="323">
        <v>11080</v>
      </c>
      <c r="U7" s="323">
        <v>10644</v>
      </c>
      <c r="V7" s="323">
        <v>10834</v>
      </c>
      <c r="W7" s="323">
        <v>10474</v>
      </c>
      <c r="X7" s="323">
        <v>8771</v>
      </c>
      <c r="Y7" s="323">
        <v>9699</v>
      </c>
      <c r="Z7" s="323">
        <v>10878</v>
      </c>
      <c r="AA7" s="323">
        <v>9432</v>
      </c>
      <c r="AB7" s="323">
        <v>8625</v>
      </c>
      <c r="AC7" s="323">
        <v>9351</v>
      </c>
      <c r="AD7" s="323">
        <v>8688</v>
      </c>
      <c r="AE7" s="323">
        <v>9152</v>
      </c>
      <c r="AF7" s="323">
        <v>9098</v>
      </c>
      <c r="AG7" s="323">
        <v>9465</v>
      </c>
      <c r="AH7" s="323">
        <v>9392</v>
      </c>
      <c r="AI7" s="323">
        <v>9597</v>
      </c>
      <c r="AJ7" s="323">
        <v>9451</v>
      </c>
      <c r="AK7" s="323">
        <v>9770</v>
      </c>
      <c r="AL7" s="323">
        <v>9852</v>
      </c>
      <c r="AM7" s="323">
        <v>9943</v>
      </c>
      <c r="AN7" s="323">
        <v>9692</v>
      </c>
      <c r="AO7" s="323">
        <v>11154</v>
      </c>
      <c r="AP7" s="323">
        <v>10914</v>
      </c>
      <c r="AQ7" s="323">
        <v>11860</v>
      </c>
      <c r="AR7" s="323">
        <v>11265</v>
      </c>
      <c r="AS7" s="323">
        <v>11141</v>
      </c>
      <c r="AT7" s="323">
        <v>11208</v>
      </c>
      <c r="AU7" s="323">
        <v>11051</v>
      </c>
      <c r="AV7" s="323">
        <v>10585</v>
      </c>
      <c r="AW7" s="323">
        <v>11441</v>
      </c>
      <c r="AX7" s="323">
        <v>11415</v>
      </c>
      <c r="AY7" s="323">
        <v>11208</v>
      </c>
      <c r="AZ7" s="323">
        <v>10428</v>
      </c>
      <c r="BA7" s="323">
        <v>9706</v>
      </c>
      <c r="BB7" s="323">
        <v>12365</v>
      </c>
      <c r="BC7" s="323">
        <v>12480</v>
      </c>
      <c r="BD7" s="323">
        <v>12093</v>
      </c>
      <c r="BE7" s="323">
        <v>11431</v>
      </c>
      <c r="BF7" s="323">
        <v>12167</v>
      </c>
      <c r="BG7" s="323">
        <v>12367</v>
      </c>
      <c r="BH7" s="324">
        <v>11030</v>
      </c>
      <c r="BI7" s="324">
        <v>10082</v>
      </c>
      <c r="BJ7" s="323">
        <v>10006</v>
      </c>
      <c r="BK7" s="323">
        <v>8608</v>
      </c>
      <c r="BL7" s="323">
        <v>9042</v>
      </c>
      <c r="BM7" s="323">
        <v>7833</v>
      </c>
      <c r="BN7" s="323">
        <v>10427</v>
      </c>
      <c r="BO7" s="323">
        <v>8920</v>
      </c>
      <c r="BP7" s="323">
        <v>5585</v>
      </c>
      <c r="BQ7" s="325">
        <v>10506</v>
      </c>
      <c r="BR7" s="325">
        <v>8425</v>
      </c>
      <c r="BS7" s="325">
        <v>10294</v>
      </c>
    </row>
    <row r="8" spans="1:71" x14ac:dyDescent="0.3">
      <c r="A8" s="56">
        <v>3</v>
      </c>
      <c r="B8" s="259" t="s">
        <v>137</v>
      </c>
      <c r="C8" s="64" t="s">
        <v>2</v>
      </c>
      <c r="D8" s="323">
        <v>15383</v>
      </c>
      <c r="E8" s="323">
        <v>16117</v>
      </c>
      <c r="F8" s="323">
        <v>14819</v>
      </c>
      <c r="G8" s="323">
        <v>13852</v>
      </c>
      <c r="H8" s="323">
        <v>13727</v>
      </c>
      <c r="I8" s="323">
        <v>15009</v>
      </c>
      <c r="J8" s="323">
        <v>14857</v>
      </c>
      <c r="K8" s="323">
        <v>15448</v>
      </c>
      <c r="L8" s="323">
        <v>16041</v>
      </c>
      <c r="M8" s="323">
        <v>17505</v>
      </c>
      <c r="N8" s="323">
        <v>17626</v>
      </c>
      <c r="O8" s="323">
        <v>18284</v>
      </c>
      <c r="P8" s="323">
        <v>16706</v>
      </c>
      <c r="Q8" s="323">
        <v>17442</v>
      </c>
      <c r="R8" s="323">
        <v>16463</v>
      </c>
      <c r="S8" s="323">
        <v>16091</v>
      </c>
      <c r="T8" s="323">
        <v>15124</v>
      </c>
      <c r="U8" s="323">
        <v>15284</v>
      </c>
      <c r="V8" s="323">
        <v>14423</v>
      </c>
      <c r="W8" s="323">
        <v>14486</v>
      </c>
      <c r="X8" s="323">
        <v>14130</v>
      </c>
      <c r="Y8" s="323">
        <v>14926</v>
      </c>
      <c r="Z8" s="323">
        <v>14478</v>
      </c>
      <c r="AA8" s="323">
        <v>14938</v>
      </c>
      <c r="AB8" s="323">
        <v>13778</v>
      </c>
      <c r="AC8" s="323">
        <v>15070</v>
      </c>
      <c r="AD8" s="323">
        <v>14392</v>
      </c>
      <c r="AE8" s="323">
        <v>14769</v>
      </c>
      <c r="AF8" s="323">
        <v>13443</v>
      </c>
      <c r="AG8" s="323">
        <v>15121</v>
      </c>
      <c r="AH8" s="323">
        <v>14962</v>
      </c>
      <c r="AI8" s="323">
        <v>15532</v>
      </c>
      <c r="AJ8" s="323">
        <v>14654</v>
      </c>
      <c r="AK8" s="323">
        <v>16011</v>
      </c>
      <c r="AL8" s="323">
        <v>15404</v>
      </c>
      <c r="AM8" s="323">
        <v>15668</v>
      </c>
      <c r="AN8" s="323">
        <v>14337</v>
      </c>
      <c r="AO8" s="323">
        <v>15687</v>
      </c>
      <c r="AP8" s="323">
        <v>14826</v>
      </c>
      <c r="AQ8" s="323">
        <v>15500</v>
      </c>
      <c r="AR8" s="323">
        <v>14821</v>
      </c>
      <c r="AS8" s="323">
        <v>16379</v>
      </c>
      <c r="AT8" s="323">
        <v>15600</v>
      </c>
      <c r="AU8" s="323">
        <v>15555</v>
      </c>
      <c r="AV8" s="323">
        <v>14099</v>
      </c>
      <c r="AW8" s="323">
        <v>14534</v>
      </c>
      <c r="AX8" s="323">
        <v>14221</v>
      </c>
      <c r="AY8" s="323">
        <v>14475</v>
      </c>
      <c r="AZ8" s="323">
        <v>14412</v>
      </c>
      <c r="BA8" s="323">
        <v>13378</v>
      </c>
      <c r="BB8" s="323">
        <v>15931</v>
      </c>
      <c r="BC8" s="323">
        <v>15652</v>
      </c>
      <c r="BD8" s="323">
        <v>15437</v>
      </c>
      <c r="BE8" s="323">
        <v>15338</v>
      </c>
      <c r="BF8" s="323">
        <v>16749</v>
      </c>
      <c r="BG8" s="323">
        <v>17691</v>
      </c>
      <c r="BH8" s="324">
        <v>15850</v>
      </c>
      <c r="BI8" s="324">
        <v>17072</v>
      </c>
      <c r="BJ8" s="323">
        <v>16435</v>
      </c>
      <c r="BK8" s="323">
        <v>17136</v>
      </c>
      <c r="BL8" s="323">
        <v>11950</v>
      </c>
      <c r="BM8" s="323">
        <v>11607</v>
      </c>
      <c r="BN8" s="323">
        <v>13324</v>
      </c>
      <c r="BO8" s="323">
        <v>11739</v>
      </c>
      <c r="BP8" s="323">
        <v>11674</v>
      </c>
      <c r="BQ8" s="325">
        <v>13993</v>
      </c>
      <c r="BR8" s="325">
        <v>16337</v>
      </c>
      <c r="BS8" s="325">
        <v>12171</v>
      </c>
    </row>
    <row r="9" spans="1:71" x14ac:dyDescent="0.3">
      <c r="A9" s="56">
        <v>4</v>
      </c>
      <c r="B9" s="259" t="s">
        <v>138</v>
      </c>
      <c r="C9" s="64" t="s">
        <v>3</v>
      </c>
      <c r="D9" s="323">
        <v>1732</v>
      </c>
      <c r="E9" s="323">
        <v>1737</v>
      </c>
      <c r="F9" s="323">
        <v>1519</v>
      </c>
      <c r="G9" s="323">
        <v>1458</v>
      </c>
      <c r="H9" s="323">
        <v>1385</v>
      </c>
      <c r="I9" s="323">
        <v>1297</v>
      </c>
      <c r="J9" s="323">
        <v>1308</v>
      </c>
      <c r="K9" s="323">
        <v>1243</v>
      </c>
      <c r="L9" s="323">
        <v>1298</v>
      </c>
      <c r="M9" s="323">
        <v>1414</v>
      </c>
      <c r="N9" s="323">
        <v>1432</v>
      </c>
      <c r="O9" s="323">
        <v>1455</v>
      </c>
      <c r="P9" s="323">
        <v>1426</v>
      </c>
      <c r="Q9" s="323">
        <v>1422</v>
      </c>
      <c r="R9" s="323">
        <v>1323</v>
      </c>
      <c r="S9" s="323">
        <v>1338</v>
      </c>
      <c r="T9" s="323">
        <v>1375</v>
      </c>
      <c r="U9" s="323">
        <v>1292</v>
      </c>
      <c r="V9" s="323">
        <v>1238</v>
      </c>
      <c r="W9" s="323">
        <v>1239</v>
      </c>
      <c r="X9" s="323">
        <v>1276</v>
      </c>
      <c r="Y9" s="323">
        <v>1337</v>
      </c>
      <c r="Z9" s="323">
        <v>1202</v>
      </c>
      <c r="AA9" s="323">
        <v>1283</v>
      </c>
      <c r="AB9" s="323">
        <v>1190</v>
      </c>
      <c r="AC9" s="323">
        <v>1423</v>
      </c>
      <c r="AD9" s="323">
        <v>1239</v>
      </c>
      <c r="AE9" s="323">
        <v>1218</v>
      </c>
      <c r="AF9" s="323">
        <v>1264</v>
      </c>
      <c r="AG9" s="323">
        <v>1504</v>
      </c>
      <c r="AH9" s="323">
        <v>1267</v>
      </c>
      <c r="AI9" s="323">
        <v>1421</v>
      </c>
      <c r="AJ9" s="323">
        <v>1253</v>
      </c>
      <c r="AK9" s="323">
        <v>1484</v>
      </c>
      <c r="AL9" s="323">
        <v>1248</v>
      </c>
      <c r="AM9" s="323">
        <v>1379</v>
      </c>
      <c r="AN9" s="323">
        <v>1425</v>
      </c>
      <c r="AO9" s="323">
        <v>1505</v>
      </c>
      <c r="AP9" s="323">
        <v>1344</v>
      </c>
      <c r="AQ9" s="323">
        <v>1401</v>
      </c>
      <c r="AR9" s="323">
        <v>1235</v>
      </c>
      <c r="AS9" s="323">
        <v>1380</v>
      </c>
      <c r="AT9" s="323">
        <v>1204</v>
      </c>
      <c r="AU9" s="323">
        <v>1302</v>
      </c>
      <c r="AV9" s="323">
        <v>1227</v>
      </c>
      <c r="AW9" s="323">
        <v>1440</v>
      </c>
      <c r="AX9" s="323">
        <v>1293</v>
      </c>
      <c r="AY9" s="323">
        <v>1455</v>
      </c>
      <c r="AZ9" s="323">
        <v>1272</v>
      </c>
      <c r="BA9" s="323">
        <v>1223</v>
      </c>
      <c r="BB9" s="323">
        <v>1273</v>
      </c>
      <c r="BC9" s="323">
        <v>1296</v>
      </c>
      <c r="BD9" s="323">
        <v>1167</v>
      </c>
      <c r="BE9" s="323">
        <v>1340</v>
      </c>
      <c r="BF9" s="323">
        <v>1206</v>
      </c>
      <c r="BG9" s="323">
        <v>1479</v>
      </c>
      <c r="BH9" s="324">
        <v>1478</v>
      </c>
      <c r="BI9" s="324">
        <v>1795</v>
      </c>
      <c r="BJ9" s="323">
        <v>1538</v>
      </c>
      <c r="BK9" s="323">
        <v>1736</v>
      </c>
      <c r="BL9" s="323" t="s">
        <v>407</v>
      </c>
      <c r="BM9" s="323" t="s">
        <v>407</v>
      </c>
      <c r="BN9" s="323" t="s">
        <v>407</v>
      </c>
      <c r="BO9" s="323" t="s">
        <v>407</v>
      </c>
      <c r="BP9" s="323" t="s">
        <v>407</v>
      </c>
      <c r="BQ9" s="325" t="s">
        <v>407</v>
      </c>
      <c r="BR9" s="325" t="s">
        <v>407</v>
      </c>
      <c r="BS9" s="325" t="s">
        <v>407</v>
      </c>
    </row>
    <row r="10" spans="1:71" x14ac:dyDescent="0.3">
      <c r="A10" s="56">
        <v>5</v>
      </c>
      <c r="B10" s="259" t="s">
        <v>139</v>
      </c>
      <c r="C10" s="64" t="s">
        <v>36</v>
      </c>
      <c r="D10" s="323">
        <v>24798</v>
      </c>
      <c r="E10" s="323">
        <v>26131</v>
      </c>
      <c r="F10" s="323">
        <v>23557</v>
      </c>
      <c r="G10" s="323">
        <v>22217</v>
      </c>
      <c r="H10" s="323">
        <v>21751</v>
      </c>
      <c r="I10" s="323">
        <v>23169</v>
      </c>
      <c r="J10" s="323">
        <v>21394</v>
      </c>
      <c r="K10" s="323">
        <v>22769</v>
      </c>
      <c r="L10" s="323">
        <v>23888</v>
      </c>
      <c r="M10" s="323">
        <v>25006</v>
      </c>
      <c r="N10" s="323">
        <v>24111</v>
      </c>
      <c r="O10" s="323">
        <v>24828</v>
      </c>
      <c r="P10" s="323">
        <v>24244</v>
      </c>
      <c r="Q10" s="323">
        <v>24746</v>
      </c>
      <c r="R10" s="323">
        <v>22892</v>
      </c>
      <c r="S10" s="323">
        <v>22143</v>
      </c>
      <c r="T10" s="323">
        <v>23564</v>
      </c>
      <c r="U10" s="323">
        <v>23691</v>
      </c>
      <c r="V10" s="323">
        <v>22686</v>
      </c>
      <c r="W10" s="323">
        <v>21911</v>
      </c>
      <c r="X10" s="323">
        <v>22343</v>
      </c>
      <c r="Y10" s="323">
        <v>22460</v>
      </c>
      <c r="Z10" s="323">
        <v>20742</v>
      </c>
      <c r="AA10" s="323">
        <v>21078</v>
      </c>
      <c r="AB10" s="323">
        <v>22397</v>
      </c>
      <c r="AC10" s="323">
        <v>22245</v>
      </c>
      <c r="AD10" s="323">
        <v>20944</v>
      </c>
      <c r="AE10" s="323">
        <v>20768</v>
      </c>
      <c r="AF10" s="323">
        <v>22061</v>
      </c>
      <c r="AG10" s="323">
        <v>23771</v>
      </c>
      <c r="AH10" s="323">
        <v>21216</v>
      </c>
      <c r="AI10" s="323">
        <v>22072</v>
      </c>
      <c r="AJ10" s="323">
        <v>21558</v>
      </c>
      <c r="AK10" s="323">
        <v>22903</v>
      </c>
      <c r="AL10" s="323">
        <v>21238</v>
      </c>
      <c r="AM10" s="323">
        <v>21926</v>
      </c>
      <c r="AN10" s="323">
        <v>22860</v>
      </c>
      <c r="AO10" s="323">
        <v>23539</v>
      </c>
      <c r="AP10" s="323">
        <v>22990</v>
      </c>
      <c r="AQ10" s="323">
        <v>23313</v>
      </c>
      <c r="AR10" s="323">
        <v>23246</v>
      </c>
      <c r="AS10" s="323">
        <v>24180</v>
      </c>
      <c r="AT10" s="323">
        <v>21941</v>
      </c>
      <c r="AU10" s="323">
        <v>23099</v>
      </c>
      <c r="AV10" s="323">
        <v>23552</v>
      </c>
      <c r="AW10" s="323">
        <v>23102</v>
      </c>
      <c r="AX10" s="323">
        <v>21029</v>
      </c>
      <c r="AY10" s="323">
        <v>21981</v>
      </c>
      <c r="AZ10" s="323">
        <v>22790</v>
      </c>
      <c r="BA10" s="323">
        <v>21432</v>
      </c>
      <c r="BB10" s="323">
        <v>20631</v>
      </c>
      <c r="BC10" s="323">
        <v>22376</v>
      </c>
      <c r="BD10" s="323">
        <v>22577</v>
      </c>
      <c r="BE10" s="323">
        <v>21144</v>
      </c>
      <c r="BF10" s="323">
        <v>23359</v>
      </c>
      <c r="BG10" s="323">
        <v>23716</v>
      </c>
      <c r="BH10" s="324">
        <v>20435</v>
      </c>
      <c r="BI10" s="324">
        <v>25812</v>
      </c>
      <c r="BJ10" s="323">
        <v>25292</v>
      </c>
      <c r="BK10" s="323">
        <v>26588</v>
      </c>
      <c r="BL10" s="323">
        <v>20547</v>
      </c>
      <c r="BM10" s="323">
        <v>20154</v>
      </c>
      <c r="BN10" s="323">
        <v>13903</v>
      </c>
      <c r="BO10" s="323">
        <v>22541</v>
      </c>
      <c r="BP10" s="323">
        <v>20297</v>
      </c>
      <c r="BQ10" s="325">
        <v>23766</v>
      </c>
      <c r="BR10" s="325">
        <v>22022</v>
      </c>
      <c r="BS10" s="325">
        <v>26434</v>
      </c>
    </row>
    <row r="11" spans="1:71" x14ac:dyDescent="0.3">
      <c r="A11" s="56">
        <v>6</v>
      </c>
      <c r="B11" s="259" t="s">
        <v>140</v>
      </c>
      <c r="C11" s="64" t="s">
        <v>37</v>
      </c>
      <c r="D11" s="323">
        <v>25989</v>
      </c>
      <c r="E11" s="323">
        <v>26791</v>
      </c>
      <c r="F11" s="323">
        <v>25032</v>
      </c>
      <c r="G11" s="323">
        <v>24544</v>
      </c>
      <c r="H11" s="323">
        <v>26790</v>
      </c>
      <c r="I11" s="323">
        <v>29194</v>
      </c>
      <c r="J11" s="323">
        <v>26574</v>
      </c>
      <c r="K11" s="323">
        <v>26128</v>
      </c>
      <c r="L11" s="323">
        <v>27860</v>
      </c>
      <c r="M11" s="323">
        <v>31139</v>
      </c>
      <c r="N11" s="323">
        <v>27118</v>
      </c>
      <c r="O11" s="323">
        <v>27996</v>
      </c>
      <c r="P11" s="323">
        <v>34563</v>
      </c>
      <c r="Q11" s="323">
        <v>32886</v>
      </c>
      <c r="R11" s="323">
        <v>28248</v>
      </c>
      <c r="S11" s="323">
        <v>26708</v>
      </c>
      <c r="T11" s="323">
        <v>26621</v>
      </c>
      <c r="U11" s="323">
        <v>32625</v>
      </c>
      <c r="V11" s="323">
        <v>30722</v>
      </c>
      <c r="W11" s="323">
        <v>26642</v>
      </c>
      <c r="X11" s="323">
        <v>32657</v>
      </c>
      <c r="Y11" s="323">
        <v>29532</v>
      </c>
      <c r="Z11" s="323">
        <v>25459</v>
      </c>
      <c r="AA11" s="323">
        <v>22809</v>
      </c>
      <c r="AB11" s="323">
        <v>25604</v>
      </c>
      <c r="AC11" s="323">
        <v>24910</v>
      </c>
      <c r="AD11" s="323">
        <v>21910</v>
      </c>
      <c r="AE11" s="323">
        <v>22810</v>
      </c>
      <c r="AF11" s="323">
        <v>22185</v>
      </c>
      <c r="AG11" s="323">
        <v>28444</v>
      </c>
      <c r="AH11" s="323">
        <v>21756</v>
      </c>
      <c r="AI11" s="323">
        <v>21140</v>
      </c>
      <c r="AJ11" s="323">
        <v>21950</v>
      </c>
      <c r="AK11" s="323">
        <v>25762</v>
      </c>
      <c r="AL11" s="323">
        <v>24170</v>
      </c>
      <c r="AM11" s="323">
        <v>21856</v>
      </c>
      <c r="AN11" s="323">
        <v>23426</v>
      </c>
      <c r="AO11" s="323">
        <v>23151</v>
      </c>
      <c r="AP11" s="323">
        <v>19202</v>
      </c>
      <c r="AQ11" s="323">
        <v>21587</v>
      </c>
      <c r="AR11" s="323">
        <v>24086</v>
      </c>
      <c r="AS11" s="323">
        <v>24800</v>
      </c>
      <c r="AT11" s="323">
        <v>19007</v>
      </c>
      <c r="AU11" s="323">
        <v>24693</v>
      </c>
      <c r="AV11" s="323">
        <v>26084</v>
      </c>
      <c r="AW11" s="323">
        <v>24596</v>
      </c>
      <c r="AX11" s="323">
        <v>23895</v>
      </c>
      <c r="AY11" s="323">
        <v>25171</v>
      </c>
      <c r="AZ11" s="323">
        <v>26857</v>
      </c>
      <c r="BA11" s="323">
        <v>29130</v>
      </c>
      <c r="BB11" s="323">
        <v>18745</v>
      </c>
      <c r="BC11" s="323">
        <v>24544</v>
      </c>
      <c r="BD11" s="323">
        <v>27008</v>
      </c>
      <c r="BE11" s="323">
        <v>28851</v>
      </c>
      <c r="BF11" s="323">
        <v>25617</v>
      </c>
      <c r="BG11" s="323">
        <v>30366</v>
      </c>
      <c r="BH11" s="324">
        <v>38032</v>
      </c>
      <c r="BI11" s="324">
        <v>39360</v>
      </c>
      <c r="BJ11" s="323">
        <v>39288</v>
      </c>
      <c r="BK11" s="323">
        <v>44386</v>
      </c>
      <c r="BL11" s="323">
        <v>38904</v>
      </c>
      <c r="BM11" s="323">
        <v>42477</v>
      </c>
      <c r="BN11" s="323">
        <v>47840</v>
      </c>
      <c r="BO11" s="323">
        <v>41388</v>
      </c>
      <c r="BP11" s="323">
        <v>44405</v>
      </c>
      <c r="BQ11" s="325">
        <v>45548</v>
      </c>
      <c r="BR11" s="325">
        <v>46727</v>
      </c>
      <c r="BS11" s="325">
        <v>50427</v>
      </c>
    </row>
    <row r="12" spans="1:71" x14ac:dyDescent="0.3">
      <c r="A12" s="56">
        <v>7</v>
      </c>
      <c r="B12" s="259" t="s">
        <v>141</v>
      </c>
      <c r="C12" s="64" t="s">
        <v>38</v>
      </c>
      <c r="D12" s="323">
        <v>12284</v>
      </c>
      <c r="E12" s="323">
        <v>13972</v>
      </c>
      <c r="F12" s="323">
        <v>11526</v>
      </c>
      <c r="G12" s="323">
        <v>10729</v>
      </c>
      <c r="H12" s="323">
        <v>8579</v>
      </c>
      <c r="I12" s="323">
        <v>9591</v>
      </c>
      <c r="J12" s="323">
        <v>8312</v>
      </c>
      <c r="K12" s="323">
        <v>9326</v>
      </c>
      <c r="L12" s="323">
        <v>9496</v>
      </c>
      <c r="M12" s="323">
        <v>11774</v>
      </c>
      <c r="N12" s="323">
        <v>11124</v>
      </c>
      <c r="O12" s="323">
        <v>11742</v>
      </c>
      <c r="P12" s="323">
        <v>11309</v>
      </c>
      <c r="Q12" s="323">
        <v>13667</v>
      </c>
      <c r="R12" s="323">
        <v>12274</v>
      </c>
      <c r="S12" s="323">
        <v>12173</v>
      </c>
      <c r="T12" s="323">
        <v>11139</v>
      </c>
      <c r="U12" s="323">
        <v>12861</v>
      </c>
      <c r="V12" s="323">
        <v>11398</v>
      </c>
      <c r="W12" s="323">
        <v>10871</v>
      </c>
      <c r="X12" s="323">
        <v>9388</v>
      </c>
      <c r="Y12" s="323">
        <v>11438</v>
      </c>
      <c r="Z12" s="323">
        <v>10091</v>
      </c>
      <c r="AA12" s="323">
        <v>9835</v>
      </c>
      <c r="AB12" s="323">
        <v>9256</v>
      </c>
      <c r="AC12" s="323">
        <v>11556</v>
      </c>
      <c r="AD12" s="323">
        <v>10251</v>
      </c>
      <c r="AE12" s="323">
        <v>10247</v>
      </c>
      <c r="AF12" s="323">
        <v>9337</v>
      </c>
      <c r="AG12" s="323">
        <v>11636</v>
      </c>
      <c r="AH12" s="323">
        <v>9831</v>
      </c>
      <c r="AI12" s="323">
        <v>10296</v>
      </c>
      <c r="AJ12" s="323">
        <v>9004</v>
      </c>
      <c r="AK12" s="323">
        <v>10991</v>
      </c>
      <c r="AL12" s="323">
        <v>9568</v>
      </c>
      <c r="AM12" s="323">
        <v>10447</v>
      </c>
      <c r="AN12" s="323">
        <v>10388</v>
      </c>
      <c r="AO12" s="323">
        <v>11996</v>
      </c>
      <c r="AP12" s="323">
        <v>10828</v>
      </c>
      <c r="AQ12" s="323">
        <v>11517</v>
      </c>
      <c r="AR12" s="323">
        <v>10409</v>
      </c>
      <c r="AS12" s="323">
        <v>11826</v>
      </c>
      <c r="AT12" s="323">
        <v>10637</v>
      </c>
      <c r="AU12" s="323">
        <v>11753</v>
      </c>
      <c r="AV12" s="323">
        <v>10592</v>
      </c>
      <c r="AW12" s="323">
        <v>12529</v>
      </c>
      <c r="AX12" s="323">
        <v>11169</v>
      </c>
      <c r="AY12" s="323">
        <v>11782</v>
      </c>
      <c r="AZ12" s="323">
        <v>10582</v>
      </c>
      <c r="BA12" s="323">
        <v>11513</v>
      </c>
      <c r="BB12" s="323">
        <v>10272</v>
      </c>
      <c r="BC12" s="323">
        <v>11864</v>
      </c>
      <c r="BD12" s="323">
        <v>10770</v>
      </c>
      <c r="BE12" s="323">
        <v>12373</v>
      </c>
      <c r="BF12" s="323">
        <v>11145</v>
      </c>
      <c r="BG12" s="323">
        <v>12328</v>
      </c>
      <c r="BH12" s="324">
        <v>10494</v>
      </c>
      <c r="BI12" s="324">
        <v>12059</v>
      </c>
      <c r="BJ12" s="323">
        <v>10329</v>
      </c>
      <c r="BK12" s="323">
        <v>10921</v>
      </c>
      <c r="BL12" s="323" t="s">
        <v>407</v>
      </c>
      <c r="BM12" s="323" t="s">
        <v>407</v>
      </c>
      <c r="BN12" s="323" t="s">
        <v>407</v>
      </c>
      <c r="BO12" s="323" t="s">
        <v>407</v>
      </c>
      <c r="BP12" s="323" t="s">
        <v>407</v>
      </c>
      <c r="BQ12" s="325" t="s">
        <v>407</v>
      </c>
      <c r="BR12" s="325" t="s">
        <v>407</v>
      </c>
      <c r="BS12" s="325" t="s">
        <v>407</v>
      </c>
    </row>
    <row r="13" spans="1:71" x14ac:dyDescent="0.3">
      <c r="A13" s="56">
        <v>8</v>
      </c>
      <c r="B13" s="259" t="s">
        <v>142</v>
      </c>
      <c r="C13" s="64" t="s">
        <v>39</v>
      </c>
      <c r="D13" s="323">
        <v>40562</v>
      </c>
      <c r="E13" s="323">
        <v>40772</v>
      </c>
      <c r="F13" s="323">
        <v>31369</v>
      </c>
      <c r="G13" s="323">
        <v>28695</v>
      </c>
      <c r="H13" s="323">
        <v>20841</v>
      </c>
      <c r="I13" s="323">
        <v>19676</v>
      </c>
      <c r="J13" s="323">
        <v>16363</v>
      </c>
      <c r="K13" s="323">
        <v>21227</v>
      </c>
      <c r="L13" s="323">
        <v>26223</v>
      </c>
      <c r="M13" s="323">
        <v>32851</v>
      </c>
      <c r="N13" s="323">
        <v>28474</v>
      </c>
      <c r="O13" s="323">
        <v>35183</v>
      </c>
      <c r="P13" s="323">
        <v>32703</v>
      </c>
      <c r="Q13" s="323">
        <v>33657</v>
      </c>
      <c r="R13" s="323">
        <v>27182</v>
      </c>
      <c r="S13" s="323">
        <v>31565</v>
      </c>
      <c r="T13" s="323">
        <v>31591</v>
      </c>
      <c r="U13" s="323">
        <v>32954</v>
      </c>
      <c r="V13" s="323">
        <v>26907</v>
      </c>
      <c r="W13" s="323">
        <v>29781</v>
      </c>
      <c r="X13" s="323">
        <v>29803</v>
      </c>
      <c r="Y13" s="323">
        <v>33170</v>
      </c>
      <c r="Z13" s="323">
        <v>28594</v>
      </c>
      <c r="AA13" s="323">
        <v>34217</v>
      </c>
      <c r="AB13" s="323">
        <v>32779</v>
      </c>
      <c r="AC13" s="323">
        <v>34981</v>
      </c>
      <c r="AD13" s="323">
        <v>27493</v>
      </c>
      <c r="AE13" s="323">
        <v>31255</v>
      </c>
      <c r="AF13" s="323">
        <v>29652</v>
      </c>
      <c r="AG13" s="323">
        <v>34112</v>
      </c>
      <c r="AH13" s="323">
        <v>27899</v>
      </c>
      <c r="AI13" s="323">
        <v>32319</v>
      </c>
      <c r="AJ13" s="323">
        <v>31859</v>
      </c>
      <c r="AK13" s="323">
        <v>35323</v>
      </c>
      <c r="AL13" s="323">
        <v>28332</v>
      </c>
      <c r="AM13" s="323">
        <v>33671</v>
      </c>
      <c r="AN13" s="323">
        <v>33083</v>
      </c>
      <c r="AO13" s="323">
        <v>35251</v>
      </c>
      <c r="AP13" s="323">
        <v>29162</v>
      </c>
      <c r="AQ13" s="323">
        <v>35522</v>
      </c>
      <c r="AR13" s="323">
        <v>34971</v>
      </c>
      <c r="AS13" s="323">
        <v>37763</v>
      </c>
      <c r="AT13" s="323">
        <v>29992</v>
      </c>
      <c r="AU13" s="323">
        <v>37175</v>
      </c>
      <c r="AV13" s="323">
        <v>35977</v>
      </c>
      <c r="AW13" s="323">
        <v>37513</v>
      </c>
      <c r="AX13" s="323">
        <v>29664</v>
      </c>
      <c r="AY13" s="323">
        <v>34196</v>
      </c>
      <c r="AZ13" s="323">
        <v>34936</v>
      </c>
      <c r="BA13" s="323">
        <v>30400</v>
      </c>
      <c r="BB13" s="323">
        <v>27097</v>
      </c>
      <c r="BC13" s="323">
        <v>35116</v>
      </c>
      <c r="BD13" s="323">
        <v>35732</v>
      </c>
      <c r="BE13" s="323">
        <v>37717</v>
      </c>
      <c r="BF13" s="323">
        <v>30071</v>
      </c>
      <c r="BG13" s="323">
        <v>36742</v>
      </c>
      <c r="BH13" s="324">
        <v>35525</v>
      </c>
      <c r="BI13" s="324">
        <v>37948</v>
      </c>
      <c r="BJ13" s="323">
        <v>30893</v>
      </c>
      <c r="BK13" s="323">
        <v>36234</v>
      </c>
      <c r="BL13" s="323">
        <v>28307</v>
      </c>
      <c r="BM13" s="323">
        <v>32032</v>
      </c>
      <c r="BN13" s="323">
        <v>22069</v>
      </c>
      <c r="BO13" s="323">
        <v>26578</v>
      </c>
      <c r="BP13" s="323">
        <v>16749</v>
      </c>
      <c r="BQ13" s="325">
        <v>25794</v>
      </c>
      <c r="BR13" s="325">
        <v>19235</v>
      </c>
      <c r="BS13" s="325">
        <v>24354</v>
      </c>
    </row>
    <row r="14" spans="1:71" x14ac:dyDescent="0.3">
      <c r="A14" s="56">
        <v>9</v>
      </c>
      <c r="B14" s="259" t="s">
        <v>143</v>
      </c>
      <c r="C14" s="64" t="s">
        <v>4</v>
      </c>
      <c r="D14" s="323">
        <v>8868</v>
      </c>
      <c r="E14" s="323">
        <v>10615</v>
      </c>
      <c r="F14" s="323">
        <v>10389</v>
      </c>
      <c r="G14" s="323">
        <v>10501</v>
      </c>
      <c r="H14" s="323">
        <v>8552</v>
      </c>
      <c r="I14" s="323">
        <v>9129</v>
      </c>
      <c r="J14" s="323">
        <v>8571</v>
      </c>
      <c r="K14" s="323">
        <v>7908</v>
      </c>
      <c r="L14" s="323">
        <v>6802</v>
      </c>
      <c r="M14" s="323">
        <v>7157</v>
      </c>
      <c r="N14" s="323">
        <v>7397</v>
      </c>
      <c r="O14" s="323">
        <v>9235</v>
      </c>
      <c r="P14" s="323">
        <v>5629</v>
      </c>
      <c r="Q14" s="323">
        <v>6830</v>
      </c>
      <c r="R14" s="323">
        <v>6342</v>
      </c>
      <c r="S14" s="323">
        <v>6581</v>
      </c>
      <c r="T14" s="323">
        <v>7778</v>
      </c>
      <c r="U14" s="323">
        <v>8255</v>
      </c>
      <c r="V14" s="323">
        <v>7787</v>
      </c>
      <c r="W14" s="323">
        <v>8464</v>
      </c>
      <c r="X14" s="323">
        <v>7760</v>
      </c>
      <c r="Y14" s="323">
        <v>8060</v>
      </c>
      <c r="Z14" s="323">
        <v>7414</v>
      </c>
      <c r="AA14" s="323">
        <v>8028</v>
      </c>
      <c r="AB14" s="323">
        <v>7052</v>
      </c>
      <c r="AC14" s="323">
        <v>7979</v>
      </c>
      <c r="AD14" s="323">
        <v>6540</v>
      </c>
      <c r="AE14" s="323">
        <v>6598</v>
      </c>
      <c r="AF14" s="323">
        <v>5754</v>
      </c>
      <c r="AG14" s="323">
        <v>8179</v>
      </c>
      <c r="AH14" s="323">
        <v>6054</v>
      </c>
      <c r="AI14" s="323">
        <v>6311</v>
      </c>
      <c r="AJ14" s="323">
        <v>5827</v>
      </c>
      <c r="AK14" s="323">
        <v>6720</v>
      </c>
      <c r="AL14" s="323">
        <v>5807</v>
      </c>
      <c r="AM14" s="323">
        <v>6593</v>
      </c>
      <c r="AN14" s="323">
        <v>6678</v>
      </c>
      <c r="AO14" s="323">
        <v>6917</v>
      </c>
      <c r="AP14" s="323">
        <v>6081</v>
      </c>
      <c r="AQ14" s="323">
        <v>6580</v>
      </c>
      <c r="AR14" s="323">
        <v>5918</v>
      </c>
      <c r="AS14" s="323">
        <v>6321</v>
      </c>
      <c r="AT14" s="323">
        <v>5251</v>
      </c>
      <c r="AU14" s="323">
        <v>6586</v>
      </c>
      <c r="AV14" s="323">
        <v>6556</v>
      </c>
      <c r="AW14" s="323">
        <v>7048</v>
      </c>
      <c r="AX14" s="323">
        <v>6468</v>
      </c>
      <c r="AY14" s="323">
        <v>7670</v>
      </c>
      <c r="AZ14" s="323">
        <v>7302</v>
      </c>
      <c r="BA14" s="323">
        <v>6666</v>
      </c>
      <c r="BB14" s="323">
        <v>6770</v>
      </c>
      <c r="BC14" s="323">
        <v>7923</v>
      </c>
      <c r="BD14" s="323">
        <v>8066</v>
      </c>
      <c r="BE14" s="323">
        <v>8390</v>
      </c>
      <c r="BF14" s="323">
        <v>9286</v>
      </c>
      <c r="BG14" s="323">
        <v>9825</v>
      </c>
      <c r="BH14" s="324">
        <v>9459</v>
      </c>
      <c r="BI14" s="324">
        <v>9596</v>
      </c>
      <c r="BJ14" s="323">
        <v>8349</v>
      </c>
      <c r="BK14" s="323">
        <v>10519</v>
      </c>
      <c r="BL14" s="323">
        <v>6897</v>
      </c>
      <c r="BM14" s="323">
        <v>9534</v>
      </c>
      <c r="BN14" s="323">
        <v>7529</v>
      </c>
      <c r="BO14" s="323">
        <v>9566</v>
      </c>
      <c r="BP14" s="323">
        <v>7511</v>
      </c>
      <c r="BQ14" s="325">
        <v>10915</v>
      </c>
      <c r="BR14" s="325">
        <v>8021</v>
      </c>
      <c r="BS14" s="325">
        <v>11319</v>
      </c>
    </row>
    <row r="15" spans="1:71" x14ac:dyDescent="0.3">
      <c r="A15" s="56">
        <v>10</v>
      </c>
      <c r="B15" s="259" t="s">
        <v>144</v>
      </c>
      <c r="C15" s="64" t="s">
        <v>5</v>
      </c>
      <c r="D15" s="323">
        <v>7220</v>
      </c>
      <c r="E15" s="323">
        <v>7312</v>
      </c>
      <c r="F15" s="323">
        <v>6213</v>
      </c>
      <c r="G15" s="323">
        <v>5332</v>
      </c>
      <c r="H15" s="323">
        <v>4706</v>
      </c>
      <c r="I15" s="323">
        <v>5141</v>
      </c>
      <c r="J15" s="323">
        <v>4574</v>
      </c>
      <c r="K15" s="323">
        <v>4382</v>
      </c>
      <c r="L15" s="323">
        <v>4813</v>
      </c>
      <c r="M15" s="323">
        <v>5471</v>
      </c>
      <c r="N15" s="323">
        <v>5444</v>
      </c>
      <c r="O15" s="323">
        <v>6337</v>
      </c>
      <c r="P15" s="323">
        <v>6516</v>
      </c>
      <c r="Q15" s="323">
        <v>7135</v>
      </c>
      <c r="R15" s="323">
        <v>6133</v>
      </c>
      <c r="S15" s="323">
        <v>6505</v>
      </c>
      <c r="T15" s="323">
        <v>5908</v>
      </c>
      <c r="U15" s="323">
        <v>6065</v>
      </c>
      <c r="V15" s="323">
        <v>5545</v>
      </c>
      <c r="W15" s="323">
        <v>5286</v>
      </c>
      <c r="X15" s="323">
        <v>5746</v>
      </c>
      <c r="Y15" s="323">
        <v>5574</v>
      </c>
      <c r="Z15" s="323">
        <v>4957</v>
      </c>
      <c r="AA15" s="323">
        <v>4823</v>
      </c>
      <c r="AB15" s="323">
        <v>4049</v>
      </c>
      <c r="AC15" s="323">
        <v>4535</v>
      </c>
      <c r="AD15" s="323">
        <v>4325</v>
      </c>
      <c r="AE15" s="323">
        <v>4656</v>
      </c>
      <c r="AF15" s="323">
        <v>5983</v>
      </c>
      <c r="AG15" s="323">
        <v>5920</v>
      </c>
      <c r="AH15" s="323">
        <v>6550</v>
      </c>
      <c r="AI15" s="323">
        <v>6409</v>
      </c>
      <c r="AJ15" s="323">
        <v>5761</v>
      </c>
      <c r="AK15" s="323">
        <v>5987</v>
      </c>
      <c r="AL15" s="323">
        <v>5199</v>
      </c>
      <c r="AM15" s="323">
        <v>5769</v>
      </c>
      <c r="AN15" s="323">
        <v>6109</v>
      </c>
      <c r="AO15" s="323">
        <v>6708</v>
      </c>
      <c r="AP15" s="323">
        <v>6732</v>
      </c>
      <c r="AQ15" s="323">
        <v>6525</v>
      </c>
      <c r="AR15" s="323">
        <v>6727</v>
      </c>
      <c r="AS15" s="323">
        <v>7682</v>
      </c>
      <c r="AT15" s="323">
        <v>7292</v>
      </c>
      <c r="AU15" s="323">
        <v>7415</v>
      </c>
      <c r="AV15" s="323">
        <v>7072</v>
      </c>
      <c r="AW15" s="323">
        <v>7721</v>
      </c>
      <c r="AX15" s="323">
        <v>5977</v>
      </c>
      <c r="AY15" s="323">
        <v>6510</v>
      </c>
      <c r="AZ15" s="323">
        <v>5956</v>
      </c>
      <c r="BA15" s="323">
        <v>5706</v>
      </c>
      <c r="BB15" s="323">
        <v>5363</v>
      </c>
      <c r="BC15" s="323">
        <v>6457</v>
      </c>
      <c r="BD15" s="323">
        <v>6607</v>
      </c>
      <c r="BE15" s="323">
        <v>7259</v>
      </c>
      <c r="BF15" s="323">
        <v>6187</v>
      </c>
      <c r="BG15" s="323">
        <v>7014</v>
      </c>
      <c r="BH15" s="324">
        <v>7101</v>
      </c>
      <c r="BI15" s="324">
        <v>8016</v>
      </c>
      <c r="BJ15" s="323">
        <v>6897</v>
      </c>
      <c r="BK15" s="323">
        <v>7582</v>
      </c>
      <c r="BL15" s="323">
        <v>6097</v>
      </c>
      <c r="BM15" s="323">
        <v>5935</v>
      </c>
      <c r="BN15" s="323">
        <v>4012</v>
      </c>
      <c r="BO15" s="323">
        <v>7566</v>
      </c>
      <c r="BP15" s="323">
        <v>10462</v>
      </c>
      <c r="BQ15" s="325">
        <v>5217</v>
      </c>
      <c r="BR15" s="325">
        <v>3435</v>
      </c>
      <c r="BS15" s="325">
        <v>11772</v>
      </c>
    </row>
    <row r="16" spans="1:71" x14ac:dyDescent="0.3">
      <c r="A16" s="56">
        <v>11</v>
      </c>
      <c r="B16" s="259" t="s">
        <v>145</v>
      </c>
      <c r="C16" s="64" t="s">
        <v>6</v>
      </c>
      <c r="D16" s="323">
        <v>37460</v>
      </c>
      <c r="E16" s="323">
        <v>37794</v>
      </c>
      <c r="F16" s="323">
        <v>29479</v>
      </c>
      <c r="G16" s="323">
        <v>27549</v>
      </c>
      <c r="H16" s="323">
        <v>19176</v>
      </c>
      <c r="I16" s="323">
        <v>17047</v>
      </c>
      <c r="J16" s="323">
        <v>15041</v>
      </c>
      <c r="K16" s="323">
        <v>19053</v>
      </c>
      <c r="L16" s="323">
        <v>21833</v>
      </c>
      <c r="M16" s="323">
        <v>28890</v>
      </c>
      <c r="N16" s="323">
        <v>26766</v>
      </c>
      <c r="O16" s="323">
        <v>33252</v>
      </c>
      <c r="P16" s="323">
        <v>31323</v>
      </c>
      <c r="Q16" s="323">
        <v>33324</v>
      </c>
      <c r="R16" s="323">
        <v>28874</v>
      </c>
      <c r="S16" s="323">
        <v>34020</v>
      </c>
      <c r="T16" s="323">
        <v>32459</v>
      </c>
      <c r="U16" s="323">
        <v>32287</v>
      </c>
      <c r="V16" s="323">
        <v>26040</v>
      </c>
      <c r="W16" s="323">
        <v>26692</v>
      </c>
      <c r="X16" s="323">
        <v>23128</v>
      </c>
      <c r="Y16" s="323">
        <v>25343</v>
      </c>
      <c r="Z16" s="323">
        <v>20951</v>
      </c>
      <c r="AA16" s="323">
        <v>23828</v>
      </c>
      <c r="AB16" s="323">
        <v>22381</v>
      </c>
      <c r="AC16" s="323">
        <v>25421</v>
      </c>
      <c r="AD16" s="323">
        <v>22061</v>
      </c>
      <c r="AE16" s="323">
        <v>26163</v>
      </c>
      <c r="AF16" s="323">
        <v>24084</v>
      </c>
      <c r="AG16" s="323">
        <v>29569</v>
      </c>
      <c r="AH16" s="323">
        <v>24301</v>
      </c>
      <c r="AI16" s="323">
        <v>26798</v>
      </c>
      <c r="AJ16" s="323">
        <v>25953</v>
      </c>
      <c r="AK16" s="323">
        <v>27635</v>
      </c>
      <c r="AL16" s="323">
        <v>23120</v>
      </c>
      <c r="AM16" s="323">
        <v>27686</v>
      </c>
      <c r="AN16" s="323">
        <v>27868</v>
      </c>
      <c r="AO16" s="323">
        <v>31212</v>
      </c>
      <c r="AP16" s="323">
        <v>27076</v>
      </c>
      <c r="AQ16" s="323">
        <v>32247</v>
      </c>
      <c r="AR16" s="323">
        <v>31498</v>
      </c>
      <c r="AS16" s="323">
        <v>31506</v>
      </c>
      <c r="AT16" s="323">
        <v>26597</v>
      </c>
      <c r="AU16" s="323">
        <v>30478</v>
      </c>
      <c r="AV16" s="323">
        <v>30548</v>
      </c>
      <c r="AW16" s="323">
        <v>31610</v>
      </c>
      <c r="AX16" s="323">
        <v>25673</v>
      </c>
      <c r="AY16" s="323">
        <v>28738</v>
      </c>
      <c r="AZ16" s="323">
        <v>27799</v>
      </c>
      <c r="BA16" s="323">
        <v>23387</v>
      </c>
      <c r="BB16" s="323">
        <v>24144</v>
      </c>
      <c r="BC16" s="323">
        <v>30805</v>
      </c>
      <c r="BD16" s="323">
        <v>32590</v>
      </c>
      <c r="BE16" s="323">
        <v>37681</v>
      </c>
      <c r="BF16" s="323">
        <v>32119</v>
      </c>
      <c r="BG16" s="323">
        <v>41819</v>
      </c>
      <c r="BH16" s="324">
        <v>36764</v>
      </c>
      <c r="BI16" s="324">
        <v>39754</v>
      </c>
      <c r="BJ16" s="323">
        <v>34229</v>
      </c>
      <c r="BK16" s="323">
        <v>41441</v>
      </c>
      <c r="BL16" s="323">
        <v>41239</v>
      </c>
      <c r="BM16" s="323">
        <v>39805</v>
      </c>
      <c r="BN16" s="323">
        <v>28600</v>
      </c>
      <c r="BO16" s="323">
        <v>34116</v>
      </c>
      <c r="BP16" s="323">
        <v>35138</v>
      </c>
      <c r="BQ16" s="325">
        <v>32822</v>
      </c>
      <c r="BR16" s="325">
        <v>25345</v>
      </c>
      <c r="BS16" s="325">
        <v>29956</v>
      </c>
    </row>
    <row r="17" spans="1:71" x14ac:dyDescent="0.3">
      <c r="A17" s="56">
        <v>12</v>
      </c>
      <c r="B17" s="259" t="s">
        <v>146</v>
      </c>
      <c r="C17" s="64" t="s">
        <v>7</v>
      </c>
      <c r="D17" s="323">
        <v>23872</v>
      </c>
      <c r="E17" s="323">
        <v>24329</v>
      </c>
      <c r="F17" s="323">
        <v>16732</v>
      </c>
      <c r="G17" s="323">
        <v>15723</v>
      </c>
      <c r="H17" s="323">
        <v>11120</v>
      </c>
      <c r="I17" s="323">
        <v>11226</v>
      </c>
      <c r="J17" s="323">
        <v>10300</v>
      </c>
      <c r="K17" s="323">
        <v>14317</v>
      </c>
      <c r="L17" s="323">
        <v>16363</v>
      </c>
      <c r="M17" s="323">
        <v>21428</v>
      </c>
      <c r="N17" s="323">
        <v>19011</v>
      </c>
      <c r="O17" s="323">
        <v>26010</v>
      </c>
      <c r="P17" s="323">
        <v>28086</v>
      </c>
      <c r="Q17" s="323">
        <v>25913</v>
      </c>
      <c r="R17" s="323">
        <v>21120</v>
      </c>
      <c r="S17" s="323">
        <v>24419</v>
      </c>
      <c r="T17" s="323">
        <v>21805</v>
      </c>
      <c r="U17" s="323">
        <v>21917</v>
      </c>
      <c r="V17" s="323">
        <v>15907</v>
      </c>
      <c r="W17" s="323">
        <v>18071</v>
      </c>
      <c r="X17" s="323">
        <v>17783</v>
      </c>
      <c r="Y17" s="323">
        <v>21069</v>
      </c>
      <c r="Z17" s="323">
        <v>18237</v>
      </c>
      <c r="AA17" s="323">
        <v>22948</v>
      </c>
      <c r="AB17" s="323">
        <v>21099</v>
      </c>
      <c r="AC17" s="323">
        <v>22508</v>
      </c>
      <c r="AD17" s="323">
        <v>18103</v>
      </c>
      <c r="AE17" s="323">
        <v>22709</v>
      </c>
      <c r="AF17" s="323">
        <v>24481</v>
      </c>
      <c r="AG17" s="323">
        <v>31680</v>
      </c>
      <c r="AH17" s="323">
        <v>26944</v>
      </c>
      <c r="AI17" s="323">
        <v>34367</v>
      </c>
      <c r="AJ17" s="323">
        <v>35127</v>
      </c>
      <c r="AK17" s="323">
        <v>34018</v>
      </c>
      <c r="AL17" s="323">
        <v>26629</v>
      </c>
      <c r="AM17" s="323">
        <v>32821</v>
      </c>
      <c r="AN17" s="323">
        <v>35598</v>
      </c>
      <c r="AO17" s="323">
        <v>32818</v>
      </c>
      <c r="AP17" s="323">
        <v>27589</v>
      </c>
      <c r="AQ17" s="323">
        <v>35395</v>
      </c>
      <c r="AR17" s="323">
        <v>39244</v>
      </c>
      <c r="AS17" s="323">
        <v>36496</v>
      </c>
      <c r="AT17" s="323">
        <v>29564</v>
      </c>
      <c r="AU17" s="323">
        <v>36208</v>
      </c>
      <c r="AV17" s="323">
        <v>37328</v>
      </c>
      <c r="AW17" s="323">
        <v>35533</v>
      </c>
      <c r="AX17" s="323">
        <v>27823</v>
      </c>
      <c r="AY17" s="323">
        <v>32415</v>
      </c>
      <c r="AZ17" s="323">
        <v>30996</v>
      </c>
      <c r="BA17" s="323">
        <v>17173</v>
      </c>
      <c r="BB17" s="323">
        <v>25759</v>
      </c>
      <c r="BC17" s="323">
        <v>37134</v>
      </c>
      <c r="BD17" s="323">
        <v>46262</v>
      </c>
      <c r="BE17" s="323">
        <v>41194</v>
      </c>
      <c r="BF17" s="323">
        <v>30088</v>
      </c>
      <c r="BG17" s="323">
        <v>38580</v>
      </c>
      <c r="BH17" s="324">
        <v>37944</v>
      </c>
      <c r="BI17" s="324">
        <v>32589</v>
      </c>
      <c r="BJ17" s="323">
        <v>27348</v>
      </c>
      <c r="BK17" s="323">
        <v>34881</v>
      </c>
      <c r="BL17" s="323">
        <v>42030</v>
      </c>
      <c r="BM17" s="323">
        <v>40941</v>
      </c>
      <c r="BN17" s="323">
        <v>36015</v>
      </c>
      <c r="BO17" s="323">
        <v>39557</v>
      </c>
      <c r="BP17" s="323">
        <v>43665</v>
      </c>
      <c r="BQ17" s="325">
        <v>40088</v>
      </c>
      <c r="BR17" s="325">
        <v>32661</v>
      </c>
      <c r="BS17" s="325">
        <v>38869</v>
      </c>
    </row>
    <row r="18" spans="1:71" x14ac:dyDescent="0.3">
      <c r="A18" s="56">
        <v>13</v>
      </c>
      <c r="B18" s="259" t="s">
        <v>147</v>
      </c>
      <c r="C18" s="64" t="s">
        <v>8</v>
      </c>
      <c r="D18" s="323">
        <v>5088</v>
      </c>
      <c r="E18" s="323">
        <v>6433</v>
      </c>
      <c r="F18" s="323">
        <v>4554</v>
      </c>
      <c r="G18" s="323">
        <v>5445</v>
      </c>
      <c r="H18" s="323">
        <v>5210</v>
      </c>
      <c r="I18" s="323">
        <v>7249</v>
      </c>
      <c r="J18" s="323">
        <v>5152</v>
      </c>
      <c r="K18" s="323">
        <v>5699</v>
      </c>
      <c r="L18" s="323">
        <v>5598</v>
      </c>
      <c r="M18" s="323">
        <v>5183</v>
      </c>
      <c r="N18" s="323">
        <v>4259</v>
      </c>
      <c r="O18" s="323">
        <v>5027</v>
      </c>
      <c r="P18" s="323">
        <v>5114</v>
      </c>
      <c r="Q18" s="323">
        <v>6480</v>
      </c>
      <c r="R18" s="323">
        <v>4456</v>
      </c>
      <c r="S18" s="323">
        <v>4543</v>
      </c>
      <c r="T18" s="323">
        <v>4183</v>
      </c>
      <c r="U18" s="323">
        <v>4333</v>
      </c>
      <c r="V18" s="323">
        <v>4262</v>
      </c>
      <c r="W18" s="323">
        <v>5304</v>
      </c>
      <c r="X18" s="323">
        <v>5681</v>
      </c>
      <c r="Y18" s="323">
        <v>6933</v>
      </c>
      <c r="Z18" s="323">
        <v>7531</v>
      </c>
      <c r="AA18" s="323">
        <v>8151</v>
      </c>
      <c r="AB18" s="323">
        <v>6602</v>
      </c>
      <c r="AC18" s="323">
        <v>7379</v>
      </c>
      <c r="AD18" s="323">
        <v>6059</v>
      </c>
      <c r="AE18" s="323">
        <v>8712</v>
      </c>
      <c r="AF18" s="323">
        <v>5632</v>
      </c>
      <c r="AG18" s="323">
        <v>9118</v>
      </c>
      <c r="AH18" s="323">
        <v>5767</v>
      </c>
      <c r="AI18" s="323">
        <v>7964</v>
      </c>
      <c r="AJ18" s="323">
        <v>5963</v>
      </c>
      <c r="AK18" s="323">
        <v>7497</v>
      </c>
      <c r="AL18" s="323">
        <v>6070</v>
      </c>
      <c r="AM18" s="323">
        <v>7665</v>
      </c>
      <c r="AN18" s="323">
        <v>6318</v>
      </c>
      <c r="AO18" s="323">
        <v>7756</v>
      </c>
      <c r="AP18" s="323">
        <v>6466</v>
      </c>
      <c r="AQ18" s="323">
        <v>7944</v>
      </c>
      <c r="AR18" s="323">
        <v>6736</v>
      </c>
      <c r="AS18" s="323">
        <v>6694</v>
      </c>
      <c r="AT18" s="323">
        <v>5390</v>
      </c>
      <c r="AU18" s="323">
        <v>7435</v>
      </c>
      <c r="AV18" s="323">
        <v>6095</v>
      </c>
      <c r="AW18" s="323">
        <v>7369</v>
      </c>
      <c r="AX18" s="323">
        <v>5899</v>
      </c>
      <c r="AY18" s="323">
        <v>7586</v>
      </c>
      <c r="AZ18" s="323">
        <v>5774</v>
      </c>
      <c r="BA18" s="323">
        <v>5490</v>
      </c>
      <c r="BB18" s="323">
        <v>4789</v>
      </c>
      <c r="BC18" s="323">
        <v>7115</v>
      </c>
      <c r="BD18" s="323">
        <v>6674</v>
      </c>
      <c r="BE18" s="323">
        <v>8427</v>
      </c>
      <c r="BF18" s="323">
        <v>6132</v>
      </c>
      <c r="BG18" s="323">
        <v>10212</v>
      </c>
      <c r="BH18" s="324">
        <v>5684</v>
      </c>
      <c r="BI18" s="324">
        <v>6611</v>
      </c>
      <c r="BJ18" s="323">
        <v>4942</v>
      </c>
      <c r="BK18" s="323">
        <v>7195</v>
      </c>
      <c r="BL18" s="323">
        <v>8629</v>
      </c>
      <c r="BM18" s="323">
        <v>5754</v>
      </c>
      <c r="BN18" s="323">
        <v>5185</v>
      </c>
      <c r="BO18" s="323">
        <v>6735</v>
      </c>
      <c r="BP18" s="323">
        <v>7941</v>
      </c>
      <c r="BQ18" s="325">
        <v>10254</v>
      </c>
      <c r="BR18" s="325">
        <v>5634</v>
      </c>
      <c r="BS18" s="325">
        <v>7169</v>
      </c>
    </row>
    <row r="19" spans="1:71" x14ac:dyDescent="0.3">
      <c r="A19" s="56">
        <v>14</v>
      </c>
      <c r="B19" s="259" t="s">
        <v>148</v>
      </c>
      <c r="C19" s="64" t="s">
        <v>40</v>
      </c>
      <c r="D19" s="323">
        <v>13200</v>
      </c>
      <c r="E19" s="323">
        <v>14499</v>
      </c>
      <c r="F19" s="323">
        <v>12017</v>
      </c>
      <c r="G19" s="323">
        <v>12150</v>
      </c>
      <c r="H19" s="323">
        <v>11563</v>
      </c>
      <c r="I19" s="323">
        <v>11969</v>
      </c>
      <c r="J19" s="323">
        <v>10364</v>
      </c>
      <c r="K19" s="323">
        <v>11759</v>
      </c>
      <c r="L19" s="323">
        <v>11001</v>
      </c>
      <c r="M19" s="323">
        <v>12133</v>
      </c>
      <c r="N19" s="323">
        <v>11009</v>
      </c>
      <c r="O19" s="323">
        <v>12859</v>
      </c>
      <c r="P19" s="323">
        <v>11686</v>
      </c>
      <c r="Q19" s="323">
        <v>12436</v>
      </c>
      <c r="R19" s="323">
        <v>11327</v>
      </c>
      <c r="S19" s="323">
        <v>12255</v>
      </c>
      <c r="T19" s="323">
        <v>10950</v>
      </c>
      <c r="U19" s="323">
        <v>11124</v>
      </c>
      <c r="V19" s="323">
        <v>10213</v>
      </c>
      <c r="W19" s="323">
        <v>10782</v>
      </c>
      <c r="X19" s="323">
        <v>9828</v>
      </c>
      <c r="Y19" s="323">
        <v>9641</v>
      </c>
      <c r="Z19" s="323">
        <v>9277</v>
      </c>
      <c r="AA19" s="323">
        <v>10183</v>
      </c>
      <c r="AB19" s="323">
        <v>10156</v>
      </c>
      <c r="AC19" s="323">
        <v>10579</v>
      </c>
      <c r="AD19" s="323">
        <v>9488</v>
      </c>
      <c r="AE19" s="323">
        <v>10410</v>
      </c>
      <c r="AF19" s="323">
        <v>8978</v>
      </c>
      <c r="AG19" s="323">
        <v>10800</v>
      </c>
      <c r="AH19" s="323">
        <v>9130</v>
      </c>
      <c r="AI19" s="323">
        <v>10525</v>
      </c>
      <c r="AJ19" s="323">
        <v>10229</v>
      </c>
      <c r="AK19" s="323">
        <v>11549</v>
      </c>
      <c r="AL19" s="323">
        <v>10054</v>
      </c>
      <c r="AM19" s="323">
        <v>11119</v>
      </c>
      <c r="AN19" s="323">
        <v>9404</v>
      </c>
      <c r="AO19" s="323">
        <v>10017</v>
      </c>
      <c r="AP19" s="323">
        <v>8730</v>
      </c>
      <c r="AQ19" s="323">
        <v>10358</v>
      </c>
      <c r="AR19" s="323">
        <v>8645</v>
      </c>
      <c r="AS19" s="323">
        <v>10027</v>
      </c>
      <c r="AT19" s="323">
        <v>9137</v>
      </c>
      <c r="AU19" s="323">
        <v>10803</v>
      </c>
      <c r="AV19" s="323">
        <v>9344</v>
      </c>
      <c r="AW19" s="323">
        <v>10103</v>
      </c>
      <c r="AX19" s="323">
        <v>8706</v>
      </c>
      <c r="AY19" s="323">
        <v>10468</v>
      </c>
      <c r="AZ19" s="323">
        <v>9390</v>
      </c>
      <c r="BA19" s="323">
        <v>8954</v>
      </c>
      <c r="BB19" s="323">
        <v>9916</v>
      </c>
      <c r="BC19" s="323">
        <v>11275</v>
      </c>
      <c r="BD19" s="323">
        <v>10176</v>
      </c>
      <c r="BE19" s="323">
        <v>10977</v>
      </c>
      <c r="BF19" s="323">
        <v>10254</v>
      </c>
      <c r="BG19" s="323">
        <v>12182</v>
      </c>
      <c r="BH19" s="324">
        <v>9875</v>
      </c>
      <c r="BI19" s="324">
        <v>10728</v>
      </c>
      <c r="BJ19" s="323">
        <v>9293</v>
      </c>
      <c r="BK19" s="323">
        <v>11063</v>
      </c>
      <c r="BL19" s="323">
        <v>9490</v>
      </c>
      <c r="BM19" s="323">
        <v>11253</v>
      </c>
      <c r="BN19" s="323">
        <v>9575</v>
      </c>
      <c r="BO19" s="323">
        <v>10851</v>
      </c>
      <c r="BP19" s="323">
        <v>10747</v>
      </c>
      <c r="BQ19" s="325">
        <v>12787</v>
      </c>
      <c r="BR19" s="325">
        <v>10994</v>
      </c>
      <c r="BS19" s="325">
        <v>11461</v>
      </c>
    </row>
    <row r="20" spans="1:71" x14ac:dyDescent="0.3">
      <c r="A20" s="56">
        <v>15</v>
      </c>
      <c r="B20" s="259" t="s">
        <v>149</v>
      </c>
      <c r="C20" s="64" t="s">
        <v>41</v>
      </c>
      <c r="D20" s="323">
        <v>45304</v>
      </c>
      <c r="E20" s="323">
        <v>34966</v>
      </c>
      <c r="F20" s="323">
        <v>28976</v>
      </c>
      <c r="G20" s="323">
        <v>37541</v>
      </c>
      <c r="H20" s="323">
        <v>44600</v>
      </c>
      <c r="I20" s="323">
        <v>32934</v>
      </c>
      <c r="J20" s="323">
        <v>28439</v>
      </c>
      <c r="K20" s="323">
        <v>37749</v>
      </c>
      <c r="L20" s="323">
        <v>41633</v>
      </c>
      <c r="M20" s="323">
        <v>34066</v>
      </c>
      <c r="N20" s="323">
        <v>28370</v>
      </c>
      <c r="O20" s="323">
        <v>39757</v>
      </c>
      <c r="P20" s="323">
        <v>43113</v>
      </c>
      <c r="Q20" s="323">
        <v>32016</v>
      </c>
      <c r="R20" s="323">
        <v>31298</v>
      </c>
      <c r="S20" s="323">
        <v>41211</v>
      </c>
      <c r="T20" s="323">
        <v>47192</v>
      </c>
      <c r="U20" s="323">
        <v>38700</v>
      </c>
      <c r="V20" s="323">
        <v>34600</v>
      </c>
      <c r="W20" s="323">
        <v>46627</v>
      </c>
      <c r="X20" s="323">
        <v>48709</v>
      </c>
      <c r="Y20" s="323">
        <v>35619</v>
      </c>
      <c r="Z20" s="323">
        <v>31185</v>
      </c>
      <c r="AA20" s="323">
        <v>41934</v>
      </c>
      <c r="AB20" s="323">
        <v>49039</v>
      </c>
      <c r="AC20" s="323">
        <v>36399</v>
      </c>
      <c r="AD20" s="323">
        <v>31734</v>
      </c>
      <c r="AE20" s="323">
        <v>44832</v>
      </c>
      <c r="AF20" s="323">
        <v>48956</v>
      </c>
      <c r="AG20" s="323">
        <v>39427</v>
      </c>
      <c r="AH20" s="323">
        <v>35075</v>
      </c>
      <c r="AI20" s="323">
        <v>45951</v>
      </c>
      <c r="AJ20" s="323">
        <v>50283</v>
      </c>
      <c r="AK20" s="323">
        <v>35319</v>
      </c>
      <c r="AL20" s="323">
        <v>29575</v>
      </c>
      <c r="AM20" s="323">
        <v>43387</v>
      </c>
      <c r="AN20" s="323">
        <v>47568</v>
      </c>
      <c r="AO20" s="323">
        <v>35149</v>
      </c>
      <c r="AP20" s="323">
        <v>28856</v>
      </c>
      <c r="AQ20" s="323">
        <v>41256</v>
      </c>
      <c r="AR20" s="323">
        <v>43911</v>
      </c>
      <c r="AS20" s="323">
        <v>30397</v>
      </c>
      <c r="AT20" s="323">
        <v>24242</v>
      </c>
      <c r="AU20" s="323">
        <v>38024</v>
      </c>
      <c r="AV20" s="323">
        <v>41364</v>
      </c>
      <c r="AW20" s="323">
        <v>34827</v>
      </c>
      <c r="AX20" s="323">
        <v>32213</v>
      </c>
      <c r="AY20" s="323">
        <v>50282</v>
      </c>
      <c r="AZ20" s="323">
        <v>59265</v>
      </c>
      <c r="BA20" s="323">
        <v>45143</v>
      </c>
      <c r="BB20" s="323">
        <v>39326</v>
      </c>
      <c r="BC20" s="323">
        <v>52503</v>
      </c>
      <c r="BD20" s="323">
        <v>56162</v>
      </c>
      <c r="BE20" s="323">
        <v>37840</v>
      </c>
      <c r="BF20" s="323">
        <v>30891</v>
      </c>
      <c r="BG20" s="323">
        <v>46409</v>
      </c>
      <c r="BH20" s="324">
        <v>45838</v>
      </c>
      <c r="BI20" s="324">
        <v>36073</v>
      </c>
      <c r="BJ20" s="323">
        <v>33425</v>
      </c>
      <c r="BK20" s="323">
        <v>42100</v>
      </c>
      <c r="BL20" s="323">
        <v>45511</v>
      </c>
      <c r="BM20" s="323">
        <v>34060</v>
      </c>
      <c r="BN20" s="323">
        <v>30845</v>
      </c>
      <c r="BO20" s="323">
        <v>45564</v>
      </c>
      <c r="BP20" s="323">
        <v>46008</v>
      </c>
      <c r="BQ20" s="325">
        <v>34266</v>
      </c>
      <c r="BR20" s="325">
        <v>29622</v>
      </c>
      <c r="BS20" s="325">
        <v>42437</v>
      </c>
    </row>
    <row r="21" spans="1:71" x14ac:dyDescent="0.3">
      <c r="A21" s="56">
        <v>16</v>
      </c>
      <c r="B21" s="259" t="s">
        <v>150</v>
      </c>
      <c r="C21" s="64" t="s">
        <v>9</v>
      </c>
      <c r="D21" s="323">
        <v>64823</v>
      </c>
      <c r="E21" s="323">
        <v>74317</v>
      </c>
      <c r="F21" s="323">
        <v>62415</v>
      </c>
      <c r="G21" s="323">
        <v>82139</v>
      </c>
      <c r="H21" s="323">
        <v>59759</v>
      </c>
      <c r="I21" s="323">
        <v>74549</v>
      </c>
      <c r="J21" s="323">
        <v>67162</v>
      </c>
      <c r="K21" s="323">
        <v>86887</v>
      </c>
      <c r="L21" s="323">
        <v>57528</v>
      </c>
      <c r="M21" s="323">
        <v>72261</v>
      </c>
      <c r="N21" s="323">
        <v>67178</v>
      </c>
      <c r="O21" s="323">
        <v>88138</v>
      </c>
      <c r="P21" s="323">
        <v>60223</v>
      </c>
      <c r="Q21" s="323">
        <v>76058</v>
      </c>
      <c r="R21" s="323">
        <v>69447</v>
      </c>
      <c r="S21" s="323">
        <v>89104</v>
      </c>
      <c r="T21" s="323">
        <v>63427</v>
      </c>
      <c r="U21" s="323">
        <v>74399</v>
      </c>
      <c r="V21" s="323">
        <v>68246</v>
      </c>
      <c r="W21" s="323">
        <v>87686</v>
      </c>
      <c r="X21" s="323">
        <v>58399</v>
      </c>
      <c r="Y21" s="323">
        <v>72536</v>
      </c>
      <c r="Z21" s="323">
        <v>66387</v>
      </c>
      <c r="AA21" s="323">
        <v>84641</v>
      </c>
      <c r="AB21" s="323">
        <v>59107</v>
      </c>
      <c r="AC21" s="323">
        <v>72990</v>
      </c>
      <c r="AD21" s="323">
        <v>68185</v>
      </c>
      <c r="AE21" s="323">
        <v>90362</v>
      </c>
      <c r="AF21" s="323">
        <v>63924</v>
      </c>
      <c r="AG21" s="323">
        <v>79564</v>
      </c>
      <c r="AH21" s="323">
        <v>71002</v>
      </c>
      <c r="AI21" s="323">
        <v>95619</v>
      </c>
      <c r="AJ21" s="323">
        <v>63236</v>
      </c>
      <c r="AK21" s="323">
        <v>79552</v>
      </c>
      <c r="AL21" s="323">
        <v>68741</v>
      </c>
      <c r="AM21" s="323">
        <v>92231</v>
      </c>
      <c r="AN21" s="323">
        <v>65694</v>
      </c>
      <c r="AO21" s="323">
        <v>82036</v>
      </c>
      <c r="AP21" s="323">
        <v>72916</v>
      </c>
      <c r="AQ21" s="323">
        <v>96515</v>
      </c>
      <c r="AR21" s="323">
        <v>69214</v>
      </c>
      <c r="AS21" s="323">
        <v>84241</v>
      </c>
      <c r="AT21" s="323">
        <v>77113</v>
      </c>
      <c r="AU21" s="323">
        <v>99667</v>
      </c>
      <c r="AV21" s="323">
        <v>74091</v>
      </c>
      <c r="AW21" s="323">
        <v>86922</v>
      </c>
      <c r="AX21" s="323">
        <v>78669</v>
      </c>
      <c r="AY21" s="323">
        <v>100999</v>
      </c>
      <c r="AZ21" s="323">
        <v>74624</v>
      </c>
      <c r="BA21" s="323">
        <v>88075</v>
      </c>
      <c r="BB21" s="323">
        <v>77303</v>
      </c>
      <c r="BC21" s="323">
        <v>98308</v>
      </c>
      <c r="BD21" s="323">
        <v>70987</v>
      </c>
      <c r="BE21" s="323">
        <v>89778</v>
      </c>
      <c r="BF21" s="323">
        <v>78350</v>
      </c>
      <c r="BG21" s="323">
        <v>102405</v>
      </c>
      <c r="BH21" s="324">
        <v>77390</v>
      </c>
      <c r="BI21" s="324">
        <v>93016</v>
      </c>
      <c r="BJ21" s="323">
        <v>80119</v>
      </c>
      <c r="BK21" s="323">
        <v>104559</v>
      </c>
      <c r="BL21" s="323">
        <v>84087</v>
      </c>
      <c r="BM21" s="323">
        <v>96896</v>
      </c>
      <c r="BN21" s="323">
        <v>82652</v>
      </c>
      <c r="BO21" s="323">
        <v>108670</v>
      </c>
      <c r="BP21" s="323">
        <v>85116</v>
      </c>
      <c r="BQ21" s="325">
        <v>93760</v>
      </c>
      <c r="BR21" s="325">
        <v>87119</v>
      </c>
      <c r="BS21" s="325">
        <v>107331</v>
      </c>
    </row>
    <row r="22" spans="1:71" x14ac:dyDescent="0.3">
      <c r="A22" s="56">
        <v>17</v>
      </c>
      <c r="B22" s="259" t="s">
        <v>151</v>
      </c>
      <c r="C22" s="64" t="s">
        <v>10</v>
      </c>
      <c r="D22" s="323">
        <v>99882</v>
      </c>
      <c r="E22" s="323">
        <v>119099</v>
      </c>
      <c r="F22" s="323">
        <v>115177</v>
      </c>
      <c r="G22" s="323">
        <v>114290</v>
      </c>
      <c r="H22" s="323">
        <v>98153</v>
      </c>
      <c r="I22" s="323">
        <v>115360</v>
      </c>
      <c r="J22" s="323">
        <v>113764</v>
      </c>
      <c r="K22" s="323">
        <v>121322</v>
      </c>
      <c r="L22" s="323">
        <v>100038</v>
      </c>
      <c r="M22" s="323">
        <v>120503</v>
      </c>
      <c r="N22" s="323">
        <v>118319</v>
      </c>
      <c r="O22" s="323">
        <v>126966</v>
      </c>
      <c r="P22" s="323">
        <v>103877</v>
      </c>
      <c r="Q22" s="323">
        <v>125849</v>
      </c>
      <c r="R22" s="323">
        <v>125066</v>
      </c>
      <c r="S22" s="323">
        <v>128150</v>
      </c>
      <c r="T22" s="323">
        <v>109682</v>
      </c>
      <c r="U22" s="323">
        <v>124286</v>
      </c>
      <c r="V22" s="323">
        <v>122195</v>
      </c>
      <c r="W22" s="323">
        <v>127674</v>
      </c>
      <c r="X22" s="323">
        <v>111577</v>
      </c>
      <c r="Y22" s="323">
        <v>134339</v>
      </c>
      <c r="Z22" s="323">
        <v>131881</v>
      </c>
      <c r="AA22" s="323">
        <v>138515</v>
      </c>
      <c r="AB22" s="323">
        <v>121542</v>
      </c>
      <c r="AC22" s="323">
        <v>143802</v>
      </c>
      <c r="AD22" s="323">
        <v>138942</v>
      </c>
      <c r="AE22" s="323">
        <v>143281</v>
      </c>
      <c r="AF22" s="323">
        <v>123214</v>
      </c>
      <c r="AG22" s="323">
        <v>145453</v>
      </c>
      <c r="AH22" s="323">
        <v>144912</v>
      </c>
      <c r="AI22" s="323">
        <v>151178</v>
      </c>
      <c r="AJ22" s="323">
        <v>133452</v>
      </c>
      <c r="AK22" s="323">
        <v>157890</v>
      </c>
      <c r="AL22" s="323">
        <v>149521</v>
      </c>
      <c r="AM22" s="323">
        <v>156982</v>
      </c>
      <c r="AN22" s="323">
        <v>134672</v>
      </c>
      <c r="AO22" s="323">
        <v>162988</v>
      </c>
      <c r="AP22" s="323">
        <v>157463</v>
      </c>
      <c r="AQ22" s="323">
        <v>161272</v>
      </c>
      <c r="AR22" s="323">
        <v>136079</v>
      </c>
      <c r="AS22" s="323">
        <v>160113</v>
      </c>
      <c r="AT22" s="323">
        <v>145782</v>
      </c>
      <c r="AU22" s="323">
        <v>155461</v>
      </c>
      <c r="AV22" s="323">
        <v>137480</v>
      </c>
      <c r="AW22" s="323">
        <v>166460</v>
      </c>
      <c r="AX22" s="323">
        <v>155788</v>
      </c>
      <c r="AY22" s="323">
        <v>170055</v>
      </c>
      <c r="AZ22" s="323">
        <v>148600</v>
      </c>
      <c r="BA22" s="323">
        <v>152535</v>
      </c>
      <c r="BB22" s="323">
        <v>161151</v>
      </c>
      <c r="BC22" s="323">
        <v>174860</v>
      </c>
      <c r="BD22" s="323">
        <v>163414</v>
      </c>
      <c r="BE22" s="323">
        <v>182176</v>
      </c>
      <c r="BF22" s="323">
        <v>167013</v>
      </c>
      <c r="BG22" s="323">
        <v>185479</v>
      </c>
      <c r="BH22" s="324">
        <v>151380</v>
      </c>
      <c r="BI22" s="324">
        <v>166037</v>
      </c>
      <c r="BJ22" s="323">
        <v>151541</v>
      </c>
      <c r="BK22" s="323">
        <v>157729</v>
      </c>
      <c r="BL22" s="323">
        <v>148109</v>
      </c>
      <c r="BM22" s="323">
        <v>154025</v>
      </c>
      <c r="BN22" s="323">
        <v>158097</v>
      </c>
      <c r="BO22" s="323">
        <v>158057</v>
      </c>
      <c r="BP22" s="323">
        <v>151063</v>
      </c>
      <c r="BQ22" s="325">
        <v>152736</v>
      </c>
      <c r="BR22" s="325">
        <v>147887</v>
      </c>
      <c r="BS22" s="325">
        <v>160700</v>
      </c>
    </row>
    <row r="23" spans="1:71" x14ac:dyDescent="0.3">
      <c r="A23" s="56">
        <v>18</v>
      </c>
      <c r="B23" s="259" t="s">
        <v>152</v>
      </c>
      <c r="C23" s="64" t="s">
        <v>42</v>
      </c>
      <c r="D23" s="323">
        <v>47596</v>
      </c>
      <c r="E23" s="323">
        <v>51377</v>
      </c>
      <c r="F23" s="323">
        <v>47827</v>
      </c>
      <c r="G23" s="323">
        <v>49778</v>
      </c>
      <c r="H23" s="323">
        <v>42336</v>
      </c>
      <c r="I23" s="323">
        <v>44884</v>
      </c>
      <c r="J23" s="323">
        <v>42465</v>
      </c>
      <c r="K23" s="323">
        <v>45243</v>
      </c>
      <c r="L23" s="323">
        <v>41284</v>
      </c>
      <c r="M23" s="323">
        <v>46993</v>
      </c>
      <c r="N23" s="323">
        <v>46564</v>
      </c>
      <c r="O23" s="323">
        <v>50972</v>
      </c>
      <c r="P23" s="323">
        <v>47390</v>
      </c>
      <c r="Q23" s="323">
        <v>53332</v>
      </c>
      <c r="R23" s="323">
        <v>50966</v>
      </c>
      <c r="S23" s="323">
        <v>53120</v>
      </c>
      <c r="T23" s="323">
        <v>47587</v>
      </c>
      <c r="U23" s="323">
        <v>51199</v>
      </c>
      <c r="V23" s="323">
        <v>48458</v>
      </c>
      <c r="W23" s="323">
        <v>51614</v>
      </c>
      <c r="X23" s="323">
        <v>47207</v>
      </c>
      <c r="Y23" s="323">
        <v>53022</v>
      </c>
      <c r="Z23" s="323">
        <v>49999</v>
      </c>
      <c r="AA23" s="323">
        <v>53626</v>
      </c>
      <c r="AB23" s="323">
        <v>49170</v>
      </c>
      <c r="AC23" s="323">
        <v>54496</v>
      </c>
      <c r="AD23" s="323">
        <v>51243</v>
      </c>
      <c r="AE23" s="323">
        <v>51935</v>
      </c>
      <c r="AF23" s="323">
        <v>48697</v>
      </c>
      <c r="AG23" s="323">
        <v>52117</v>
      </c>
      <c r="AH23" s="323">
        <v>49696</v>
      </c>
      <c r="AI23" s="323">
        <v>51332</v>
      </c>
      <c r="AJ23" s="323">
        <v>47014</v>
      </c>
      <c r="AK23" s="323">
        <v>53106</v>
      </c>
      <c r="AL23" s="323">
        <v>50056</v>
      </c>
      <c r="AM23" s="323">
        <v>52676</v>
      </c>
      <c r="AN23" s="323">
        <v>49451</v>
      </c>
      <c r="AO23" s="323">
        <v>53293</v>
      </c>
      <c r="AP23" s="323">
        <v>50966</v>
      </c>
      <c r="AQ23" s="323">
        <v>54821</v>
      </c>
      <c r="AR23" s="323">
        <v>50887</v>
      </c>
      <c r="AS23" s="323">
        <v>55997</v>
      </c>
      <c r="AT23" s="323">
        <v>53009</v>
      </c>
      <c r="AU23" s="323">
        <v>57314</v>
      </c>
      <c r="AV23" s="323">
        <v>53950</v>
      </c>
      <c r="AW23" s="323">
        <v>58854</v>
      </c>
      <c r="AX23" s="323">
        <v>54837</v>
      </c>
      <c r="AY23" s="323">
        <v>55556</v>
      </c>
      <c r="AZ23" s="323">
        <v>49018</v>
      </c>
      <c r="BA23" s="323">
        <v>40010</v>
      </c>
      <c r="BB23" s="323">
        <v>40610</v>
      </c>
      <c r="BC23" s="323">
        <v>44730</v>
      </c>
      <c r="BD23" s="323">
        <v>40023</v>
      </c>
      <c r="BE23" s="323">
        <v>43539</v>
      </c>
      <c r="BF23" s="323">
        <v>44613</v>
      </c>
      <c r="BG23" s="323">
        <v>52381</v>
      </c>
      <c r="BH23" s="324">
        <v>47196</v>
      </c>
      <c r="BI23" s="324">
        <v>53035</v>
      </c>
      <c r="BJ23" s="323">
        <v>50532</v>
      </c>
      <c r="BK23" s="323">
        <v>54411</v>
      </c>
      <c r="BL23" s="323">
        <v>48040</v>
      </c>
      <c r="BM23" s="323">
        <v>47443</v>
      </c>
      <c r="BN23" s="323">
        <v>43198</v>
      </c>
      <c r="BO23" s="323">
        <v>51598</v>
      </c>
      <c r="BP23" s="323">
        <v>43425</v>
      </c>
      <c r="BQ23" s="325">
        <v>39981</v>
      </c>
      <c r="BR23" s="325">
        <v>40385</v>
      </c>
      <c r="BS23" s="325">
        <v>45176</v>
      </c>
    </row>
    <row r="24" spans="1:71" x14ac:dyDescent="0.3">
      <c r="A24" s="56">
        <v>19</v>
      </c>
      <c r="B24" s="259" t="s">
        <v>153</v>
      </c>
      <c r="C24" s="64" t="s">
        <v>11</v>
      </c>
      <c r="D24" s="323">
        <v>13840</v>
      </c>
      <c r="E24" s="323">
        <v>17537</v>
      </c>
      <c r="F24" s="323">
        <v>18421</v>
      </c>
      <c r="G24" s="323">
        <v>16280</v>
      </c>
      <c r="H24" s="323">
        <v>13959</v>
      </c>
      <c r="I24" s="323">
        <v>16887</v>
      </c>
      <c r="J24" s="323">
        <v>18191</v>
      </c>
      <c r="K24" s="323">
        <v>15843</v>
      </c>
      <c r="L24" s="323">
        <v>13641</v>
      </c>
      <c r="M24" s="323">
        <v>17229</v>
      </c>
      <c r="N24" s="323">
        <v>19060</v>
      </c>
      <c r="O24" s="323">
        <v>16957</v>
      </c>
      <c r="P24" s="323">
        <v>14510</v>
      </c>
      <c r="Q24" s="323">
        <v>17967</v>
      </c>
      <c r="R24" s="323">
        <v>19533</v>
      </c>
      <c r="S24" s="323">
        <v>16756</v>
      </c>
      <c r="T24" s="323">
        <v>14905</v>
      </c>
      <c r="U24" s="323">
        <v>18431</v>
      </c>
      <c r="V24" s="323">
        <v>19431</v>
      </c>
      <c r="W24" s="323">
        <v>17101</v>
      </c>
      <c r="X24" s="323">
        <v>15189</v>
      </c>
      <c r="Y24" s="323">
        <v>19250</v>
      </c>
      <c r="Z24" s="323">
        <v>20360</v>
      </c>
      <c r="AA24" s="323">
        <v>18169</v>
      </c>
      <c r="AB24" s="323">
        <v>15891</v>
      </c>
      <c r="AC24" s="323">
        <v>19890</v>
      </c>
      <c r="AD24" s="323">
        <v>21094</v>
      </c>
      <c r="AE24" s="323">
        <v>18905</v>
      </c>
      <c r="AF24" s="323">
        <v>16794</v>
      </c>
      <c r="AG24" s="323">
        <v>20611</v>
      </c>
      <c r="AH24" s="323">
        <v>22815</v>
      </c>
      <c r="AI24" s="323">
        <v>20290</v>
      </c>
      <c r="AJ24" s="323">
        <v>18035</v>
      </c>
      <c r="AK24" s="323">
        <v>22008</v>
      </c>
      <c r="AL24" s="323">
        <v>23887</v>
      </c>
      <c r="AM24" s="323">
        <v>20472</v>
      </c>
      <c r="AN24" s="323">
        <v>18030</v>
      </c>
      <c r="AO24" s="323">
        <v>22001</v>
      </c>
      <c r="AP24" s="323">
        <v>23865</v>
      </c>
      <c r="AQ24" s="323">
        <v>20968</v>
      </c>
      <c r="AR24" s="323">
        <v>18299</v>
      </c>
      <c r="AS24" s="323">
        <v>22726</v>
      </c>
      <c r="AT24" s="323">
        <v>24087</v>
      </c>
      <c r="AU24" s="323">
        <v>21540</v>
      </c>
      <c r="AV24" s="323">
        <v>18867</v>
      </c>
      <c r="AW24" s="323">
        <v>22913</v>
      </c>
      <c r="AX24" s="323">
        <v>23593</v>
      </c>
      <c r="AY24" s="323">
        <v>20941</v>
      </c>
      <c r="AZ24" s="323">
        <v>15849</v>
      </c>
      <c r="BA24" s="323">
        <v>10627</v>
      </c>
      <c r="BB24" s="323">
        <v>17182</v>
      </c>
      <c r="BC24" s="323">
        <v>11687</v>
      </c>
      <c r="BD24" s="323">
        <v>9830</v>
      </c>
      <c r="BE24" s="323">
        <v>12829</v>
      </c>
      <c r="BF24" s="323">
        <v>21696</v>
      </c>
      <c r="BG24" s="323">
        <v>19509</v>
      </c>
      <c r="BH24" s="324">
        <v>16457</v>
      </c>
      <c r="BI24" s="324">
        <v>24437</v>
      </c>
      <c r="BJ24" s="323">
        <v>26658</v>
      </c>
      <c r="BK24" s="323">
        <v>22681</v>
      </c>
      <c r="BL24" s="323">
        <v>20503</v>
      </c>
      <c r="BM24" s="323">
        <v>24619</v>
      </c>
      <c r="BN24" s="323">
        <v>27653</v>
      </c>
      <c r="BO24" s="323">
        <v>23101</v>
      </c>
      <c r="BP24" s="323">
        <v>20258</v>
      </c>
      <c r="BQ24" s="325">
        <v>23733</v>
      </c>
      <c r="BR24" s="325">
        <v>27054</v>
      </c>
      <c r="BS24" s="325">
        <v>23409</v>
      </c>
    </row>
    <row r="25" spans="1:71" x14ac:dyDescent="0.3">
      <c r="A25" s="56">
        <v>20</v>
      </c>
      <c r="B25" s="259" t="s">
        <v>154</v>
      </c>
      <c r="C25" s="64" t="s">
        <v>43</v>
      </c>
      <c r="D25" s="323">
        <v>8485</v>
      </c>
      <c r="E25" s="323">
        <v>9538</v>
      </c>
      <c r="F25" s="323">
        <v>7794</v>
      </c>
      <c r="G25" s="323">
        <v>10793</v>
      </c>
      <c r="H25" s="323">
        <v>7823</v>
      </c>
      <c r="I25" s="323">
        <v>8651</v>
      </c>
      <c r="J25" s="323">
        <v>6912</v>
      </c>
      <c r="K25" s="323">
        <v>10804</v>
      </c>
      <c r="L25" s="323">
        <v>8085</v>
      </c>
      <c r="M25" s="323">
        <v>9509</v>
      </c>
      <c r="N25" s="323">
        <v>8329</v>
      </c>
      <c r="O25" s="323">
        <v>12325</v>
      </c>
      <c r="P25" s="323">
        <v>9011</v>
      </c>
      <c r="Q25" s="323">
        <v>9708</v>
      </c>
      <c r="R25" s="323">
        <v>8210</v>
      </c>
      <c r="S25" s="323">
        <v>11726</v>
      </c>
      <c r="T25" s="323">
        <v>8973</v>
      </c>
      <c r="U25" s="323">
        <v>10239</v>
      </c>
      <c r="V25" s="323">
        <v>8873</v>
      </c>
      <c r="W25" s="323">
        <v>12802</v>
      </c>
      <c r="X25" s="323">
        <v>9631</v>
      </c>
      <c r="Y25" s="323">
        <v>10007</v>
      </c>
      <c r="Z25" s="323">
        <v>8957</v>
      </c>
      <c r="AA25" s="323">
        <v>12234</v>
      </c>
      <c r="AB25" s="323">
        <v>9440</v>
      </c>
      <c r="AC25" s="323">
        <v>10315</v>
      </c>
      <c r="AD25" s="323">
        <v>9822</v>
      </c>
      <c r="AE25" s="323">
        <v>13512</v>
      </c>
      <c r="AF25" s="323">
        <v>10299</v>
      </c>
      <c r="AG25" s="323">
        <v>10983</v>
      </c>
      <c r="AH25" s="323">
        <v>10058</v>
      </c>
      <c r="AI25" s="323">
        <v>13570</v>
      </c>
      <c r="AJ25" s="323">
        <v>10303</v>
      </c>
      <c r="AK25" s="323">
        <v>11092</v>
      </c>
      <c r="AL25" s="323">
        <v>10144</v>
      </c>
      <c r="AM25" s="323">
        <v>15750</v>
      </c>
      <c r="AN25" s="323">
        <v>11663</v>
      </c>
      <c r="AO25" s="323">
        <v>13254</v>
      </c>
      <c r="AP25" s="323">
        <v>12519</v>
      </c>
      <c r="AQ25" s="323">
        <v>16762</v>
      </c>
      <c r="AR25" s="323">
        <v>13667</v>
      </c>
      <c r="AS25" s="323">
        <v>14030</v>
      </c>
      <c r="AT25" s="323">
        <v>13385</v>
      </c>
      <c r="AU25" s="323">
        <v>17659</v>
      </c>
      <c r="AV25" s="323">
        <v>15379</v>
      </c>
      <c r="AW25" s="323">
        <v>15347</v>
      </c>
      <c r="AX25" s="323">
        <v>15212</v>
      </c>
      <c r="AY25" s="323">
        <v>19744</v>
      </c>
      <c r="AZ25" s="323">
        <v>15072</v>
      </c>
      <c r="BA25" s="323">
        <v>15044</v>
      </c>
      <c r="BB25" s="323">
        <v>15268</v>
      </c>
      <c r="BC25" s="323">
        <v>20226</v>
      </c>
      <c r="BD25" s="323">
        <v>17786</v>
      </c>
      <c r="BE25" s="323">
        <v>18626</v>
      </c>
      <c r="BF25" s="323">
        <v>17394</v>
      </c>
      <c r="BG25" s="323">
        <v>24946</v>
      </c>
      <c r="BH25" s="324">
        <v>17884</v>
      </c>
      <c r="BI25" s="324">
        <v>19200</v>
      </c>
      <c r="BJ25" s="323">
        <v>17186</v>
      </c>
      <c r="BK25" s="323">
        <v>22128</v>
      </c>
      <c r="BL25" s="323">
        <v>17165</v>
      </c>
      <c r="BM25" s="323">
        <v>20977</v>
      </c>
      <c r="BN25" s="323">
        <v>16482</v>
      </c>
      <c r="BO25" s="323">
        <v>22435</v>
      </c>
      <c r="BP25" s="323">
        <v>18726</v>
      </c>
      <c r="BQ25" s="325">
        <v>17918</v>
      </c>
      <c r="BR25" s="325">
        <v>19948</v>
      </c>
      <c r="BS25" s="325">
        <v>25682</v>
      </c>
    </row>
    <row r="26" spans="1:71" x14ac:dyDescent="0.3">
      <c r="A26" s="56">
        <v>21</v>
      </c>
      <c r="B26" s="259" t="s">
        <v>155</v>
      </c>
      <c r="C26" s="64" t="s">
        <v>12</v>
      </c>
      <c r="D26" s="323">
        <v>9530</v>
      </c>
      <c r="E26" s="323">
        <v>9976</v>
      </c>
      <c r="F26" s="323">
        <v>9992</v>
      </c>
      <c r="G26" s="323">
        <v>10048</v>
      </c>
      <c r="H26" s="323">
        <v>10143</v>
      </c>
      <c r="I26" s="323">
        <v>10767</v>
      </c>
      <c r="J26" s="323">
        <v>10617</v>
      </c>
      <c r="K26" s="323">
        <v>10694</v>
      </c>
      <c r="L26" s="323">
        <v>10813</v>
      </c>
      <c r="M26" s="323">
        <v>11325</v>
      </c>
      <c r="N26" s="323">
        <v>11143</v>
      </c>
      <c r="O26" s="323">
        <v>10695</v>
      </c>
      <c r="P26" s="323">
        <v>10410</v>
      </c>
      <c r="Q26" s="323">
        <v>10658</v>
      </c>
      <c r="R26" s="323">
        <v>10660</v>
      </c>
      <c r="S26" s="323">
        <v>10399</v>
      </c>
      <c r="T26" s="323">
        <v>10317</v>
      </c>
      <c r="U26" s="323">
        <v>11264</v>
      </c>
      <c r="V26" s="323">
        <v>11025</v>
      </c>
      <c r="W26" s="323">
        <v>11312</v>
      </c>
      <c r="X26" s="323">
        <v>10738</v>
      </c>
      <c r="Y26" s="323">
        <v>11107</v>
      </c>
      <c r="Z26" s="323">
        <v>11023</v>
      </c>
      <c r="AA26" s="323">
        <v>10951</v>
      </c>
      <c r="AB26" s="323">
        <v>10644</v>
      </c>
      <c r="AC26" s="323">
        <v>12138</v>
      </c>
      <c r="AD26" s="323">
        <v>12117</v>
      </c>
      <c r="AE26" s="323">
        <v>12199</v>
      </c>
      <c r="AF26" s="323">
        <v>11975</v>
      </c>
      <c r="AG26" s="323">
        <v>12857</v>
      </c>
      <c r="AH26" s="323">
        <v>12836</v>
      </c>
      <c r="AI26" s="323">
        <v>13748</v>
      </c>
      <c r="AJ26" s="323">
        <v>12442</v>
      </c>
      <c r="AK26" s="323">
        <v>13671</v>
      </c>
      <c r="AL26" s="323">
        <v>14088</v>
      </c>
      <c r="AM26" s="323">
        <v>14244</v>
      </c>
      <c r="AN26" s="323">
        <v>13819</v>
      </c>
      <c r="AO26" s="323">
        <v>14443</v>
      </c>
      <c r="AP26" s="323">
        <v>14392</v>
      </c>
      <c r="AQ26" s="323">
        <v>14454</v>
      </c>
      <c r="AR26" s="323">
        <v>13697</v>
      </c>
      <c r="AS26" s="323">
        <v>15186</v>
      </c>
      <c r="AT26" s="323">
        <v>14804</v>
      </c>
      <c r="AU26" s="323">
        <v>15243</v>
      </c>
      <c r="AV26" s="323">
        <v>14588</v>
      </c>
      <c r="AW26" s="323">
        <v>16069</v>
      </c>
      <c r="AX26" s="323">
        <v>15944</v>
      </c>
      <c r="AY26" s="323">
        <v>18047</v>
      </c>
      <c r="AZ26" s="323">
        <v>16861</v>
      </c>
      <c r="BA26" s="323">
        <v>16878</v>
      </c>
      <c r="BB26" s="323">
        <v>15849</v>
      </c>
      <c r="BC26" s="323">
        <v>16930</v>
      </c>
      <c r="BD26" s="323">
        <v>16501</v>
      </c>
      <c r="BE26" s="323">
        <v>17462</v>
      </c>
      <c r="BF26" s="323">
        <v>16731</v>
      </c>
      <c r="BG26" s="323">
        <v>16737</v>
      </c>
      <c r="BH26" s="324">
        <v>14238</v>
      </c>
      <c r="BI26" s="324">
        <v>12885</v>
      </c>
      <c r="BJ26" s="323">
        <v>11948</v>
      </c>
      <c r="BK26" s="323">
        <v>11112</v>
      </c>
      <c r="BL26" s="323">
        <v>12214</v>
      </c>
      <c r="BM26" s="323">
        <v>11400</v>
      </c>
      <c r="BN26" s="323">
        <v>11752</v>
      </c>
      <c r="BO26" s="323">
        <v>12037</v>
      </c>
      <c r="BP26" s="323">
        <v>12827</v>
      </c>
      <c r="BQ26" s="325">
        <v>14406</v>
      </c>
      <c r="BR26" s="325">
        <v>13680</v>
      </c>
      <c r="BS26" s="325">
        <v>12027</v>
      </c>
    </row>
    <row r="27" spans="1:71" x14ac:dyDescent="0.3">
      <c r="A27" s="56">
        <v>22</v>
      </c>
      <c r="B27" s="259" t="s">
        <v>156</v>
      </c>
      <c r="C27" s="64" t="s">
        <v>13</v>
      </c>
      <c r="D27" s="323">
        <v>26349</v>
      </c>
      <c r="E27" s="323">
        <v>28353</v>
      </c>
      <c r="F27" s="323">
        <v>22929</v>
      </c>
      <c r="G27" s="323">
        <v>31806</v>
      </c>
      <c r="H27" s="323">
        <v>26808</v>
      </c>
      <c r="I27" s="323">
        <v>29203</v>
      </c>
      <c r="J27" s="323">
        <v>23992</v>
      </c>
      <c r="K27" s="323">
        <v>35084</v>
      </c>
      <c r="L27" s="323">
        <v>29297</v>
      </c>
      <c r="M27" s="323">
        <v>34140</v>
      </c>
      <c r="N27" s="323">
        <v>29735</v>
      </c>
      <c r="O27" s="323">
        <v>37554</v>
      </c>
      <c r="P27" s="323">
        <v>38280</v>
      </c>
      <c r="Q27" s="323">
        <v>37206</v>
      </c>
      <c r="R27" s="323">
        <v>32605</v>
      </c>
      <c r="S27" s="323">
        <v>37304</v>
      </c>
      <c r="T27" s="323">
        <v>34263</v>
      </c>
      <c r="U27" s="323">
        <v>36154</v>
      </c>
      <c r="V27" s="323">
        <v>32988</v>
      </c>
      <c r="W27" s="323">
        <v>41681</v>
      </c>
      <c r="X27" s="323">
        <v>36519</v>
      </c>
      <c r="Y27" s="323">
        <v>39338</v>
      </c>
      <c r="Z27" s="323">
        <v>33317</v>
      </c>
      <c r="AA27" s="323">
        <v>50259</v>
      </c>
      <c r="AB27" s="323">
        <v>37478</v>
      </c>
      <c r="AC27" s="323">
        <v>43573</v>
      </c>
      <c r="AD27" s="323">
        <v>37897</v>
      </c>
      <c r="AE27" s="323">
        <v>50602</v>
      </c>
      <c r="AF27" s="323">
        <v>48045</v>
      </c>
      <c r="AG27" s="323">
        <v>50789</v>
      </c>
      <c r="AH27" s="323">
        <v>43321</v>
      </c>
      <c r="AI27" s="323">
        <v>62531</v>
      </c>
      <c r="AJ27" s="323">
        <v>48953</v>
      </c>
      <c r="AK27" s="323">
        <v>48440</v>
      </c>
      <c r="AL27" s="323">
        <v>40473</v>
      </c>
      <c r="AM27" s="323">
        <v>49572</v>
      </c>
      <c r="AN27" s="323">
        <v>43117</v>
      </c>
      <c r="AO27" s="323">
        <v>38803</v>
      </c>
      <c r="AP27" s="323">
        <v>33536</v>
      </c>
      <c r="AQ27" s="323">
        <v>45560</v>
      </c>
      <c r="AR27" s="323">
        <v>44784</v>
      </c>
      <c r="AS27" s="323">
        <v>50116</v>
      </c>
      <c r="AT27" s="323">
        <v>46612</v>
      </c>
      <c r="AU27" s="323">
        <v>60918</v>
      </c>
      <c r="AV27" s="323">
        <v>55902</v>
      </c>
      <c r="AW27" s="323">
        <v>57559</v>
      </c>
      <c r="AX27" s="323">
        <v>52524</v>
      </c>
      <c r="AY27" s="323">
        <v>62983</v>
      </c>
      <c r="AZ27" s="323">
        <v>62147</v>
      </c>
      <c r="BA27" s="323">
        <v>60592</v>
      </c>
      <c r="BB27" s="323">
        <v>55082</v>
      </c>
      <c r="BC27" s="323">
        <v>77710</v>
      </c>
      <c r="BD27" s="323">
        <v>64757</v>
      </c>
      <c r="BE27" s="323">
        <v>73683</v>
      </c>
      <c r="BF27" s="323">
        <v>63884</v>
      </c>
      <c r="BG27" s="323">
        <v>80271</v>
      </c>
      <c r="BH27" s="324">
        <v>67343</v>
      </c>
      <c r="BI27" s="324">
        <v>70018</v>
      </c>
      <c r="BJ27" s="323">
        <v>66523</v>
      </c>
      <c r="BK27" s="323">
        <v>80492</v>
      </c>
      <c r="BL27" s="323">
        <v>73271</v>
      </c>
      <c r="BM27" s="323">
        <v>73588</v>
      </c>
      <c r="BN27" s="323">
        <v>69535</v>
      </c>
      <c r="BO27" s="323">
        <v>80787</v>
      </c>
      <c r="BP27" s="323">
        <v>74639</v>
      </c>
      <c r="BQ27" s="325">
        <v>86416</v>
      </c>
      <c r="BR27" s="325">
        <v>78903</v>
      </c>
      <c r="BS27" s="325">
        <v>85007</v>
      </c>
    </row>
    <row r="28" spans="1:71" x14ac:dyDescent="0.3">
      <c r="A28" s="56">
        <v>23</v>
      </c>
      <c r="B28" s="259" t="s">
        <v>157</v>
      </c>
      <c r="C28" s="64" t="s">
        <v>44</v>
      </c>
      <c r="D28" s="323">
        <v>38839</v>
      </c>
      <c r="E28" s="323">
        <v>38556</v>
      </c>
      <c r="F28" s="323">
        <v>40107</v>
      </c>
      <c r="G28" s="323">
        <v>37685</v>
      </c>
      <c r="H28" s="323">
        <v>38232</v>
      </c>
      <c r="I28" s="323">
        <v>42143</v>
      </c>
      <c r="J28" s="323">
        <v>40744</v>
      </c>
      <c r="K28" s="323">
        <v>37805</v>
      </c>
      <c r="L28" s="323">
        <v>39691</v>
      </c>
      <c r="M28" s="323">
        <v>42145</v>
      </c>
      <c r="N28" s="323">
        <v>40574</v>
      </c>
      <c r="O28" s="323">
        <v>38562</v>
      </c>
      <c r="P28" s="323">
        <v>40699</v>
      </c>
      <c r="Q28" s="323">
        <v>47275</v>
      </c>
      <c r="R28" s="323">
        <v>45501</v>
      </c>
      <c r="S28" s="323">
        <v>39405</v>
      </c>
      <c r="T28" s="323">
        <v>40957</v>
      </c>
      <c r="U28" s="323">
        <v>46686</v>
      </c>
      <c r="V28" s="323">
        <v>44908</v>
      </c>
      <c r="W28" s="323">
        <v>39926</v>
      </c>
      <c r="X28" s="323">
        <v>45883</v>
      </c>
      <c r="Y28" s="323">
        <v>43235</v>
      </c>
      <c r="Z28" s="323">
        <v>46447</v>
      </c>
      <c r="AA28" s="323">
        <v>44752</v>
      </c>
      <c r="AB28" s="323">
        <v>45286</v>
      </c>
      <c r="AC28" s="323">
        <v>43951</v>
      </c>
      <c r="AD28" s="323">
        <v>46917</v>
      </c>
      <c r="AE28" s="323">
        <v>49040</v>
      </c>
      <c r="AF28" s="323">
        <v>50531</v>
      </c>
      <c r="AG28" s="323">
        <v>47999</v>
      </c>
      <c r="AH28" s="323">
        <v>49629</v>
      </c>
      <c r="AI28" s="323">
        <v>52317</v>
      </c>
      <c r="AJ28" s="323">
        <v>50272</v>
      </c>
      <c r="AK28" s="323">
        <v>50590</v>
      </c>
      <c r="AL28" s="323">
        <v>52696</v>
      </c>
      <c r="AM28" s="323">
        <v>54476</v>
      </c>
      <c r="AN28" s="323">
        <v>50648</v>
      </c>
      <c r="AO28" s="323">
        <v>51771</v>
      </c>
      <c r="AP28" s="323">
        <v>54321</v>
      </c>
      <c r="AQ28" s="323">
        <v>55254</v>
      </c>
      <c r="AR28" s="323">
        <v>52770</v>
      </c>
      <c r="AS28" s="323">
        <v>54249</v>
      </c>
      <c r="AT28" s="323">
        <v>56464</v>
      </c>
      <c r="AU28" s="323">
        <v>56122</v>
      </c>
      <c r="AV28" s="323">
        <v>52677</v>
      </c>
      <c r="AW28" s="323">
        <v>53554</v>
      </c>
      <c r="AX28" s="323">
        <v>55974</v>
      </c>
      <c r="AY28" s="323">
        <v>58508</v>
      </c>
      <c r="AZ28" s="323">
        <v>55673</v>
      </c>
      <c r="BA28" s="323">
        <v>57688</v>
      </c>
      <c r="BB28" s="323">
        <v>60103</v>
      </c>
      <c r="BC28" s="323">
        <v>62670</v>
      </c>
      <c r="BD28" s="323">
        <v>56892</v>
      </c>
      <c r="BE28" s="323">
        <v>59581</v>
      </c>
      <c r="BF28" s="323">
        <v>62237</v>
      </c>
      <c r="BG28" s="323">
        <v>65546</v>
      </c>
      <c r="BH28" s="324">
        <v>60809</v>
      </c>
      <c r="BI28" s="324">
        <v>62951</v>
      </c>
      <c r="BJ28" s="323">
        <v>64450</v>
      </c>
      <c r="BK28" s="323">
        <v>65132</v>
      </c>
      <c r="BL28" s="323">
        <v>58287</v>
      </c>
      <c r="BM28" s="323">
        <v>60911</v>
      </c>
      <c r="BN28" s="323">
        <v>66810</v>
      </c>
      <c r="BO28" s="323">
        <v>67276</v>
      </c>
      <c r="BP28" s="323">
        <v>55125</v>
      </c>
      <c r="BQ28" s="325">
        <v>58138</v>
      </c>
      <c r="BR28" s="325">
        <v>64279</v>
      </c>
      <c r="BS28" s="325">
        <v>65203</v>
      </c>
    </row>
    <row r="29" spans="1:71" x14ac:dyDescent="0.3">
      <c r="A29" s="56">
        <v>24</v>
      </c>
      <c r="B29" s="259" t="s">
        <v>158</v>
      </c>
      <c r="C29" s="64" t="s">
        <v>14</v>
      </c>
      <c r="D29" s="323">
        <v>88473</v>
      </c>
      <c r="E29" s="323">
        <v>95013</v>
      </c>
      <c r="F29" s="323">
        <v>97064</v>
      </c>
      <c r="G29" s="323">
        <v>95041</v>
      </c>
      <c r="H29" s="323">
        <v>90993</v>
      </c>
      <c r="I29" s="323">
        <v>94481</v>
      </c>
      <c r="J29" s="323">
        <v>92644</v>
      </c>
      <c r="K29" s="323">
        <v>89149</v>
      </c>
      <c r="L29" s="323">
        <v>84249</v>
      </c>
      <c r="M29" s="323">
        <v>90884</v>
      </c>
      <c r="N29" s="323">
        <v>90991</v>
      </c>
      <c r="O29" s="323">
        <v>88470</v>
      </c>
      <c r="P29" s="323">
        <v>86318</v>
      </c>
      <c r="Q29" s="323">
        <v>91483</v>
      </c>
      <c r="R29" s="323">
        <v>90930</v>
      </c>
      <c r="S29" s="323">
        <v>91751</v>
      </c>
      <c r="T29" s="323">
        <v>89654</v>
      </c>
      <c r="U29" s="323">
        <v>95426</v>
      </c>
      <c r="V29" s="323">
        <v>94546</v>
      </c>
      <c r="W29" s="323">
        <v>94907</v>
      </c>
      <c r="X29" s="323">
        <v>89983</v>
      </c>
      <c r="Y29" s="323">
        <v>96373</v>
      </c>
      <c r="Z29" s="323">
        <v>96867</v>
      </c>
      <c r="AA29" s="323">
        <v>98849</v>
      </c>
      <c r="AB29" s="323">
        <v>97997</v>
      </c>
      <c r="AC29" s="323">
        <v>98895</v>
      </c>
      <c r="AD29" s="323">
        <v>99232</v>
      </c>
      <c r="AE29" s="323">
        <v>99903</v>
      </c>
      <c r="AF29" s="323">
        <v>95560</v>
      </c>
      <c r="AG29" s="323">
        <v>100620</v>
      </c>
      <c r="AH29" s="323">
        <v>96633</v>
      </c>
      <c r="AI29" s="323">
        <v>96251</v>
      </c>
      <c r="AJ29" s="323">
        <v>91106</v>
      </c>
      <c r="AK29" s="323">
        <v>100323</v>
      </c>
      <c r="AL29" s="323">
        <v>99560</v>
      </c>
      <c r="AM29" s="323">
        <v>103201</v>
      </c>
      <c r="AN29" s="323">
        <v>103314</v>
      </c>
      <c r="AO29" s="323">
        <v>100147</v>
      </c>
      <c r="AP29" s="323">
        <v>99592</v>
      </c>
      <c r="AQ29" s="323">
        <v>104222</v>
      </c>
      <c r="AR29" s="323">
        <v>100748</v>
      </c>
      <c r="AS29" s="323">
        <v>104670</v>
      </c>
      <c r="AT29" s="323">
        <v>104121</v>
      </c>
      <c r="AU29" s="323">
        <v>107125</v>
      </c>
      <c r="AV29" s="323">
        <v>105363</v>
      </c>
      <c r="AW29" s="323">
        <v>107999</v>
      </c>
      <c r="AX29" s="323">
        <v>108938</v>
      </c>
      <c r="AY29" s="323">
        <v>108251</v>
      </c>
      <c r="AZ29" s="323">
        <v>105875</v>
      </c>
      <c r="BA29" s="323">
        <v>106781</v>
      </c>
      <c r="BB29" s="323">
        <v>105020</v>
      </c>
      <c r="BC29" s="323">
        <v>105827</v>
      </c>
      <c r="BD29" s="323">
        <v>105291</v>
      </c>
      <c r="BE29" s="323">
        <v>106478</v>
      </c>
      <c r="BF29" s="323">
        <v>105708</v>
      </c>
      <c r="BG29" s="323">
        <v>107266</v>
      </c>
      <c r="BH29" s="324">
        <v>109205</v>
      </c>
      <c r="BI29" s="324">
        <v>108190</v>
      </c>
      <c r="BJ29" s="323">
        <v>109240</v>
      </c>
      <c r="BK29" s="323">
        <v>110311</v>
      </c>
      <c r="BL29" s="323">
        <v>111832</v>
      </c>
      <c r="BM29" s="323">
        <v>111622</v>
      </c>
      <c r="BN29" s="323">
        <v>110035</v>
      </c>
      <c r="BO29" s="323">
        <v>112451</v>
      </c>
      <c r="BP29" s="323">
        <v>111041</v>
      </c>
      <c r="BQ29" s="325">
        <v>115941</v>
      </c>
      <c r="BR29" s="325">
        <v>115085</v>
      </c>
      <c r="BS29" s="325">
        <v>115070</v>
      </c>
    </row>
    <row r="30" spans="1:71" x14ac:dyDescent="0.3">
      <c r="A30" s="56">
        <v>25</v>
      </c>
      <c r="B30" s="259" t="s">
        <v>159</v>
      </c>
      <c r="C30" s="64" t="s">
        <v>45</v>
      </c>
      <c r="D30" s="323">
        <v>37970</v>
      </c>
      <c r="E30" s="323">
        <v>46934</v>
      </c>
      <c r="F30" s="323">
        <v>34185</v>
      </c>
      <c r="G30" s="323">
        <v>46989</v>
      </c>
      <c r="H30" s="323">
        <v>34064</v>
      </c>
      <c r="I30" s="323">
        <v>40166</v>
      </c>
      <c r="J30" s="323">
        <v>30582</v>
      </c>
      <c r="K30" s="323">
        <v>45698</v>
      </c>
      <c r="L30" s="323">
        <v>36414</v>
      </c>
      <c r="M30" s="323">
        <v>44899</v>
      </c>
      <c r="N30" s="323">
        <v>35947</v>
      </c>
      <c r="O30" s="323">
        <v>52365</v>
      </c>
      <c r="P30" s="323">
        <v>39333</v>
      </c>
      <c r="Q30" s="323">
        <v>47635</v>
      </c>
      <c r="R30" s="323">
        <v>38175</v>
      </c>
      <c r="S30" s="323">
        <v>53114</v>
      </c>
      <c r="T30" s="323">
        <v>41703</v>
      </c>
      <c r="U30" s="323">
        <v>48356</v>
      </c>
      <c r="V30" s="323">
        <v>37358</v>
      </c>
      <c r="W30" s="323">
        <v>57253</v>
      </c>
      <c r="X30" s="323">
        <v>45183</v>
      </c>
      <c r="Y30" s="323">
        <v>53620</v>
      </c>
      <c r="Z30" s="323">
        <v>40862</v>
      </c>
      <c r="AA30" s="323">
        <v>59322</v>
      </c>
      <c r="AB30" s="323">
        <v>47091</v>
      </c>
      <c r="AC30" s="323">
        <v>55195</v>
      </c>
      <c r="AD30" s="323">
        <v>42923</v>
      </c>
      <c r="AE30" s="323">
        <v>62028</v>
      </c>
      <c r="AF30" s="323">
        <v>50339</v>
      </c>
      <c r="AG30" s="323">
        <v>57355</v>
      </c>
      <c r="AH30" s="323">
        <v>44835</v>
      </c>
      <c r="AI30" s="323">
        <v>63300</v>
      </c>
      <c r="AJ30" s="323">
        <v>49787</v>
      </c>
      <c r="AK30" s="323">
        <v>61766</v>
      </c>
      <c r="AL30" s="323">
        <v>47859</v>
      </c>
      <c r="AM30" s="323">
        <v>68329</v>
      </c>
      <c r="AN30" s="323">
        <v>55707</v>
      </c>
      <c r="AO30" s="323">
        <v>64695</v>
      </c>
      <c r="AP30" s="323">
        <v>50492</v>
      </c>
      <c r="AQ30" s="323">
        <v>70319</v>
      </c>
      <c r="AR30" s="323">
        <v>57156</v>
      </c>
      <c r="AS30" s="323">
        <v>66494</v>
      </c>
      <c r="AT30" s="323">
        <v>53065</v>
      </c>
      <c r="AU30" s="323">
        <v>72866</v>
      </c>
      <c r="AV30" s="323">
        <v>58383</v>
      </c>
      <c r="AW30" s="323">
        <v>69464</v>
      </c>
      <c r="AX30" s="323">
        <v>54750</v>
      </c>
      <c r="AY30" s="323">
        <v>76439</v>
      </c>
      <c r="AZ30" s="323">
        <v>64525</v>
      </c>
      <c r="BA30" s="323">
        <v>66306</v>
      </c>
      <c r="BB30" s="323">
        <v>55802</v>
      </c>
      <c r="BC30" s="323">
        <v>75444</v>
      </c>
      <c r="BD30" s="323">
        <v>59812</v>
      </c>
      <c r="BE30" s="323">
        <v>70166</v>
      </c>
      <c r="BF30" s="323">
        <v>55465</v>
      </c>
      <c r="BG30" s="323">
        <v>80032</v>
      </c>
      <c r="BH30" s="324">
        <v>67384</v>
      </c>
      <c r="BI30" s="324">
        <v>75411</v>
      </c>
      <c r="BJ30" s="323">
        <v>63514</v>
      </c>
      <c r="BK30" s="323">
        <v>86773</v>
      </c>
      <c r="BL30" s="323">
        <v>69241</v>
      </c>
      <c r="BM30" s="323">
        <v>80944</v>
      </c>
      <c r="BN30" s="323">
        <v>66234</v>
      </c>
      <c r="BO30" s="323">
        <v>89020</v>
      </c>
      <c r="BP30" s="323">
        <v>72006</v>
      </c>
      <c r="BQ30" s="325">
        <v>81102</v>
      </c>
      <c r="BR30" s="325">
        <v>66723</v>
      </c>
      <c r="BS30" s="325">
        <v>92314</v>
      </c>
    </row>
    <row r="31" spans="1:71" x14ac:dyDescent="0.3">
      <c r="A31" s="56">
        <v>26</v>
      </c>
      <c r="B31" s="259" t="s">
        <v>160</v>
      </c>
      <c r="C31" s="64" t="s">
        <v>15</v>
      </c>
      <c r="D31" s="323">
        <v>7482</v>
      </c>
      <c r="E31" s="323">
        <v>9717</v>
      </c>
      <c r="F31" s="323">
        <v>7327</v>
      </c>
      <c r="G31" s="323">
        <v>10860</v>
      </c>
      <c r="H31" s="323">
        <v>7872</v>
      </c>
      <c r="I31" s="323">
        <v>8999</v>
      </c>
      <c r="J31" s="323">
        <v>7614</v>
      </c>
      <c r="K31" s="323">
        <v>11013</v>
      </c>
      <c r="L31" s="323">
        <v>8414</v>
      </c>
      <c r="M31" s="323">
        <v>9193</v>
      </c>
      <c r="N31" s="323">
        <v>8317</v>
      </c>
      <c r="O31" s="323">
        <v>11165</v>
      </c>
      <c r="P31" s="323">
        <v>8276</v>
      </c>
      <c r="Q31" s="323">
        <v>9372</v>
      </c>
      <c r="R31" s="323">
        <v>8590</v>
      </c>
      <c r="S31" s="323">
        <v>11395</v>
      </c>
      <c r="T31" s="323">
        <v>8270</v>
      </c>
      <c r="U31" s="323">
        <v>9349</v>
      </c>
      <c r="V31" s="323">
        <v>7840</v>
      </c>
      <c r="W31" s="323">
        <v>10560</v>
      </c>
      <c r="X31" s="323">
        <v>7890</v>
      </c>
      <c r="Y31" s="323">
        <v>9103</v>
      </c>
      <c r="Z31" s="323">
        <v>8053</v>
      </c>
      <c r="AA31" s="323">
        <v>10513</v>
      </c>
      <c r="AB31" s="323">
        <v>8639</v>
      </c>
      <c r="AC31" s="323">
        <v>9340</v>
      </c>
      <c r="AD31" s="323">
        <v>8553</v>
      </c>
      <c r="AE31" s="323">
        <v>10791</v>
      </c>
      <c r="AF31" s="323">
        <v>8969</v>
      </c>
      <c r="AG31" s="323">
        <v>9846</v>
      </c>
      <c r="AH31" s="323">
        <v>8692</v>
      </c>
      <c r="AI31" s="323">
        <v>11328</v>
      </c>
      <c r="AJ31" s="323">
        <v>9197</v>
      </c>
      <c r="AK31" s="323">
        <v>10667</v>
      </c>
      <c r="AL31" s="323">
        <v>9211</v>
      </c>
      <c r="AM31" s="323">
        <v>11960</v>
      </c>
      <c r="AN31" s="323">
        <v>10142</v>
      </c>
      <c r="AO31" s="323">
        <v>11279</v>
      </c>
      <c r="AP31" s="323">
        <v>10083</v>
      </c>
      <c r="AQ31" s="323">
        <v>13137</v>
      </c>
      <c r="AR31" s="323">
        <v>10457</v>
      </c>
      <c r="AS31" s="323">
        <v>12123</v>
      </c>
      <c r="AT31" s="323">
        <v>10529</v>
      </c>
      <c r="AU31" s="323">
        <v>13877</v>
      </c>
      <c r="AV31" s="323">
        <v>11311</v>
      </c>
      <c r="AW31" s="323">
        <v>12086</v>
      </c>
      <c r="AX31" s="323">
        <v>11047</v>
      </c>
      <c r="AY31" s="323">
        <v>14153</v>
      </c>
      <c r="AZ31" s="323">
        <v>11787</v>
      </c>
      <c r="BA31" s="323">
        <v>11376</v>
      </c>
      <c r="BB31" s="323">
        <v>11065</v>
      </c>
      <c r="BC31" s="323">
        <v>15546</v>
      </c>
      <c r="BD31" s="323">
        <v>11904</v>
      </c>
      <c r="BE31" s="323">
        <v>13879</v>
      </c>
      <c r="BF31" s="323">
        <v>12137</v>
      </c>
      <c r="BG31" s="323">
        <v>16157</v>
      </c>
      <c r="BH31" s="324">
        <v>13298</v>
      </c>
      <c r="BI31" s="324">
        <v>15375</v>
      </c>
      <c r="BJ31" s="323">
        <v>13527</v>
      </c>
      <c r="BK31" s="323">
        <v>16561</v>
      </c>
      <c r="BL31" s="323">
        <v>14329</v>
      </c>
      <c r="BM31" s="323">
        <v>15108</v>
      </c>
      <c r="BN31" s="323">
        <v>15043</v>
      </c>
      <c r="BO31" s="323">
        <v>17454</v>
      </c>
      <c r="BP31" s="323">
        <v>15487</v>
      </c>
      <c r="BQ31" s="325">
        <v>15965</v>
      </c>
      <c r="BR31" s="325">
        <v>15415</v>
      </c>
      <c r="BS31" s="325">
        <v>18859</v>
      </c>
    </row>
    <row r="32" spans="1:71" x14ac:dyDescent="0.3">
      <c r="A32" s="56">
        <v>27</v>
      </c>
      <c r="B32" s="259" t="s">
        <v>161</v>
      </c>
      <c r="C32" s="64" t="s">
        <v>46</v>
      </c>
      <c r="D32" s="323">
        <v>33207</v>
      </c>
      <c r="E32" s="323">
        <v>35283</v>
      </c>
      <c r="F32" s="323">
        <v>35014</v>
      </c>
      <c r="G32" s="323">
        <v>36891</v>
      </c>
      <c r="H32" s="323">
        <v>30179</v>
      </c>
      <c r="I32" s="323">
        <v>32570</v>
      </c>
      <c r="J32" s="323">
        <v>33178</v>
      </c>
      <c r="K32" s="323">
        <v>35496</v>
      </c>
      <c r="L32" s="323">
        <v>31795</v>
      </c>
      <c r="M32" s="323">
        <v>34327</v>
      </c>
      <c r="N32" s="323">
        <v>35233</v>
      </c>
      <c r="O32" s="323">
        <v>38092</v>
      </c>
      <c r="P32" s="323">
        <v>34180</v>
      </c>
      <c r="Q32" s="323">
        <v>37416</v>
      </c>
      <c r="R32" s="323">
        <v>37925</v>
      </c>
      <c r="S32" s="323">
        <v>40153</v>
      </c>
      <c r="T32" s="323">
        <v>34394</v>
      </c>
      <c r="U32" s="323">
        <v>37586</v>
      </c>
      <c r="V32" s="323">
        <v>36587</v>
      </c>
      <c r="W32" s="323">
        <v>38251</v>
      </c>
      <c r="X32" s="323">
        <v>33325</v>
      </c>
      <c r="Y32" s="323">
        <v>36653</v>
      </c>
      <c r="Z32" s="323">
        <v>36542</v>
      </c>
      <c r="AA32" s="323">
        <v>39441</v>
      </c>
      <c r="AB32" s="323">
        <v>34661</v>
      </c>
      <c r="AC32" s="323">
        <v>37911</v>
      </c>
      <c r="AD32" s="323">
        <v>38005</v>
      </c>
      <c r="AE32" s="323">
        <v>40991</v>
      </c>
      <c r="AF32" s="323">
        <v>37244</v>
      </c>
      <c r="AG32" s="323">
        <v>41288</v>
      </c>
      <c r="AH32" s="323">
        <v>41788</v>
      </c>
      <c r="AI32" s="323">
        <v>43399</v>
      </c>
      <c r="AJ32" s="323">
        <v>39005</v>
      </c>
      <c r="AK32" s="323">
        <v>44351</v>
      </c>
      <c r="AL32" s="323">
        <v>42867</v>
      </c>
      <c r="AM32" s="323">
        <v>45833</v>
      </c>
      <c r="AN32" s="323">
        <v>41604</v>
      </c>
      <c r="AO32" s="323">
        <v>43727</v>
      </c>
      <c r="AP32" s="323">
        <v>42826</v>
      </c>
      <c r="AQ32" s="323">
        <v>46700</v>
      </c>
      <c r="AR32" s="323">
        <v>43763</v>
      </c>
      <c r="AS32" s="323">
        <v>45389</v>
      </c>
      <c r="AT32" s="323">
        <v>43804</v>
      </c>
      <c r="AU32" s="323">
        <v>46296</v>
      </c>
      <c r="AV32" s="323">
        <v>41935</v>
      </c>
      <c r="AW32" s="323">
        <v>44356</v>
      </c>
      <c r="AX32" s="323">
        <v>43892</v>
      </c>
      <c r="AY32" s="323">
        <v>48371</v>
      </c>
      <c r="AZ32" s="323">
        <v>46055</v>
      </c>
      <c r="BA32" s="323">
        <v>37170</v>
      </c>
      <c r="BB32" s="323">
        <v>37846</v>
      </c>
      <c r="BC32" s="323">
        <v>42544</v>
      </c>
      <c r="BD32" s="323">
        <v>38745</v>
      </c>
      <c r="BE32" s="323">
        <v>43964</v>
      </c>
      <c r="BF32" s="323">
        <v>43222</v>
      </c>
      <c r="BG32" s="323">
        <v>50050</v>
      </c>
      <c r="BH32" s="324">
        <v>44415</v>
      </c>
      <c r="BI32" s="324">
        <v>49444</v>
      </c>
      <c r="BJ32" s="323">
        <v>48335</v>
      </c>
      <c r="BK32" s="323">
        <v>52569</v>
      </c>
      <c r="BL32" s="323">
        <v>49747</v>
      </c>
      <c r="BM32" s="323">
        <v>49936</v>
      </c>
      <c r="BN32" s="323">
        <v>47897</v>
      </c>
      <c r="BO32" s="323">
        <v>53409</v>
      </c>
      <c r="BP32" s="323">
        <v>50035</v>
      </c>
      <c r="BQ32" s="325">
        <v>50043</v>
      </c>
      <c r="BR32" s="325">
        <v>49092</v>
      </c>
      <c r="BS32" s="325">
        <v>54150</v>
      </c>
    </row>
    <row r="33" spans="1:72" x14ac:dyDescent="0.3">
      <c r="A33" s="56">
        <v>28</v>
      </c>
      <c r="B33" s="259" t="s">
        <v>162</v>
      </c>
      <c r="C33" s="64" t="s">
        <v>16</v>
      </c>
      <c r="D33" s="323">
        <v>9533</v>
      </c>
      <c r="E33" s="323">
        <v>9409</v>
      </c>
      <c r="F33" s="323">
        <v>8841</v>
      </c>
      <c r="G33" s="323">
        <v>9960</v>
      </c>
      <c r="H33" s="323">
        <v>9673</v>
      </c>
      <c r="I33" s="323">
        <v>10410</v>
      </c>
      <c r="J33" s="323">
        <v>9634</v>
      </c>
      <c r="K33" s="323">
        <v>10824</v>
      </c>
      <c r="L33" s="323">
        <v>9750</v>
      </c>
      <c r="M33" s="323">
        <v>10309</v>
      </c>
      <c r="N33" s="323">
        <v>9685</v>
      </c>
      <c r="O33" s="323">
        <v>11418</v>
      </c>
      <c r="P33" s="323">
        <v>10798</v>
      </c>
      <c r="Q33" s="323">
        <v>11543</v>
      </c>
      <c r="R33" s="323">
        <v>10690</v>
      </c>
      <c r="S33" s="323">
        <v>11722</v>
      </c>
      <c r="T33" s="323">
        <v>10957</v>
      </c>
      <c r="U33" s="323">
        <v>11342</v>
      </c>
      <c r="V33" s="323">
        <v>10265</v>
      </c>
      <c r="W33" s="323">
        <v>11259</v>
      </c>
      <c r="X33" s="323">
        <v>11206</v>
      </c>
      <c r="Y33" s="323">
        <v>12323</v>
      </c>
      <c r="Z33" s="323">
        <v>10481</v>
      </c>
      <c r="AA33" s="323">
        <v>11784</v>
      </c>
      <c r="AB33" s="323">
        <v>11471</v>
      </c>
      <c r="AC33" s="323">
        <v>11579</v>
      </c>
      <c r="AD33" s="323">
        <v>10509</v>
      </c>
      <c r="AE33" s="323">
        <v>11939</v>
      </c>
      <c r="AF33" s="323">
        <v>11819</v>
      </c>
      <c r="AG33" s="323">
        <v>12067</v>
      </c>
      <c r="AH33" s="323">
        <v>11246</v>
      </c>
      <c r="AI33" s="323">
        <v>12329</v>
      </c>
      <c r="AJ33" s="323">
        <v>11431</v>
      </c>
      <c r="AK33" s="323">
        <v>12708</v>
      </c>
      <c r="AL33" s="323">
        <v>11483</v>
      </c>
      <c r="AM33" s="323">
        <v>12516</v>
      </c>
      <c r="AN33" s="323">
        <v>12571</v>
      </c>
      <c r="AO33" s="323">
        <v>12248</v>
      </c>
      <c r="AP33" s="323">
        <v>11274</v>
      </c>
      <c r="AQ33" s="323">
        <v>12752</v>
      </c>
      <c r="AR33" s="323">
        <v>12303</v>
      </c>
      <c r="AS33" s="323">
        <v>12732</v>
      </c>
      <c r="AT33" s="323">
        <v>11495</v>
      </c>
      <c r="AU33" s="323">
        <v>12455</v>
      </c>
      <c r="AV33" s="323">
        <v>12367</v>
      </c>
      <c r="AW33" s="323">
        <v>13304</v>
      </c>
      <c r="AX33" s="323">
        <v>11583</v>
      </c>
      <c r="AY33" s="323">
        <v>13103</v>
      </c>
      <c r="AZ33" s="323">
        <v>12667</v>
      </c>
      <c r="BA33" s="323">
        <v>12959</v>
      </c>
      <c r="BB33" s="323">
        <v>11879</v>
      </c>
      <c r="BC33" s="323">
        <v>12893</v>
      </c>
      <c r="BD33" s="323">
        <v>13079</v>
      </c>
      <c r="BE33" s="323">
        <v>13773</v>
      </c>
      <c r="BF33" s="323">
        <v>12412</v>
      </c>
      <c r="BG33" s="323">
        <v>14089</v>
      </c>
      <c r="BH33" s="324">
        <v>14397</v>
      </c>
      <c r="BI33" s="324">
        <v>14809</v>
      </c>
      <c r="BJ33" s="323">
        <v>12195</v>
      </c>
      <c r="BK33" s="323">
        <v>14060</v>
      </c>
      <c r="BL33" s="323">
        <v>14262</v>
      </c>
      <c r="BM33" s="323">
        <v>15617</v>
      </c>
      <c r="BN33" s="323">
        <v>13241</v>
      </c>
      <c r="BO33" s="323">
        <v>15052</v>
      </c>
      <c r="BP33" s="323">
        <v>14421</v>
      </c>
      <c r="BQ33" s="325">
        <v>12997</v>
      </c>
      <c r="BR33" s="325">
        <v>12349</v>
      </c>
      <c r="BS33" s="325">
        <v>13043</v>
      </c>
    </row>
    <row r="34" spans="1:72" x14ac:dyDescent="0.3">
      <c r="A34" s="56">
        <v>29</v>
      </c>
      <c r="B34" s="259" t="s">
        <v>163</v>
      </c>
      <c r="C34" s="64" t="s">
        <v>17</v>
      </c>
      <c r="D34" s="323">
        <v>12396</v>
      </c>
      <c r="E34" s="323">
        <v>13322</v>
      </c>
      <c r="F34" s="323">
        <v>10768</v>
      </c>
      <c r="G34" s="323">
        <v>13800</v>
      </c>
      <c r="H34" s="323">
        <v>13480</v>
      </c>
      <c r="I34" s="323">
        <v>15042</v>
      </c>
      <c r="J34" s="323">
        <v>11448</v>
      </c>
      <c r="K34" s="323">
        <v>14970</v>
      </c>
      <c r="L34" s="323">
        <v>13223</v>
      </c>
      <c r="M34" s="323">
        <v>15317</v>
      </c>
      <c r="N34" s="323">
        <v>12145</v>
      </c>
      <c r="O34" s="323">
        <v>15705</v>
      </c>
      <c r="P34" s="323">
        <v>14377</v>
      </c>
      <c r="Q34" s="323">
        <v>15271</v>
      </c>
      <c r="R34" s="323">
        <v>12120</v>
      </c>
      <c r="S34" s="323">
        <v>15073</v>
      </c>
      <c r="T34" s="323">
        <v>12980</v>
      </c>
      <c r="U34" s="323">
        <v>13322</v>
      </c>
      <c r="V34" s="323">
        <v>10800</v>
      </c>
      <c r="W34" s="323">
        <v>12686</v>
      </c>
      <c r="X34" s="323">
        <v>11656</v>
      </c>
      <c r="Y34" s="323">
        <v>12955</v>
      </c>
      <c r="Z34" s="323">
        <v>10880</v>
      </c>
      <c r="AA34" s="323">
        <v>13268</v>
      </c>
      <c r="AB34" s="323">
        <v>12669</v>
      </c>
      <c r="AC34" s="323">
        <v>13194</v>
      </c>
      <c r="AD34" s="323">
        <v>11261</v>
      </c>
      <c r="AE34" s="323">
        <v>13688</v>
      </c>
      <c r="AF34" s="323">
        <v>13705</v>
      </c>
      <c r="AG34" s="323">
        <v>13494</v>
      </c>
      <c r="AH34" s="323">
        <v>11398</v>
      </c>
      <c r="AI34" s="323">
        <v>13741</v>
      </c>
      <c r="AJ34" s="323">
        <v>13500</v>
      </c>
      <c r="AK34" s="323">
        <v>15380</v>
      </c>
      <c r="AL34" s="323">
        <v>12838</v>
      </c>
      <c r="AM34" s="323">
        <v>15851</v>
      </c>
      <c r="AN34" s="323">
        <v>15127</v>
      </c>
      <c r="AO34" s="323">
        <v>15691</v>
      </c>
      <c r="AP34" s="323">
        <v>13191</v>
      </c>
      <c r="AQ34" s="323">
        <v>16366</v>
      </c>
      <c r="AR34" s="323">
        <v>15384</v>
      </c>
      <c r="AS34" s="323">
        <v>16296</v>
      </c>
      <c r="AT34" s="323">
        <v>13281</v>
      </c>
      <c r="AU34" s="323">
        <v>16486</v>
      </c>
      <c r="AV34" s="323">
        <v>15437</v>
      </c>
      <c r="AW34" s="323">
        <v>16609</v>
      </c>
      <c r="AX34" s="323">
        <v>13898</v>
      </c>
      <c r="AY34" s="323">
        <v>16555</v>
      </c>
      <c r="AZ34" s="323">
        <v>15968</v>
      </c>
      <c r="BA34" s="323">
        <v>14665</v>
      </c>
      <c r="BB34" s="323">
        <v>13623</v>
      </c>
      <c r="BC34" s="323">
        <v>16795</v>
      </c>
      <c r="BD34" s="323">
        <v>16627</v>
      </c>
      <c r="BE34" s="323">
        <v>19108</v>
      </c>
      <c r="BF34" s="323">
        <v>15186</v>
      </c>
      <c r="BG34" s="323">
        <v>19323</v>
      </c>
      <c r="BH34" s="324">
        <v>18566</v>
      </c>
      <c r="BI34" s="324">
        <v>17573</v>
      </c>
      <c r="BJ34" s="323">
        <v>14239</v>
      </c>
      <c r="BK34" s="323">
        <v>17284</v>
      </c>
      <c r="BL34" s="323">
        <v>17279</v>
      </c>
      <c r="BM34" s="323">
        <v>16923</v>
      </c>
      <c r="BN34" s="323">
        <v>14025</v>
      </c>
      <c r="BO34" s="323">
        <v>16261</v>
      </c>
      <c r="BP34" s="323">
        <v>16651</v>
      </c>
      <c r="BQ34" s="325">
        <v>17449</v>
      </c>
      <c r="BR34" s="325">
        <v>15052</v>
      </c>
      <c r="BS34" s="325">
        <v>17501</v>
      </c>
    </row>
    <row r="35" spans="1:72" x14ac:dyDescent="0.3">
      <c r="A35" s="56">
        <v>30</v>
      </c>
      <c r="B35" s="259" t="s">
        <v>164</v>
      </c>
      <c r="C35" s="64" t="s">
        <v>18</v>
      </c>
      <c r="D35" s="323">
        <v>9800</v>
      </c>
      <c r="E35" s="323">
        <v>10177</v>
      </c>
      <c r="F35" s="323">
        <v>10285</v>
      </c>
      <c r="G35" s="323">
        <v>10698</v>
      </c>
      <c r="H35" s="323">
        <v>10568</v>
      </c>
      <c r="I35" s="323">
        <v>11389</v>
      </c>
      <c r="J35" s="323">
        <v>11109</v>
      </c>
      <c r="K35" s="323">
        <v>11878</v>
      </c>
      <c r="L35" s="323">
        <v>12273</v>
      </c>
      <c r="M35" s="323">
        <v>12688</v>
      </c>
      <c r="N35" s="323">
        <v>12953</v>
      </c>
      <c r="O35" s="323">
        <v>13462</v>
      </c>
      <c r="P35" s="323">
        <v>12790</v>
      </c>
      <c r="Q35" s="323">
        <v>14178</v>
      </c>
      <c r="R35" s="323">
        <v>14395</v>
      </c>
      <c r="S35" s="323">
        <v>14479</v>
      </c>
      <c r="T35" s="323">
        <v>14058</v>
      </c>
      <c r="U35" s="323">
        <v>14930</v>
      </c>
      <c r="V35" s="323">
        <v>14616</v>
      </c>
      <c r="W35" s="323">
        <v>14609</v>
      </c>
      <c r="X35" s="323">
        <v>14589</v>
      </c>
      <c r="Y35" s="323">
        <v>15853</v>
      </c>
      <c r="Z35" s="323">
        <v>16066</v>
      </c>
      <c r="AA35" s="323">
        <v>15964</v>
      </c>
      <c r="AB35" s="323">
        <v>15503</v>
      </c>
      <c r="AC35" s="323">
        <v>16257</v>
      </c>
      <c r="AD35" s="323">
        <v>17083</v>
      </c>
      <c r="AE35" s="323">
        <v>16959</v>
      </c>
      <c r="AF35" s="323">
        <v>16579</v>
      </c>
      <c r="AG35" s="323">
        <v>17803</v>
      </c>
      <c r="AH35" s="323">
        <v>17935</v>
      </c>
      <c r="AI35" s="323">
        <v>18391</v>
      </c>
      <c r="AJ35" s="323">
        <v>18474</v>
      </c>
      <c r="AK35" s="323">
        <v>20803</v>
      </c>
      <c r="AL35" s="323">
        <v>20553</v>
      </c>
      <c r="AM35" s="323">
        <v>19305</v>
      </c>
      <c r="AN35" s="323">
        <v>18495</v>
      </c>
      <c r="AO35" s="323">
        <v>18469</v>
      </c>
      <c r="AP35" s="323">
        <v>18279</v>
      </c>
      <c r="AQ35" s="323">
        <v>17828</v>
      </c>
      <c r="AR35" s="323">
        <v>16782</v>
      </c>
      <c r="AS35" s="323">
        <v>17950</v>
      </c>
      <c r="AT35" s="323">
        <v>17721</v>
      </c>
      <c r="AU35" s="323">
        <v>17202</v>
      </c>
      <c r="AV35" s="323">
        <v>16150</v>
      </c>
      <c r="AW35" s="323">
        <v>16732</v>
      </c>
      <c r="AX35" s="323">
        <v>16862</v>
      </c>
      <c r="AY35" s="323">
        <v>16636</v>
      </c>
      <c r="AZ35" s="323">
        <v>16019</v>
      </c>
      <c r="BA35" s="323">
        <v>16137</v>
      </c>
      <c r="BB35" s="323">
        <v>16218</v>
      </c>
      <c r="BC35" s="323">
        <v>16302</v>
      </c>
      <c r="BD35" s="323">
        <v>15612</v>
      </c>
      <c r="BE35" s="323">
        <v>16568</v>
      </c>
      <c r="BF35" s="323">
        <v>16574</v>
      </c>
      <c r="BG35" s="323">
        <v>16880</v>
      </c>
      <c r="BH35" s="324">
        <v>16093</v>
      </c>
      <c r="BI35" s="324">
        <v>16190</v>
      </c>
      <c r="BJ35" s="323">
        <v>15471</v>
      </c>
      <c r="BK35" s="323">
        <v>15058</v>
      </c>
      <c r="BL35" s="323">
        <v>15727</v>
      </c>
      <c r="BM35" s="323">
        <v>15935</v>
      </c>
      <c r="BN35" s="323">
        <v>16068</v>
      </c>
      <c r="BO35" s="323">
        <v>15890</v>
      </c>
      <c r="BP35" s="323">
        <v>16264</v>
      </c>
      <c r="BQ35" s="325">
        <v>16298</v>
      </c>
      <c r="BR35" s="325">
        <v>16916</v>
      </c>
      <c r="BS35" s="325">
        <v>16651</v>
      </c>
    </row>
    <row r="36" spans="1:72" x14ac:dyDescent="0.3">
      <c r="A36" s="56">
        <v>31</v>
      </c>
      <c r="B36" s="259" t="s">
        <v>165</v>
      </c>
      <c r="C36" s="64" t="s">
        <v>19</v>
      </c>
      <c r="D36" s="323">
        <v>6440</v>
      </c>
      <c r="E36" s="323">
        <v>7495</v>
      </c>
      <c r="F36" s="323">
        <v>8157</v>
      </c>
      <c r="G36" s="323">
        <v>9128</v>
      </c>
      <c r="H36" s="323">
        <v>6769</v>
      </c>
      <c r="I36" s="323">
        <v>7489</v>
      </c>
      <c r="J36" s="323">
        <v>7349</v>
      </c>
      <c r="K36" s="323">
        <v>8256</v>
      </c>
      <c r="L36" s="323">
        <v>7823</v>
      </c>
      <c r="M36" s="323">
        <v>7659</v>
      </c>
      <c r="N36" s="323">
        <v>7413</v>
      </c>
      <c r="O36" s="323">
        <v>7795</v>
      </c>
      <c r="P36" s="323">
        <v>7859</v>
      </c>
      <c r="Q36" s="323">
        <v>8186</v>
      </c>
      <c r="R36" s="323">
        <v>7786</v>
      </c>
      <c r="S36" s="323">
        <v>7918</v>
      </c>
      <c r="T36" s="323">
        <v>7489</v>
      </c>
      <c r="U36" s="323">
        <v>7971</v>
      </c>
      <c r="V36" s="323">
        <v>7448</v>
      </c>
      <c r="W36" s="323">
        <v>7762</v>
      </c>
      <c r="X36" s="323">
        <v>7789</v>
      </c>
      <c r="Y36" s="323">
        <v>8357</v>
      </c>
      <c r="Z36" s="323">
        <v>7952</v>
      </c>
      <c r="AA36" s="323">
        <v>8034</v>
      </c>
      <c r="AB36" s="323">
        <v>7906</v>
      </c>
      <c r="AC36" s="323">
        <v>7758</v>
      </c>
      <c r="AD36" s="323">
        <v>7450</v>
      </c>
      <c r="AE36" s="323">
        <v>7548</v>
      </c>
      <c r="AF36" s="323">
        <v>7759</v>
      </c>
      <c r="AG36" s="323">
        <v>7970</v>
      </c>
      <c r="AH36" s="323">
        <v>7954</v>
      </c>
      <c r="AI36" s="323">
        <v>8349</v>
      </c>
      <c r="AJ36" s="323">
        <v>7841</v>
      </c>
      <c r="AK36" s="323">
        <v>8052</v>
      </c>
      <c r="AL36" s="323">
        <v>7964</v>
      </c>
      <c r="AM36" s="323">
        <v>8881</v>
      </c>
      <c r="AN36" s="323">
        <v>8629</v>
      </c>
      <c r="AO36" s="323">
        <v>8216</v>
      </c>
      <c r="AP36" s="323">
        <v>8456</v>
      </c>
      <c r="AQ36" s="323">
        <v>8661</v>
      </c>
      <c r="AR36" s="323">
        <v>8322</v>
      </c>
      <c r="AS36" s="323">
        <v>8004</v>
      </c>
      <c r="AT36" s="323">
        <v>8251</v>
      </c>
      <c r="AU36" s="323">
        <v>9172</v>
      </c>
      <c r="AV36" s="323">
        <v>9404</v>
      </c>
      <c r="AW36" s="323">
        <v>9387</v>
      </c>
      <c r="AX36" s="323">
        <v>9275</v>
      </c>
      <c r="AY36" s="323">
        <v>10003</v>
      </c>
      <c r="AZ36" s="323">
        <v>9806</v>
      </c>
      <c r="BA36" s="323">
        <v>6745</v>
      </c>
      <c r="BB36" s="323">
        <v>6938</v>
      </c>
      <c r="BC36" s="323">
        <v>7549</v>
      </c>
      <c r="BD36" s="323">
        <v>7319</v>
      </c>
      <c r="BE36" s="323">
        <v>7256</v>
      </c>
      <c r="BF36" s="323">
        <v>7570</v>
      </c>
      <c r="BG36" s="323">
        <v>8732</v>
      </c>
      <c r="BH36" s="324">
        <v>8766</v>
      </c>
      <c r="BI36" s="324">
        <v>9848</v>
      </c>
      <c r="BJ36" s="323">
        <v>9635</v>
      </c>
      <c r="BK36" s="323">
        <v>10504</v>
      </c>
      <c r="BL36" s="323">
        <v>9304</v>
      </c>
      <c r="BM36" s="323">
        <v>10568</v>
      </c>
      <c r="BN36" s="323">
        <v>11470</v>
      </c>
      <c r="BO36" s="323">
        <v>11383</v>
      </c>
      <c r="BP36" s="323">
        <v>10706</v>
      </c>
      <c r="BQ36" s="325">
        <v>10965</v>
      </c>
      <c r="BR36" s="325">
        <v>11483</v>
      </c>
      <c r="BS36" s="325">
        <v>12585</v>
      </c>
    </row>
    <row r="37" spans="1:72" x14ac:dyDescent="0.3">
      <c r="A37" s="56">
        <v>32</v>
      </c>
      <c r="B37" s="259" t="s">
        <v>166</v>
      </c>
      <c r="C37" s="64" t="s">
        <v>20</v>
      </c>
      <c r="D37" s="323">
        <v>8684</v>
      </c>
      <c r="E37" s="323">
        <v>8498</v>
      </c>
      <c r="F37" s="323">
        <v>8147</v>
      </c>
      <c r="G37" s="323">
        <v>9424</v>
      </c>
      <c r="H37" s="323">
        <v>8393</v>
      </c>
      <c r="I37" s="323">
        <v>8319</v>
      </c>
      <c r="J37" s="323">
        <v>7573</v>
      </c>
      <c r="K37" s="323">
        <v>9377</v>
      </c>
      <c r="L37" s="323">
        <v>8331</v>
      </c>
      <c r="M37" s="323">
        <v>8911</v>
      </c>
      <c r="N37" s="323">
        <v>8305</v>
      </c>
      <c r="O37" s="323">
        <v>9795</v>
      </c>
      <c r="P37" s="323">
        <v>8710</v>
      </c>
      <c r="Q37" s="323">
        <v>9202</v>
      </c>
      <c r="R37" s="323">
        <v>8733</v>
      </c>
      <c r="S37" s="323">
        <v>9854</v>
      </c>
      <c r="T37" s="323">
        <v>8188</v>
      </c>
      <c r="U37" s="323">
        <v>9203</v>
      </c>
      <c r="V37" s="323">
        <v>8082</v>
      </c>
      <c r="W37" s="323">
        <v>9820</v>
      </c>
      <c r="X37" s="323">
        <v>7884</v>
      </c>
      <c r="Y37" s="323">
        <v>9077</v>
      </c>
      <c r="Z37" s="323">
        <v>8212</v>
      </c>
      <c r="AA37" s="323">
        <v>9668</v>
      </c>
      <c r="AB37" s="323">
        <v>8228</v>
      </c>
      <c r="AC37" s="323">
        <v>9331</v>
      </c>
      <c r="AD37" s="323">
        <v>8281</v>
      </c>
      <c r="AE37" s="323">
        <v>9966</v>
      </c>
      <c r="AF37" s="323">
        <v>8323</v>
      </c>
      <c r="AG37" s="323">
        <v>9795</v>
      </c>
      <c r="AH37" s="323">
        <v>8359</v>
      </c>
      <c r="AI37" s="323">
        <v>10095</v>
      </c>
      <c r="AJ37" s="323">
        <v>9312</v>
      </c>
      <c r="AK37" s="323">
        <v>10084</v>
      </c>
      <c r="AL37" s="323">
        <v>8925</v>
      </c>
      <c r="AM37" s="323">
        <v>10327</v>
      </c>
      <c r="AN37" s="323">
        <v>9689</v>
      </c>
      <c r="AO37" s="323">
        <v>10011</v>
      </c>
      <c r="AP37" s="323">
        <v>9005</v>
      </c>
      <c r="AQ37" s="323">
        <v>11073</v>
      </c>
      <c r="AR37" s="323">
        <v>10116</v>
      </c>
      <c r="AS37" s="323">
        <v>10616</v>
      </c>
      <c r="AT37" s="323">
        <v>9123</v>
      </c>
      <c r="AU37" s="323">
        <v>10456</v>
      </c>
      <c r="AV37" s="323">
        <v>9815</v>
      </c>
      <c r="AW37" s="323">
        <v>10344</v>
      </c>
      <c r="AX37" s="323">
        <v>9036</v>
      </c>
      <c r="AY37" s="323">
        <v>10186</v>
      </c>
      <c r="AZ37" s="323">
        <v>9312</v>
      </c>
      <c r="BA37" s="323">
        <v>9663</v>
      </c>
      <c r="BB37" s="323">
        <v>8627</v>
      </c>
      <c r="BC37" s="323">
        <v>9184</v>
      </c>
      <c r="BD37" s="323">
        <v>9093</v>
      </c>
      <c r="BE37" s="323">
        <v>10010</v>
      </c>
      <c r="BF37" s="323">
        <v>8969</v>
      </c>
      <c r="BG37" s="323">
        <v>10641</v>
      </c>
      <c r="BH37" s="324">
        <v>9248</v>
      </c>
      <c r="BI37" s="324">
        <v>9453</v>
      </c>
      <c r="BJ37" s="323">
        <v>8063</v>
      </c>
      <c r="BK37" s="323">
        <v>9148</v>
      </c>
      <c r="BL37" s="323">
        <v>10316</v>
      </c>
      <c r="BM37" s="323">
        <v>10206</v>
      </c>
      <c r="BN37" s="323">
        <v>8647</v>
      </c>
      <c r="BO37" s="323">
        <v>10189</v>
      </c>
      <c r="BP37" s="323">
        <v>9533</v>
      </c>
      <c r="BQ37" s="325">
        <v>11409</v>
      </c>
      <c r="BR37" s="325">
        <v>9914</v>
      </c>
      <c r="BS37" s="325">
        <v>10905</v>
      </c>
    </row>
    <row r="38" spans="1:72" x14ac:dyDescent="0.3">
      <c r="A38" s="56">
        <v>33</v>
      </c>
      <c r="B38" s="259" t="s">
        <v>167</v>
      </c>
      <c r="C38" s="64" t="s">
        <v>50</v>
      </c>
      <c r="D38" s="323">
        <v>14429</v>
      </c>
      <c r="E38" s="323">
        <v>17338</v>
      </c>
      <c r="F38" s="323">
        <v>14453</v>
      </c>
      <c r="G38" s="323">
        <v>16393</v>
      </c>
      <c r="H38" s="323">
        <v>14166</v>
      </c>
      <c r="I38" s="323">
        <v>17212</v>
      </c>
      <c r="J38" s="323">
        <v>14124</v>
      </c>
      <c r="K38" s="323">
        <v>15837</v>
      </c>
      <c r="L38" s="323">
        <v>14097</v>
      </c>
      <c r="M38" s="323">
        <v>17215</v>
      </c>
      <c r="N38" s="323">
        <v>14270</v>
      </c>
      <c r="O38" s="323">
        <v>15587</v>
      </c>
      <c r="P38" s="323">
        <v>14199</v>
      </c>
      <c r="Q38" s="323">
        <v>17314</v>
      </c>
      <c r="R38" s="323">
        <v>14416</v>
      </c>
      <c r="S38" s="323">
        <v>16015</v>
      </c>
      <c r="T38" s="323">
        <v>14396</v>
      </c>
      <c r="U38" s="323">
        <v>17446</v>
      </c>
      <c r="V38" s="323">
        <v>14657</v>
      </c>
      <c r="W38" s="323">
        <v>15982</v>
      </c>
      <c r="X38" s="323">
        <v>14471</v>
      </c>
      <c r="Y38" s="323">
        <v>17107</v>
      </c>
      <c r="Z38" s="323">
        <v>14802</v>
      </c>
      <c r="AA38" s="323">
        <v>16033</v>
      </c>
      <c r="AB38" s="323">
        <v>14894</v>
      </c>
      <c r="AC38" s="323">
        <v>17214</v>
      </c>
      <c r="AD38" s="323">
        <v>15263</v>
      </c>
      <c r="AE38" s="323">
        <v>16519</v>
      </c>
      <c r="AF38" s="323">
        <v>15033</v>
      </c>
      <c r="AG38" s="323">
        <v>17335</v>
      </c>
      <c r="AH38" s="323">
        <v>15377</v>
      </c>
      <c r="AI38" s="323">
        <v>16638</v>
      </c>
      <c r="AJ38" s="323">
        <v>14991</v>
      </c>
      <c r="AK38" s="323">
        <v>17317</v>
      </c>
      <c r="AL38" s="323">
        <v>15498</v>
      </c>
      <c r="AM38" s="323">
        <v>16796</v>
      </c>
      <c r="AN38" s="323">
        <v>15510</v>
      </c>
      <c r="AO38" s="323">
        <v>17628</v>
      </c>
      <c r="AP38" s="323">
        <v>15928</v>
      </c>
      <c r="AQ38" s="323">
        <v>17302</v>
      </c>
      <c r="AR38" s="323">
        <v>15498</v>
      </c>
      <c r="AS38" s="323">
        <v>17680</v>
      </c>
      <c r="AT38" s="323">
        <v>16170</v>
      </c>
      <c r="AU38" s="323">
        <v>17046</v>
      </c>
      <c r="AV38" s="323">
        <v>15759</v>
      </c>
      <c r="AW38" s="323">
        <v>17835</v>
      </c>
      <c r="AX38" s="323">
        <v>16102</v>
      </c>
      <c r="AY38" s="323">
        <v>17148</v>
      </c>
      <c r="AZ38" s="323">
        <v>15558</v>
      </c>
      <c r="BA38" s="323">
        <v>16217</v>
      </c>
      <c r="BB38" s="323">
        <v>15317</v>
      </c>
      <c r="BC38" s="323">
        <v>16407</v>
      </c>
      <c r="BD38" s="323">
        <v>15091</v>
      </c>
      <c r="BE38" s="323">
        <v>17173</v>
      </c>
      <c r="BF38" s="323">
        <v>15898</v>
      </c>
      <c r="BG38" s="323">
        <v>17055</v>
      </c>
      <c r="BH38" s="324">
        <v>15662</v>
      </c>
      <c r="BI38" s="324">
        <v>18102</v>
      </c>
      <c r="BJ38" s="323">
        <v>16663</v>
      </c>
      <c r="BK38" s="323">
        <v>17634</v>
      </c>
      <c r="BL38" s="323">
        <v>15391</v>
      </c>
      <c r="BM38" s="323">
        <v>18125</v>
      </c>
      <c r="BN38" s="323">
        <v>16122</v>
      </c>
      <c r="BO38" s="323">
        <v>17210</v>
      </c>
      <c r="BP38" s="323">
        <v>15930</v>
      </c>
      <c r="BQ38" s="325">
        <v>17976</v>
      </c>
      <c r="BR38" s="325">
        <v>15977</v>
      </c>
      <c r="BS38" s="325">
        <v>17715</v>
      </c>
    </row>
    <row r="39" spans="1:72" x14ac:dyDescent="0.3">
      <c r="A39" s="56">
        <v>34</v>
      </c>
      <c r="B39" s="259" t="s">
        <v>168</v>
      </c>
      <c r="C39" s="64" t="s">
        <v>47</v>
      </c>
      <c r="D39" s="323">
        <v>67468</v>
      </c>
      <c r="E39" s="323">
        <v>70301</v>
      </c>
      <c r="F39" s="323">
        <v>57758</v>
      </c>
      <c r="G39" s="323">
        <v>64757</v>
      </c>
      <c r="H39" s="323">
        <v>69126</v>
      </c>
      <c r="I39" s="323">
        <v>70525</v>
      </c>
      <c r="J39" s="323">
        <v>59533</v>
      </c>
      <c r="K39" s="323">
        <v>66565</v>
      </c>
      <c r="L39" s="323">
        <v>72094</v>
      </c>
      <c r="M39" s="323">
        <v>73067</v>
      </c>
      <c r="N39" s="323">
        <v>61703</v>
      </c>
      <c r="O39" s="323">
        <v>69053</v>
      </c>
      <c r="P39" s="323">
        <v>71781</v>
      </c>
      <c r="Q39" s="323">
        <v>72753</v>
      </c>
      <c r="R39" s="323">
        <v>61016</v>
      </c>
      <c r="S39" s="323">
        <v>68854</v>
      </c>
      <c r="T39" s="323">
        <v>74120</v>
      </c>
      <c r="U39" s="323">
        <v>74770</v>
      </c>
      <c r="V39" s="323">
        <v>62514</v>
      </c>
      <c r="W39" s="323">
        <v>70265</v>
      </c>
      <c r="X39" s="323">
        <v>74285</v>
      </c>
      <c r="Y39" s="323">
        <v>76909</v>
      </c>
      <c r="Z39" s="323">
        <v>63979</v>
      </c>
      <c r="AA39" s="323">
        <v>71897</v>
      </c>
      <c r="AB39" s="323">
        <v>74775</v>
      </c>
      <c r="AC39" s="323">
        <v>76828</v>
      </c>
      <c r="AD39" s="323">
        <v>64783</v>
      </c>
      <c r="AE39" s="323">
        <v>72502</v>
      </c>
      <c r="AF39" s="323">
        <v>75445</v>
      </c>
      <c r="AG39" s="323">
        <v>77977</v>
      </c>
      <c r="AH39" s="323">
        <v>65247</v>
      </c>
      <c r="AI39" s="323">
        <v>73857</v>
      </c>
      <c r="AJ39" s="323">
        <v>77162</v>
      </c>
      <c r="AK39" s="323">
        <v>80547</v>
      </c>
      <c r="AL39" s="323">
        <v>66443</v>
      </c>
      <c r="AM39" s="323">
        <v>74123</v>
      </c>
      <c r="AN39" s="323">
        <v>78256</v>
      </c>
      <c r="AO39" s="323">
        <v>79674</v>
      </c>
      <c r="AP39" s="323">
        <v>67548</v>
      </c>
      <c r="AQ39" s="323">
        <v>76004</v>
      </c>
      <c r="AR39" s="323">
        <v>78670</v>
      </c>
      <c r="AS39" s="323">
        <v>81494</v>
      </c>
      <c r="AT39" s="323">
        <v>67567</v>
      </c>
      <c r="AU39" s="323">
        <v>77616</v>
      </c>
      <c r="AV39" s="323">
        <v>79135</v>
      </c>
      <c r="AW39" s="323">
        <v>81215</v>
      </c>
      <c r="AX39" s="323">
        <v>67876</v>
      </c>
      <c r="AY39" s="323">
        <v>76906</v>
      </c>
      <c r="AZ39" s="323">
        <v>79206</v>
      </c>
      <c r="BA39" s="323">
        <v>83455</v>
      </c>
      <c r="BB39" s="323">
        <v>69287</v>
      </c>
      <c r="BC39" s="323">
        <v>79365</v>
      </c>
      <c r="BD39" s="323">
        <v>84066</v>
      </c>
      <c r="BE39" s="323">
        <v>86273</v>
      </c>
      <c r="BF39" s="323">
        <v>71137</v>
      </c>
      <c r="BG39" s="323">
        <v>81584</v>
      </c>
      <c r="BH39" s="324">
        <v>85639</v>
      </c>
      <c r="BI39" s="324">
        <v>88409</v>
      </c>
      <c r="BJ39" s="323">
        <v>75109</v>
      </c>
      <c r="BK39" s="323">
        <v>85594</v>
      </c>
      <c r="BL39" s="323">
        <v>91506</v>
      </c>
      <c r="BM39" s="323">
        <v>90155</v>
      </c>
      <c r="BN39" s="323">
        <v>75077</v>
      </c>
      <c r="BO39" s="323">
        <v>86577</v>
      </c>
      <c r="BP39" s="323">
        <v>93521</v>
      </c>
      <c r="BQ39" s="325">
        <v>94229</v>
      </c>
      <c r="BR39" s="325">
        <v>77924</v>
      </c>
      <c r="BS39" s="325">
        <v>88684</v>
      </c>
    </row>
    <row r="40" spans="1:72" x14ac:dyDescent="0.3">
      <c r="A40" s="56">
        <v>35</v>
      </c>
      <c r="B40" s="259" t="s">
        <v>169</v>
      </c>
      <c r="C40" s="64" t="s">
        <v>48</v>
      </c>
      <c r="D40" s="323">
        <v>139953</v>
      </c>
      <c r="E40" s="323">
        <v>129624</v>
      </c>
      <c r="F40" s="323">
        <v>105654</v>
      </c>
      <c r="G40" s="323">
        <v>131125</v>
      </c>
      <c r="H40" s="323">
        <v>141966</v>
      </c>
      <c r="I40" s="323">
        <v>128978</v>
      </c>
      <c r="J40" s="323">
        <v>106982</v>
      </c>
      <c r="K40" s="323">
        <v>131790</v>
      </c>
      <c r="L40" s="323">
        <v>138775</v>
      </c>
      <c r="M40" s="323">
        <v>128226</v>
      </c>
      <c r="N40" s="323">
        <v>104825</v>
      </c>
      <c r="O40" s="323">
        <v>130398</v>
      </c>
      <c r="P40" s="323">
        <v>139168</v>
      </c>
      <c r="Q40" s="323">
        <v>125777</v>
      </c>
      <c r="R40" s="323">
        <v>104265</v>
      </c>
      <c r="S40" s="323">
        <v>130295</v>
      </c>
      <c r="T40" s="323">
        <v>139196</v>
      </c>
      <c r="U40" s="323">
        <v>124695</v>
      </c>
      <c r="V40" s="323">
        <v>103809</v>
      </c>
      <c r="W40" s="323">
        <v>129399</v>
      </c>
      <c r="X40" s="323">
        <v>136443</v>
      </c>
      <c r="Y40" s="323">
        <v>124158</v>
      </c>
      <c r="Z40" s="323">
        <v>103305</v>
      </c>
      <c r="AA40" s="323">
        <v>128587</v>
      </c>
      <c r="AB40" s="323">
        <v>137298</v>
      </c>
      <c r="AC40" s="323">
        <v>125065</v>
      </c>
      <c r="AD40" s="323">
        <v>105094</v>
      </c>
      <c r="AE40" s="323">
        <v>130636</v>
      </c>
      <c r="AF40" s="323">
        <v>139673</v>
      </c>
      <c r="AG40" s="323">
        <v>128326</v>
      </c>
      <c r="AH40" s="323">
        <v>107043</v>
      </c>
      <c r="AI40" s="323">
        <v>134577</v>
      </c>
      <c r="AJ40" s="323">
        <v>139441</v>
      </c>
      <c r="AK40" s="323">
        <v>136478</v>
      </c>
      <c r="AL40" s="323">
        <v>110174</v>
      </c>
      <c r="AM40" s="323">
        <v>139582</v>
      </c>
      <c r="AN40" s="323">
        <v>145482</v>
      </c>
      <c r="AO40" s="323">
        <v>133840</v>
      </c>
      <c r="AP40" s="323">
        <v>112467</v>
      </c>
      <c r="AQ40" s="323">
        <v>143479</v>
      </c>
      <c r="AR40" s="323">
        <v>144497</v>
      </c>
      <c r="AS40" s="323">
        <v>136717</v>
      </c>
      <c r="AT40" s="323">
        <v>113617</v>
      </c>
      <c r="AU40" s="323">
        <v>144422</v>
      </c>
      <c r="AV40" s="323">
        <v>147021</v>
      </c>
      <c r="AW40" s="323">
        <v>135658</v>
      </c>
      <c r="AX40" s="323">
        <v>113837</v>
      </c>
      <c r="AY40" s="323">
        <v>142391</v>
      </c>
      <c r="AZ40" s="323">
        <v>142750</v>
      </c>
      <c r="BA40" s="323">
        <v>129916</v>
      </c>
      <c r="BB40" s="323">
        <v>110498</v>
      </c>
      <c r="BC40" s="323">
        <v>136553</v>
      </c>
      <c r="BD40" s="323">
        <v>140181</v>
      </c>
      <c r="BE40" s="323">
        <v>132439</v>
      </c>
      <c r="BF40" s="323">
        <v>111518</v>
      </c>
      <c r="BG40" s="323">
        <v>134935</v>
      </c>
      <c r="BH40" s="324">
        <v>138632</v>
      </c>
      <c r="BI40" s="324">
        <v>131897</v>
      </c>
      <c r="BJ40" s="323">
        <v>114265</v>
      </c>
      <c r="BK40" s="323">
        <v>138644</v>
      </c>
      <c r="BL40" s="323">
        <v>143909</v>
      </c>
      <c r="BM40" s="323">
        <v>131755</v>
      </c>
      <c r="BN40" s="323">
        <v>112386</v>
      </c>
      <c r="BO40" s="323">
        <v>139256</v>
      </c>
      <c r="BP40" s="323">
        <v>141372</v>
      </c>
      <c r="BQ40" s="325">
        <v>134616</v>
      </c>
      <c r="BR40" s="325">
        <v>115067</v>
      </c>
      <c r="BS40" s="325">
        <v>139930</v>
      </c>
    </row>
    <row r="41" spans="1:72" s="63" customFormat="1" x14ac:dyDescent="0.3">
      <c r="A41" s="63">
        <v>36</v>
      </c>
      <c r="B41" s="260" t="s">
        <v>170</v>
      </c>
      <c r="C41" s="261" t="s">
        <v>277</v>
      </c>
      <c r="D41" s="326">
        <v>75195</v>
      </c>
      <c r="E41" s="326">
        <v>70693</v>
      </c>
      <c r="F41" s="326">
        <v>58083</v>
      </c>
      <c r="G41" s="326">
        <v>75624</v>
      </c>
      <c r="H41" s="326">
        <v>74850</v>
      </c>
      <c r="I41" s="326">
        <v>70126</v>
      </c>
      <c r="J41" s="326">
        <v>58743</v>
      </c>
      <c r="K41" s="326">
        <v>76338</v>
      </c>
      <c r="L41" s="326">
        <v>75141</v>
      </c>
      <c r="M41" s="326">
        <v>70775</v>
      </c>
      <c r="N41" s="326">
        <v>59868</v>
      </c>
      <c r="O41" s="326">
        <v>76193</v>
      </c>
      <c r="P41" s="326">
        <v>75131</v>
      </c>
      <c r="Q41" s="326">
        <v>70606</v>
      </c>
      <c r="R41" s="326">
        <v>59691</v>
      </c>
      <c r="S41" s="326">
        <v>75875</v>
      </c>
      <c r="T41" s="326">
        <v>76402</v>
      </c>
      <c r="U41" s="326">
        <v>70189</v>
      </c>
      <c r="V41" s="326">
        <v>59536</v>
      </c>
      <c r="W41" s="326">
        <v>74846</v>
      </c>
      <c r="X41" s="326">
        <v>75728</v>
      </c>
      <c r="Y41" s="326">
        <v>70769</v>
      </c>
      <c r="Z41" s="326">
        <v>60041</v>
      </c>
      <c r="AA41" s="326">
        <v>74982</v>
      </c>
      <c r="AB41" s="326">
        <v>73873</v>
      </c>
      <c r="AC41" s="326">
        <v>69206</v>
      </c>
      <c r="AD41" s="326">
        <v>59352</v>
      </c>
      <c r="AE41" s="326">
        <v>73419</v>
      </c>
      <c r="AF41" s="326">
        <v>73887</v>
      </c>
      <c r="AG41" s="326">
        <v>69461</v>
      </c>
      <c r="AH41" s="326">
        <v>58390</v>
      </c>
      <c r="AI41" s="326">
        <v>73334</v>
      </c>
      <c r="AJ41" s="326">
        <v>72318</v>
      </c>
      <c r="AK41" s="326">
        <v>69953</v>
      </c>
      <c r="AL41" s="326">
        <v>57338</v>
      </c>
      <c r="AM41" s="326">
        <v>71926</v>
      </c>
      <c r="AN41" s="326">
        <v>72497</v>
      </c>
      <c r="AO41" s="326">
        <v>67821</v>
      </c>
      <c r="AP41" s="326">
        <v>56988</v>
      </c>
      <c r="AQ41" s="326">
        <v>72371</v>
      </c>
      <c r="AR41" s="326">
        <v>71593</v>
      </c>
      <c r="AS41" s="326">
        <v>68213</v>
      </c>
      <c r="AT41" s="326">
        <v>57003</v>
      </c>
      <c r="AU41" s="326">
        <v>71890</v>
      </c>
      <c r="AV41" s="326">
        <v>71900</v>
      </c>
      <c r="AW41" s="326">
        <v>68563</v>
      </c>
      <c r="AX41" s="326">
        <v>57652</v>
      </c>
      <c r="AY41" s="326">
        <v>72794</v>
      </c>
      <c r="AZ41" s="326">
        <v>67114</v>
      </c>
      <c r="BA41" s="326">
        <v>54588</v>
      </c>
      <c r="BB41" s="326">
        <v>50876</v>
      </c>
      <c r="BC41" s="326">
        <v>63802</v>
      </c>
      <c r="BD41" s="326">
        <v>65457</v>
      </c>
      <c r="BE41" s="326">
        <v>66861</v>
      </c>
      <c r="BF41" s="326">
        <v>54595</v>
      </c>
      <c r="BG41" s="326">
        <v>67983</v>
      </c>
      <c r="BH41" s="327">
        <v>67641</v>
      </c>
      <c r="BI41" s="327">
        <v>61855</v>
      </c>
      <c r="BJ41" s="326">
        <v>52051</v>
      </c>
      <c r="BK41" s="326">
        <v>67246</v>
      </c>
      <c r="BL41" s="326">
        <v>69249</v>
      </c>
      <c r="BM41" s="326">
        <v>62157</v>
      </c>
      <c r="BN41" s="326">
        <v>51866</v>
      </c>
      <c r="BO41" s="326">
        <v>69441</v>
      </c>
      <c r="BP41" s="326">
        <v>70968</v>
      </c>
      <c r="BQ41" s="328">
        <v>66148</v>
      </c>
      <c r="BR41" s="328">
        <v>55145</v>
      </c>
      <c r="BS41" s="328">
        <v>73278</v>
      </c>
    </row>
    <row r="42" spans="1:72" x14ac:dyDescent="0.3">
      <c r="A42" s="211"/>
      <c r="B42" s="247" t="s">
        <v>242</v>
      </c>
      <c r="C42" s="175" t="s">
        <v>241</v>
      </c>
      <c r="D42" s="199">
        <v>1195288</v>
      </c>
      <c r="E42" s="199">
        <v>1268164</v>
      </c>
      <c r="F42" s="199">
        <v>1127698</v>
      </c>
      <c r="G42" s="199">
        <v>1233840</v>
      </c>
      <c r="H42" s="199">
        <v>1126244</v>
      </c>
      <c r="I42" s="199">
        <v>1189241</v>
      </c>
      <c r="J42" s="199">
        <v>1076275</v>
      </c>
      <c r="K42" s="199">
        <v>1227899</v>
      </c>
      <c r="L42" s="199">
        <v>1149387</v>
      </c>
      <c r="M42" s="199">
        <v>1258380</v>
      </c>
      <c r="N42" s="199">
        <v>1154825</v>
      </c>
      <c r="O42" s="199">
        <v>1322731</v>
      </c>
      <c r="P42" s="199">
        <v>1227799</v>
      </c>
      <c r="Q42" s="199">
        <v>1301300</v>
      </c>
      <c r="R42" s="199">
        <v>1191103</v>
      </c>
      <c r="S42" s="199">
        <v>1319688</v>
      </c>
      <c r="T42" s="199">
        <v>1230797</v>
      </c>
      <c r="U42" s="199">
        <v>1290106</v>
      </c>
      <c r="V42" s="199">
        <v>1180281</v>
      </c>
      <c r="W42" s="199">
        <v>1317818</v>
      </c>
      <c r="X42" s="199">
        <v>1226278</v>
      </c>
      <c r="Y42" s="199">
        <v>1303608</v>
      </c>
      <c r="Z42" s="199">
        <v>1193916</v>
      </c>
      <c r="AA42" s="199">
        <v>1352301</v>
      </c>
      <c r="AB42" s="199">
        <v>1253603</v>
      </c>
      <c r="AC42" s="199">
        <v>1332273</v>
      </c>
      <c r="AD42" s="199">
        <v>1221749</v>
      </c>
      <c r="AE42" s="199">
        <v>1385014</v>
      </c>
      <c r="AF42" s="199">
        <v>1293137</v>
      </c>
      <c r="AG42" s="199">
        <v>1401643</v>
      </c>
      <c r="AH42" s="199">
        <v>1270137</v>
      </c>
      <c r="AI42" s="199">
        <v>1456725</v>
      </c>
      <c r="AJ42" s="199">
        <v>1328340</v>
      </c>
      <c r="AK42" s="199">
        <v>1443957</v>
      </c>
      <c r="AL42" s="199">
        <v>1294227</v>
      </c>
      <c r="AM42" s="199">
        <v>1482512</v>
      </c>
      <c r="AN42" s="199">
        <v>1375355</v>
      </c>
      <c r="AO42" s="199">
        <v>1445391</v>
      </c>
      <c r="AP42" s="199">
        <v>1312525</v>
      </c>
      <c r="AQ42" s="199">
        <v>1517044</v>
      </c>
      <c r="AR42" s="199">
        <v>1397252</v>
      </c>
      <c r="AS42" s="199">
        <v>1486270</v>
      </c>
      <c r="AT42" s="199">
        <v>1331890</v>
      </c>
      <c r="AU42" s="199">
        <v>1542426</v>
      </c>
      <c r="AV42" s="199">
        <v>1431600</v>
      </c>
      <c r="AW42" s="199">
        <v>1514610</v>
      </c>
      <c r="AX42" s="199">
        <v>1375051</v>
      </c>
      <c r="AY42" s="199">
        <v>1583382</v>
      </c>
      <c r="AZ42" s="199">
        <v>1463290</v>
      </c>
      <c r="BA42" s="199">
        <v>1411412</v>
      </c>
      <c r="BB42" s="199">
        <v>1342583</v>
      </c>
      <c r="BC42" s="199">
        <v>1568949</v>
      </c>
      <c r="BD42" s="199">
        <v>1469606</v>
      </c>
      <c r="BE42" s="199">
        <v>1565981</v>
      </c>
      <c r="BF42" s="199">
        <v>1421144</v>
      </c>
      <c r="BG42" s="204">
        <v>1673061</v>
      </c>
      <c r="BH42" s="204">
        <v>1511382</v>
      </c>
      <c r="BI42" s="204">
        <v>1595884</v>
      </c>
      <c r="BJ42" s="204">
        <v>1454969</v>
      </c>
      <c r="BK42" s="204">
        <v>1657008</v>
      </c>
      <c r="BL42" s="204">
        <v>1540204</v>
      </c>
      <c r="BM42" s="204">
        <v>1581260</v>
      </c>
      <c r="BN42" s="204">
        <v>1445110</v>
      </c>
      <c r="BO42" s="204">
        <v>1645569</v>
      </c>
      <c r="BP42" s="204">
        <v>1535387</v>
      </c>
      <c r="BQ42" s="369">
        <v>1595552</v>
      </c>
      <c r="BR42" s="369">
        <v>1464851</v>
      </c>
      <c r="BS42" s="369">
        <v>1676849</v>
      </c>
    </row>
    <row r="43" spans="1:72" x14ac:dyDescent="0.3">
      <c r="C43" s="66"/>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56"/>
      <c r="BF43" s="56"/>
      <c r="BG43" s="56"/>
      <c r="BH43" s="56"/>
      <c r="BI43" s="56"/>
      <c r="BJ43" s="56"/>
      <c r="BK43" s="56"/>
      <c r="BL43" s="56"/>
      <c r="BM43" s="56"/>
      <c r="BN43" s="56"/>
      <c r="BO43" s="56"/>
    </row>
    <row r="44" spans="1:72" x14ac:dyDescent="0.3">
      <c r="C44" s="66"/>
      <c r="D44" s="69"/>
      <c r="E44" s="69"/>
      <c r="F44" s="69"/>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55"/>
      <c r="AJ44" s="55"/>
      <c r="AK44" s="55"/>
      <c r="AN44" s="68"/>
      <c r="AO44" s="56"/>
      <c r="AP44" s="56"/>
      <c r="AQ44" s="56"/>
      <c r="AR44" s="56"/>
      <c r="AS44" s="56"/>
      <c r="AT44" s="56"/>
      <c r="AU44" s="56"/>
      <c r="AV44" s="56"/>
      <c r="AW44" s="56"/>
      <c r="AX44" s="56"/>
      <c r="AY44" s="56"/>
      <c r="AZ44" s="56"/>
      <c r="BA44" s="56"/>
      <c r="BB44" s="235"/>
      <c r="BC44" s="235"/>
      <c r="BD44" s="235"/>
      <c r="BE44" s="235"/>
      <c r="BF44" s="235"/>
      <c r="BG44" s="235"/>
      <c r="BH44" s="235"/>
      <c r="BI44" s="235"/>
      <c r="BJ44" s="235"/>
      <c r="BK44" s="235"/>
      <c r="BL44" s="235"/>
      <c r="BM44" s="235"/>
      <c r="BN44" s="235"/>
      <c r="BO44" s="277"/>
      <c r="BP44" s="282"/>
    </row>
    <row r="45" spans="1:72" s="57" customFormat="1" x14ac:dyDescent="0.3">
      <c r="B45" s="58" t="s">
        <v>258</v>
      </c>
      <c r="C45" s="58" t="s">
        <v>259</v>
      </c>
      <c r="AI45" s="66"/>
      <c r="AJ45" s="66"/>
      <c r="AK45" s="66"/>
      <c r="AN45" s="66"/>
      <c r="BK45" s="73"/>
    </row>
    <row r="46" spans="1:72" s="57" customFormat="1" x14ac:dyDescent="0.3">
      <c r="B46" s="59" t="s">
        <v>393</v>
      </c>
      <c r="C46" s="59" t="s">
        <v>405</v>
      </c>
      <c r="AI46" s="66"/>
      <c r="AJ46" s="66"/>
      <c r="AK46" s="66"/>
      <c r="AN46" s="66"/>
      <c r="BK46" s="73"/>
    </row>
    <row r="47" spans="1:72" s="57" customFormat="1" x14ac:dyDescent="0.3">
      <c r="A47" s="56"/>
      <c r="B47" s="246" t="s">
        <v>131</v>
      </c>
      <c r="C47" s="175" t="s">
        <v>207</v>
      </c>
      <c r="D47" s="70" t="s">
        <v>83</v>
      </c>
      <c r="E47" s="70" t="s">
        <v>84</v>
      </c>
      <c r="F47" s="70" t="s">
        <v>85</v>
      </c>
      <c r="G47" s="70" t="s">
        <v>86</v>
      </c>
      <c r="H47" s="70" t="s">
        <v>87</v>
      </c>
      <c r="I47" s="70" t="s">
        <v>88</v>
      </c>
      <c r="J47" s="70" t="s">
        <v>89</v>
      </c>
      <c r="K47" s="70" t="s">
        <v>90</v>
      </c>
      <c r="L47" s="70" t="s">
        <v>91</v>
      </c>
      <c r="M47" s="70" t="s">
        <v>92</v>
      </c>
      <c r="N47" s="70" t="s">
        <v>93</v>
      </c>
      <c r="O47" s="70" t="s">
        <v>94</v>
      </c>
      <c r="P47" s="70" t="s">
        <v>95</v>
      </c>
      <c r="Q47" s="70" t="s">
        <v>96</v>
      </c>
      <c r="R47" s="70" t="s">
        <v>97</v>
      </c>
      <c r="S47" s="70" t="s">
        <v>98</v>
      </c>
      <c r="T47" s="70" t="s">
        <v>99</v>
      </c>
      <c r="U47" s="70" t="s">
        <v>100</v>
      </c>
      <c r="V47" s="70" t="s">
        <v>101</v>
      </c>
      <c r="W47" s="70" t="s">
        <v>102</v>
      </c>
      <c r="X47" s="70" t="s">
        <v>103</v>
      </c>
      <c r="Y47" s="70" t="s">
        <v>104</v>
      </c>
      <c r="Z47" s="70" t="s">
        <v>105</v>
      </c>
      <c r="AA47" s="70" t="s">
        <v>106</v>
      </c>
      <c r="AB47" s="70" t="s">
        <v>107</v>
      </c>
      <c r="AC47" s="70" t="s">
        <v>108</v>
      </c>
      <c r="AD47" s="70" t="s">
        <v>109</v>
      </c>
      <c r="AE47" s="70" t="s">
        <v>110</v>
      </c>
      <c r="AF47" s="70" t="s">
        <v>111</v>
      </c>
      <c r="AG47" s="70" t="s">
        <v>112</v>
      </c>
      <c r="AH47" s="198" t="s">
        <v>179</v>
      </c>
      <c r="AI47" s="198" t="s">
        <v>180</v>
      </c>
      <c r="AJ47" s="198" t="s">
        <v>194</v>
      </c>
      <c r="AK47" s="198" t="s">
        <v>196</v>
      </c>
      <c r="AL47" s="198" t="s">
        <v>198</v>
      </c>
      <c r="AM47" s="198" t="s">
        <v>200</v>
      </c>
      <c r="AN47" s="198" t="s">
        <v>201</v>
      </c>
      <c r="AO47" s="198" t="s">
        <v>205</v>
      </c>
      <c r="AP47" s="198" t="s">
        <v>208</v>
      </c>
      <c r="AQ47" s="198" t="s">
        <v>210</v>
      </c>
      <c r="AR47" s="198" t="s">
        <v>250</v>
      </c>
      <c r="AS47" s="198" t="s">
        <v>262</v>
      </c>
      <c r="AT47" s="198" t="s">
        <v>263</v>
      </c>
      <c r="AU47" s="198" t="s">
        <v>268</v>
      </c>
      <c r="AV47" s="198" t="s">
        <v>269</v>
      </c>
      <c r="AW47" s="198" t="s">
        <v>270</v>
      </c>
      <c r="AX47" s="198" t="s">
        <v>271</v>
      </c>
      <c r="AY47" s="198" t="s">
        <v>273</v>
      </c>
      <c r="AZ47" s="198" t="s">
        <v>276</v>
      </c>
      <c r="BA47" s="198" t="s">
        <v>278</v>
      </c>
      <c r="BB47" s="198" t="s">
        <v>279</v>
      </c>
      <c r="BC47" s="198" t="s">
        <v>281</v>
      </c>
      <c r="BD47" s="198" t="s">
        <v>282</v>
      </c>
      <c r="BE47" s="198" t="s">
        <v>283</v>
      </c>
      <c r="BF47" s="198" t="s">
        <v>286</v>
      </c>
      <c r="BG47" s="61" t="s">
        <v>288</v>
      </c>
      <c r="BH47" s="61" t="s">
        <v>289</v>
      </c>
      <c r="BI47" s="61" t="s">
        <v>290</v>
      </c>
      <c r="BJ47" s="61" t="s">
        <v>292</v>
      </c>
      <c r="BK47" s="61" t="s">
        <v>307</v>
      </c>
      <c r="BL47" s="61" t="s">
        <v>310</v>
      </c>
      <c r="BM47" s="61" t="s">
        <v>398</v>
      </c>
      <c r="BN47" s="61" t="s">
        <v>399</v>
      </c>
      <c r="BO47" s="61" t="s">
        <v>402</v>
      </c>
      <c r="BP47" s="61" t="s">
        <v>403</v>
      </c>
      <c r="BQ47" s="61" t="s">
        <v>414</v>
      </c>
      <c r="BR47" s="61" t="s">
        <v>418</v>
      </c>
      <c r="BS47" s="61" t="s">
        <v>422</v>
      </c>
    </row>
    <row r="48" spans="1:72" s="57" customFormat="1" x14ac:dyDescent="0.3">
      <c r="A48" s="56"/>
      <c r="B48" s="248" t="s">
        <v>122</v>
      </c>
      <c r="C48" s="249" t="s">
        <v>22</v>
      </c>
      <c r="D48" s="250">
        <v>13967.010720337939</v>
      </c>
      <c r="E48" s="250">
        <v>14263.381838432377</v>
      </c>
      <c r="F48" s="250">
        <v>13262.955388151147</v>
      </c>
      <c r="G48" s="250">
        <v>14444.265619428983</v>
      </c>
      <c r="H48" s="250">
        <v>13924.069255776973</v>
      </c>
      <c r="I48" s="250">
        <v>15042.873991569904</v>
      </c>
      <c r="J48" s="250">
        <v>14203.442536813192</v>
      </c>
      <c r="K48" s="250">
        <v>15267.159583387713</v>
      </c>
      <c r="L48" s="250">
        <v>14339.543746844947</v>
      </c>
      <c r="M48" s="250">
        <v>14939.537597138902</v>
      </c>
      <c r="N48" s="250">
        <v>14372.017640804155</v>
      </c>
      <c r="O48" s="250">
        <v>15026.134647696792</v>
      </c>
      <c r="P48" s="250">
        <v>14656.242012232038</v>
      </c>
      <c r="Q48" s="250">
        <v>15847.411125848506</v>
      </c>
      <c r="R48" s="250">
        <v>15009.946310254887</v>
      </c>
      <c r="S48" s="250">
        <v>15961.666122460701</v>
      </c>
      <c r="T48" s="250">
        <v>15434.160500393888</v>
      </c>
      <c r="U48" s="250">
        <v>15826.225146563022</v>
      </c>
      <c r="V48" s="250">
        <v>15152.768757347572</v>
      </c>
      <c r="W48" s="250">
        <v>15724.97121391874</v>
      </c>
      <c r="X48" s="250">
        <v>15690.974152805504</v>
      </c>
      <c r="Y48" s="250">
        <v>17456.208744996122</v>
      </c>
      <c r="Z48" s="250">
        <v>16039.217711809095</v>
      </c>
      <c r="AA48" s="250">
        <v>17051.925992589655</v>
      </c>
      <c r="AB48" s="250">
        <v>17708.032780610058</v>
      </c>
      <c r="AC48" s="250">
        <v>19080.649672411608</v>
      </c>
      <c r="AD48" s="250">
        <v>16930.358194852524</v>
      </c>
      <c r="AE48" s="250">
        <v>19201.054662920513</v>
      </c>
      <c r="AF48" s="250">
        <v>18007.450735943228</v>
      </c>
      <c r="AG48" s="250">
        <v>19845.426217613007</v>
      </c>
      <c r="AH48" s="250">
        <v>18035.410330940605</v>
      </c>
      <c r="AI48" s="250">
        <v>19495.195501330054</v>
      </c>
      <c r="AJ48" s="250">
        <v>18069.695154589146</v>
      </c>
      <c r="AK48" s="250">
        <v>18959.490749322704</v>
      </c>
      <c r="AL48" s="250">
        <v>17853.406379253913</v>
      </c>
      <c r="AM48" s="250">
        <v>20031.35221190174</v>
      </c>
      <c r="AN48" s="250">
        <v>18839.776223147917</v>
      </c>
      <c r="AO48" s="250">
        <v>20438.61056380533</v>
      </c>
      <c r="AP48" s="250">
        <v>18587.11761914771</v>
      </c>
      <c r="AQ48" s="250">
        <v>19886.504725434501</v>
      </c>
      <c r="AR48" s="250">
        <v>17285.108006134182</v>
      </c>
      <c r="AS48" s="250">
        <v>18161.496024067656</v>
      </c>
      <c r="AT48" s="250">
        <v>16985.664677473549</v>
      </c>
      <c r="AU48" s="250">
        <v>18197.635736147386</v>
      </c>
      <c r="AV48" s="250">
        <v>18813.273819240312</v>
      </c>
      <c r="AW48" s="250">
        <v>19492.341001464392</v>
      </c>
      <c r="AX48" s="250">
        <v>18093.854597325499</v>
      </c>
      <c r="AY48" s="250">
        <v>19941.978015161152</v>
      </c>
      <c r="AZ48" s="250">
        <v>18914.528919265176</v>
      </c>
      <c r="BA48" s="250">
        <v>18190.0325995122</v>
      </c>
      <c r="BB48" s="250">
        <v>16870.414302819285</v>
      </c>
      <c r="BC48" s="250">
        <v>18586.388540675758</v>
      </c>
      <c r="BD48" s="250">
        <v>17587.782150725048</v>
      </c>
      <c r="BE48" s="250">
        <v>17845.964712136432</v>
      </c>
      <c r="BF48" s="250">
        <v>16580.387576993711</v>
      </c>
      <c r="BG48" s="250">
        <v>17970.230150572756</v>
      </c>
      <c r="BH48" s="250">
        <v>17508.45750228173</v>
      </c>
      <c r="BI48" s="250">
        <v>17617.741566849189</v>
      </c>
      <c r="BJ48" s="250">
        <v>16393.760043693623</v>
      </c>
      <c r="BK48" s="250">
        <v>17246.175747319819</v>
      </c>
      <c r="BL48" s="251">
        <v>16625</v>
      </c>
      <c r="BM48" s="250">
        <v>16369</v>
      </c>
      <c r="BN48" s="251">
        <v>14256</v>
      </c>
      <c r="BO48" s="250">
        <v>14243</v>
      </c>
      <c r="BP48" s="66">
        <v>16258</v>
      </c>
      <c r="BQ48" s="66">
        <v>15918</v>
      </c>
      <c r="BR48" s="30">
        <v>14152</v>
      </c>
      <c r="BS48" s="30">
        <v>13789</v>
      </c>
      <c r="BT48" s="210"/>
    </row>
    <row r="49" spans="1:72" s="57" customFormat="1" x14ac:dyDescent="0.3">
      <c r="A49" s="56"/>
      <c r="B49" s="252" t="s">
        <v>123</v>
      </c>
      <c r="C49" s="72" t="s">
        <v>23</v>
      </c>
      <c r="D49" s="69">
        <v>10154.379867576225</v>
      </c>
      <c r="E49" s="69">
        <v>12207.284022786724</v>
      </c>
      <c r="F49" s="69">
        <v>12069.607887191385</v>
      </c>
      <c r="G49" s="69">
        <v>10692.846531237996</v>
      </c>
      <c r="H49" s="69">
        <v>8348.8069080686946</v>
      </c>
      <c r="I49" s="69">
        <v>10072.649629977614</v>
      </c>
      <c r="J49" s="69">
        <v>9732.3878639537616</v>
      </c>
      <c r="K49" s="69">
        <v>11316.520456766797</v>
      </c>
      <c r="L49" s="69">
        <v>9645.2527860345017</v>
      </c>
      <c r="M49" s="69">
        <v>12599.177623908954</v>
      </c>
      <c r="N49" s="69">
        <v>12817.986871158912</v>
      </c>
      <c r="O49" s="69">
        <v>12006.275147489709</v>
      </c>
      <c r="P49" s="69">
        <v>10831.892751800411</v>
      </c>
      <c r="Q49" s="69">
        <v>11462.498445936297</v>
      </c>
      <c r="R49" s="69">
        <v>11545.752568476712</v>
      </c>
      <c r="S49" s="69">
        <v>11421.757066820777</v>
      </c>
      <c r="T49" s="69">
        <v>11088.62000429002</v>
      </c>
      <c r="U49" s="69">
        <v>10652.060161601436</v>
      </c>
      <c r="V49" s="69">
        <v>10842.275521630032</v>
      </c>
      <c r="W49" s="69">
        <v>10483.672793707266</v>
      </c>
      <c r="X49" s="69">
        <v>8777.934479885791</v>
      </c>
      <c r="Y49" s="69">
        <v>9707.2357091884332</v>
      </c>
      <c r="Z49" s="69">
        <v>10886.871959562908</v>
      </c>
      <c r="AA49" s="69">
        <v>9438.8909743704226</v>
      </c>
      <c r="AB49" s="69">
        <v>8631.6688699901842</v>
      </c>
      <c r="AC49" s="69">
        <v>9358.9536909924263</v>
      </c>
      <c r="AD49" s="69">
        <v>8694.822453886738</v>
      </c>
      <c r="AE49" s="69">
        <v>9159.3068773839677</v>
      </c>
      <c r="AF49" s="69">
        <v>9105.4500080350172</v>
      </c>
      <c r="AG49" s="69">
        <v>9473.0358337991729</v>
      </c>
      <c r="AH49" s="69">
        <v>9399.107958226492</v>
      </c>
      <c r="AI49" s="69">
        <v>9604.4631681506035</v>
      </c>
      <c r="AJ49" s="69">
        <v>9459.0541495210873</v>
      </c>
      <c r="AK49" s="69">
        <v>9777.9525530410647</v>
      </c>
      <c r="AL49" s="69">
        <v>9859.4754531890285</v>
      </c>
      <c r="AM49" s="69">
        <v>9950.5892827661628</v>
      </c>
      <c r="AN49" s="69">
        <v>9699.9180453364079</v>
      </c>
      <c r="AO49" s="69">
        <v>11163.307991059681</v>
      </c>
      <c r="AP49" s="69">
        <v>10922.910599656976</v>
      </c>
      <c r="AQ49" s="69">
        <v>11868.162478473445</v>
      </c>
      <c r="AR49" s="69">
        <v>11274.073172588349</v>
      </c>
      <c r="AS49" s="69">
        <v>11149.8502102936</v>
      </c>
      <c r="AT49" s="69">
        <v>11216.997757479952</v>
      </c>
      <c r="AU49" s="69">
        <v>11059.201021592027</v>
      </c>
      <c r="AV49" s="69">
        <v>10593.633435622596</v>
      </c>
      <c r="AW49" s="69">
        <v>11449.668399416842</v>
      </c>
      <c r="AX49" s="69">
        <v>11423.971289809509</v>
      </c>
      <c r="AY49" s="69">
        <v>11216.788343600396</v>
      </c>
      <c r="AZ49" s="69">
        <v>10435.712005815705</v>
      </c>
      <c r="BA49" s="69">
        <v>9713.9264061846388</v>
      </c>
      <c r="BB49" s="69">
        <v>12374.724888448289</v>
      </c>
      <c r="BC49" s="69">
        <v>12490.411778981492</v>
      </c>
      <c r="BD49" s="69">
        <v>12102.213929243142</v>
      </c>
      <c r="BE49" s="69">
        <v>11439.954292649496</v>
      </c>
      <c r="BF49" s="69">
        <v>12176.282441230591</v>
      </c>
      <c r="BG49" s="69">
        <v>12378.155444490496</v>
      </c>
      <c r="BH49" s="69">
        <v>11039.145223952755</v>
      </c>
      <c r="BI49" s="69">
        <v>10090.419079490131</v>
      </c>
      <c r="BJ49" s="69">
        <v>10014.230746665218</v>
      </c>
      <c r="BK49" s="69">
        <v>8613.816629026318</v>
      </c>
      <c r="BL49" s="42">
        <v>9045</v>
      </c>
      <c r="BM49" s="69">
        <v>7827</v>
      </c>
      <c r="BN49" s="42">
        <v>10398</v>
      </c>
      <c r="BO49" s="69">
        <v>8911</v>
      </c>
      <c r="BP49" s="66">
        <v>5572</v>
      </c>
      <c r="BQ49" s="66">
        <v>10382</v>
      </c>
      <c r="BR49" s="30">
        <v>8321</v>
      </c>
      <c r="BS49" s="30">
        <v>10294</v>
      </c>
      <c r="BT49" s="210"/>
    </row>
    <row r="50" spans="1:72" s="57" customFormat="1" x14ac:dyDescent="0.3">
      <c r="A50" s="56"/>
      <c r="B50" s="252" t="s">
        <v>124</v>
      </c>
      <c r="C50" s="72" t="s">
        <v>0</v>
      </c>
      <c r="D50" s="69">
        <v>209427.47599088607</v>
      </c>
      <c r="E50" s="69">
        <v>219831.73032746222</v>
      </c>
      <c r="F50" s="69">
        <v>184492.96428648412</v>
      </c>
      <c r="G50" s="69">
        <v>175956.2536887574</v>
      </c>
      <c r="H50" s="69">
        <v>153669.48781817639</v>
      </c>
      <c r="I50" s="69">
        <v>160598.75016586343</v>
      </c>
      <c r="J50" s="69">
        <v>144456.41243753678</v>
      </c>
      <c r="K50" s="69">
        <v>158407.72639113042</v>
      </c>
      <c r="L50" s="69">
        <v>169751.75783068436</v>
      </c>
      <c r="M50" s="69">
        <v>197344.87332458515</v>
      </c>
      <c r="N50" s="69">
        <v>181443.02513575673</v>
      </c>
      <c r="O50" s="69">
        <v>208707.37847425384</v>
      </c>
      <c r="P50" s="69">
        <v>207360.24875132565</v>
      </c>
      <c r="Q50" s="69">
        <v>213286.50131205277</v>
      </c>
      <c r="R50" s="69">
        <v>184424.06510057324</v>
      </c>
      <c r="S50" s="69">
        <v>194950.41580284378</v>
      </c>
      <c r="T50" s="69">
        <v>189773.85203786133</v>
      </c>
      <c r="U50" s="69">
        <v>200329.59936968901</v>
      </c>
      <c r="V50" s="69">
        <v>175706.83436193303</v>
      </c>
      <c r="W50" s="69">
        <v>177486.59946346172</v>
      </c>
      <c r="X50" s="69">
        <v>178360.23106612673</v>
      </c>
      <c r="Y50" s="69">
        <v>187401.52003448698</v>
      </c>
      <c r="Z50" s="69">
        <v>167223.43871134077</v>
      </c>
      <c r="AA50" s="69">
        <v>179551.18021673401</v>
      </c>
      <c r="AB50" s="69">
        <v>173811.71315874081</v>
      </c>
      <c r="AC50" s="69">
        <v>185774.37186611205</v>
      </c>
      <c r="AD50" s="69">
        <v>160740.51848164946</v>
      </c>
      <c r="AE50" s="69">
        <v>177917.92098589611</v>
      </c>
      <c r="AF50" s="69">
        <v>170915.09283273658</v>
      </c>
      <c r="AG50" s="69">
        <v>207801.56151490525</v>
      </c>
      <c r="AH50" s="69">
        <v>174095.54293878525</v>
      </c>
      <c r="AI50" s="69">
        <v>192956.76000081314</v>
      </c>
      <c r="AJ50" s="69">
        <v>186753.07615818124</v>
      </c>
      <c r="AK50" s="69">
        <v>203483.84486683831</v>
      </c>
      <c r="AL50" s="69">
        <v>175347.82918986591</v>
      </c>
      <c r="AM50" s="69">
        <v>193780.35755058212</v>
      </c>
      <c r="AN50" s="69">
        <v>195183.67392184795</v>
      </c>
      <c r="AO50" s="69">
        <v>203741.74601896343</v>
      </c>
      <c r="AP50" s="69">
        <v>178713.73582944757</v>
      </c>
      <c r="AQ50" s="69">
        <v>204893.40045786955</v>
      </c>
      <c r="AR50" s="69">
        <v>205017.90578641894</v>
      </c>
      <c r="AS50" s="69">
        <v>212067.04493845528</v>
      </c>
      <c r="AT50" s="69">
        <v>178981.54858780766</v>
      </c>
      <c r="AU50" s="69">
        <v>209818.49119622534</v>
      </c>
      <c r="AV50" s="69">
        <v>206061.81452366931</v>
      </c>
      <c r="AW50" s="69">
        <v>210180.18367470321</v>
      </c>
      <c r="AX50" s="69">
        <v>180063.90190428775</v>
      </c>
      <c r="AY50" s="69">
        <v>200313.70295439422</v>
      </c>
      <c r="AZ50" s="69">
        <v>195994.01785291921</v>
      </c>
      <c r="BA50" s="69">
        <v>173311.8064220176</v>
      </c>
      <c r="BB50" s="69">
        <v>168553.91558271926</v>
      </c>
      <c r="BC50" s="69">
        <v>209159.24277087639</v>
      </c>
      <c r="BD50" s="69">
        <v>220983.11118593559</v>
      </c>
      <c r="BE50" s="69">
        <v>228603.01553700559</v>
      </c>
      <c r="BF50" s="69">
        <v>200459.74508003384</v>
      </c>
      <c r="BG50" s="69">
        <v>240288.28127649016</v>
      </c>
      <c r="BH50" s="69">
        <v>226690.22330838419</v>
      </c>
      <c r="BI50" s="69">
        <v>240866.67539276654</v>
      </c>
      <c r="BJ50" s="69">
        <v>215766.47133548159</v>
      </c>
      <c r="BK50" s="69">
        <v>249979.07243370012</v>
      </c>
      <c r="BL50" s="42">
        <v>225733</v>
      </c>
      <c r="BM50" s="69">
        <v>231966</v>
      </c>
      <c r="BN50" s="42">
        <v>198313</v>
      </c>
      <c r="BO50" s="69">
        <v>221825</v>
      </c>
      <c r="BP50" s="66">
        <v>219617</v>
      </c>
      <c r="BQ50" s="66">
        <v>233697</v>
      </c>
      <c r="BR50" s="30">
        <v>195611</v>
      </c>
      <c r="BS50" s="30">
        <v>234569</v>
      </c>
      <c r="BT50" s="210"/>
    </row>
    <row r="51" spans="1:72" s="57" customFormat="1" x14ac:dyDescent="0.3">
      <c r="A51" s="56"/>
      <c r="B51" s="252" t="s">
        <v>125</v>
      </c>
      <c r="C51" s="72" t="s">
        <v>28</v>
      </c>
      <c r="D51" s="69">
        <v>45308.503578353586</v>
      </c>
      <c r="E51" s="69">
        <v>34969.82680200012</v>
      </c>
      <c r="F51" s="69">
        <v>28979.17630893354</v>
      </c>
      <c r="G51" s="69">
        <v>37543.818938724922</v>
      </c>
      <c r="H51" s="69">
        <v>44603.94968189318</v>
      </c>
      <c r="I51" s="69">
        <v>32937.365103057098</v>
      </c>
      <c r="J51" s="69">
        <v>28442.178075175823</v>
      </c>
      <c r="K51" s="69">
        <v>37752.691995784546</v>
      </c>
      <c r="L51" s="69">
        <v>41636.930730885026</v>
      </c>
      <c r="M51" s="69">
        <v>34069.128220035804</v>
      </c>
      <c r="N51" s="69">
        <v>28372.918427516204</v>
      </c>
      <c r="O51" s="69">
        <v>39761.333177922745</v>
      </c>
      <c r="P51" s="69">
        <v>43117.599087637827</v>
      </c>
      <c r="Q51" s="69">
        <v>32018.764708403054</v>
      </c>
      <c r="R51" s="69">
        <v>31300.947777113081</v>
      </c>
      <c r="S51" s="69">
        <v>41215.566406757804</v>
      </c>
      <c r="T51" s="69">
        <v>47197.160719593572</v>
      </c>
      <c r="U51" s="69">
        <v>38704.14377005204</v>
      </c>
      <c r="V51" s="69">
        <v>34603.936151554939</v>
      </c>
      <c r="W51" s="69">
        <v>46630.875508672252</v>
      </c>
      <c r="X51" s="69">
        <v>48714.413705277962</v>
      </c>
      <c r="Y51" s="69">
        <v>35622.336902824638</v>
      </c>
      <c r="Z51" s="69">
        <v>31187.946192075353</v>
      </c>
      <c r="AA51" s="69">
        <v>41938.53137588688</v>
      </c>
      <c r="AB51" s="69">
        <v>49043.742327524727</v>
      </c>
      <c r="AC51" s="69">
        <v>36402.314848866183</v>
      </c>
      <c r="AD51" s="69">
        <v>31737.300906575259</v>
      </c>
      <c r="AE51" s="69">
        <v>44837.626729964402</v>
      </c>
      <c r="AF51" s="69">
        <v>48960.707592916609</v>
      </c>
      <c r="AG51" s="69">
        <v>39430.803047850328</v>
      </c>
      <c r="AH51" s="69">
        <v>35078.397723505048</v>
      </c>
      <c r="AI51" s="69">
        <v>45957.309776567636</v>
      </c>
      <c r="AJ51" s="69">
        <v>50288.220340504689</v>
      </c>
      <c r="AK51" s="69">
        <v>35322.334571089144</v>
      </c>
      <c r="AL51" s="69">
        <v>29577.733461142252</v>
      </c>
      <c r="AM51" s="69">
        <v>43392.625145351834</v>
      </c>
      <c r="AN51" s="69">
        <v>47573.422934164468</v>
      </c>
      <c r="AO51" s="69">
        <v>35152.726652101548</v>
      </c>
      <c r="AP51" s="69">
        <v>28858.684920316125</v>
      </c>
      <c r="AQ51" s="69">
        <v>41260.94024170444</v>
      </c>
      <c r="AR51" s="69">
        <v>43915.861653232525</v>
      </c>
      <c r="AS51" s="69">
        <v>30400.758847335223</v>
      </c>
      <c r="AT51" s="69">
        <v>24245.091950733116</v>
      </c>
      <c r="AU51" s="69">
        <v>38027.260450156864</v>
      </c>
      <c r="AV51" s="69">
        <v>41368.907491544822</v>
      </c>
      <c r="AW51" s="69">
        <v>34830.808980789239</v>
      </c>
      <c r="AX51" s="69">
        <v>32216.038173405897</v>
      </c>
      <c r="AY51" s="69">
        <v>50287.478350240781</v>
      </c>
      <c r="AZ51" s="69">
        <v>59271.662747579903</v>
      </c>
      <c r="BA51" s="69">
        <v>45147.632476418119</v>
      </c>
      <c r="BB51" s="69">
        <v>39330.191436827445</v>
      </c>
      <c r="BC51" s="69">
        <v>52509.005396451204</v>
      </c>
      <c r="BD51" s="69">
        <v>56167.96123134494</v>
      </c>
      <c r="BE51" s="69">
        <v>37844.501723093417</v>
      </c>
      <c r="BF51" s="69">
        <v>30894.377115625251</v>
      </c>
      <c r="BG51" s="69">
        <v>46414.101585209108</v>
      </c>
      <c r="BH51" s="69">
        <v>45842.771560664936</v>
      </c>
      <c r="BI51" s="69">
        <v>36076.787170553711</v>
      </c>
      <c r="BJ51" s="69">
        <v>33428.857445035668</v>
      </c>
      <c r="BK51" s="69">
        <v>42104.649107868703</v>
      </c>
      <c r="BL51" s="42">
        <v>45512</v>
      </c>
      <c r="BM51" s="69">
        <v>34055</v>
      </c>
      <c r="BN51" s="42">
        <v>30815</v>
      </c>
      <c r="BO51" s="69">
        <v>45555</v>
      </c>
      <c r="BP51" s="66">
        <v>46075</v>
      </c>
      <c r="BQ51" s="66">
        <v>34109</v>
      </c>
      <c r="BR51" s="30">
        <v>29618</v>
      </c>
      <c r="BS51" s="30">
        <v>42437</v>
      </c>
      <c r="BT51" s="210"/>
    </row>
    <row r="52" spans="1:72" s="57" customFormat="1" x14ac:dyDescent="0.3">
      <c r="A52" s="56"/>
      <c r="B52" s="252" t="s">
        <v>126</v>
      </c>
      <c r="C52" s="72" t="s">
        <v>24</v>
      </c>
      <c r="D52" s="69">
        <v>64873.680260903908</v>
      </c>
      <c r="E52" s="69">
        <v>74374.631145796026</v>
      </c>
      <c r="F52" s="69">
        <v>62464.184303317088</v>
      </c>
      <c r="G52" s="69">
        <v>82202.638154922868</v>
      </c>
      <c r="H52" s="69">
        <v>59806.00448666836</v>
      </c>
      <c r="I52" s="69">
        <v>74607.401693855485</v>
      </c>
      <c r="J52" s="69">
        <v>67214.673209614833</v>
      </c>
      <c r="K52" s="69">
        <v>86954.002140343611</v>
      </c>
      <c r="L52" s="69">
        <v>57572.419882710783</v>
      </c>
      <c r="M52" s="69">
        <v>72317.23524585893</v>
      </c>
      <c r="N52" s="69">
        <v>67230.291378553855</v>
      </c>
      <c r="O52" s="69">
        <v>88207.397463297501</v>
      </c>
      <c r="P52" s="69">
        <v>60269.657486876924</v>
      </c>
      <c r="Q52" s="69">
        <v>76116.855953555132</v>
      </c>
      <c r="R52" s="69">
        <v>69501.308342635268</v>
      </c>
      <c r="S52" s="69">
        <v>89174.206178109554</v>
      </c>
      <c r="T52" s="69">
        <v>63476.037642023119</v>
      </c>
      <c r="U52" s="69">
        <v>74456.756394893018</v>
      </c>
      <c r="V52" s="69">
        <v>68298.929130072531</v>
      </c>
      <c r="W52" s="69">
        <v>87755.380261348793</v>
      </c>
      <c r="X52" s="69">
        <v>58444.630649209175</v>
      </c>
      <c r="Y52" s="69">
        <v>72592.981069673231</v>
      </c>
      <c r="Z52" s="69">
        <v>66439.061119473554</v>
      </c>
      <c r="AA52" s="69">
        <v>84706.357712128985</v>
      </c>
      <c r="AB52" s="69">
        <v>59152.814221806875</v>
      </c>
      <c r="AC52" s="69">
        <v>73046.701139832046</v>
      </c>
      <c r="AD52" s="69">
        <v>68238.515736487694</v>
      </c>
      <c r="AE52" s="69">
        <v>90433.06447275223</v>
      </c>
      <c r="AF52" s="69">
        <v>63974.159435902191</v>
      </c>
      <c r="AG52" s="69">
        <v>79625.821431966062</v>
      </c>
      <c r="AH52" s="69">
        <v>71057.022872060072</v>
      </c>
      <c r="AI52" s="69">
        <v>95694.785891625215</v>
      </c>
      <c r="AJ52" s="69">
        <v>63285.438342486443</v>
      </c>
      <c r="AK52" s="69">
        <v>79614.427933536077</v>
      </c>
      <c r="AL52" s="69">
        <v>68795.310974347172</v>
      </c>
      <c r="AM52" s="69">
        <v>92302.485071860545</v>
      </c>
      <c r="AN52" s="69">
        <v>65745.577946633697</v>
      </c>
      <c r="AO52" s="69">
        <v>82100.279685489208</v>
      </c>
      <c r="AP52" s="69">
        <v>72973.056486094501</v>
      </c>
      <c r="AQ52" s="69">
        <v>96590.026071459957</v>
      </c>
      <c r="AR52" s="69">
        <v>69268.076858024913</v>
      </c>
      <c r="AS52" s="69">
        <v>84306.477257045059</v>
      </c>
      <c r="AT52" s="69">
        <v>77173.094149966026</v>
      </c>
      <c r="AU52" s="69">
        <v>99745.208244136273</v>
      </c>
      <c r="AV52" s="69">
        <v>74149.023072228505</v>
      </c>
      <c r="AW52" s="69">
        <v>86989.643494870004</v>
      </c>
      <c r="AX52" s="69">
        <v>78730.116882362359</v>
      </c>
      <c r="AY52" s="69">
        <v>101077.81516539061</v>
      </c>
      <c r="AZ52" s="69">
        <v>74682.345478555158</v>
      </c>
      <c r="BA52" s="69">
        <v>88144.097153459064</v>
      </c>
      <c r="BB52" s="69">
        <v>77363.436638062936</v>
      </c>
      <c r="BC52" s="69">
        <v>98384.082679995568</v>
      </c>
      <c r="BD52" s="69">
        <v>71042.698999431785</v>
      </c>
      <c r="BE52" s="69">
        <v>89847.549202443246</v>
      </c>
      <c r="BF52" s="69">
        <v>78410.934629546988</v>
      </c>
      <c r="BG52" s="69">
        <v>102484.83726938334</v>
      </c>
      <c r="BH52" s="69">
        <v>77450.211810156688</v>
      </c>
      <c r="BI52" s="69">
        <v>93088.150024048926</v>
      </c>
      <c r="BJ52" s="69">
        <v>80181.757645546706</v>
      </c>
      <c r="BK52" s="69">
        <v>104640.62702399951</v>
      </c>
      <c r="BL52" s="42">
        <v>84097</v>
      </c>
      <c r="BM52" s="69">
        <v>96845</v>
      </c>
      <c r="BN52" s="42">
        <v>82341</v>
      </c>
      <c r="BO52" s="69">
        <v>108595</v>
      </c>
      <c r="BP52" s="66">
        <v>85015</v>
      </c>
      <c r="BQ52" s="66">
        <v>93387</v>
      </c>
      <c r="BR52" s="30">
        <v>85649</v>
      </c>
      <c r="BS52" s="30">
        <v>107331</v>
      </c>
      <c r="BT52" s="210"/>
    </row>
    <row r="53" spans="1:72" s="57" customFormat="1" x14ac:dyDescent="0.3">
      <c r="A53" s="56"/>
      <c r="B53" s="252" t="s">
        <v>127</v>
      </c>
      <c r="C53" s="72" t="s">
        <v>199</v>
      </c>
      <c r="D53" s="69">
        <v>47632.45774744176</v>
      </c>
      <c r="E53" s="69">
        <v>51416.181409225763</v>
      </c>
      <c r="F53" s="69">
        <v>47862.917106686633</v>
      </c>
      <c r="G53" s="69">
        <v>49815.536405015919</v>
      </c>
      <c r="H53" s="69">
        <v>42368.267106838117</v>
      </c>
      <c r="I53" s="69">
        <v>44917.997539604825</v>
      </c>
      <c r="J53" s="69">
        <v>42497.299326946508</v>
      </c>
      <c r="K53" s="69">
        <v>45276.868401781263</v>
      </c>
      <c r="L53" s="69">
        <v>41315.399052955698</v>
      </c>
      <c r="M53" s="69">
        <v>47028.09684842889</v>
      </c>
      <c r="N53" s="69">
        <v>46599.08521946684</v>
      </c>
      <c r="O53" s="69">
        <v>51011.588262134792</v>
      </c>
      <c r="P53" s="69">
        <v>47426.380258602156</v>
      </c>
      <c r="Q53" s="69">
        <v>53372.770593140041</v>
      </c>
      <c r="R53" s="69">
        <v>51005.103338454683</v>
      </c>
      <c r="S53" s="69">
        <v>53158.97674681119</v>
      </c>
      <c r="T53" s="69">
        <v>47623.359511542571</v>
      </c>
      <c r="U53" s="69">
        <v>51237.706178187953</v>
      </c>
      <c r="V53" s="69">
        <v>48494.552148201568</v>
      </c>
      <c r="W53" s="69">
        <v>51652.625456090427</v>
      </c>
      <c r="X53" s="69">
        <v>47242.486934329405</v>
      </c>
      <c r="Y53" s="69">
        <v>53061.846644422389</v>
      </c>
      <c r="Z53" s="69">
        <v>50036.898959075217</v>
      </c>
      <c r="AA53" s="69">
        <v>53666.836181491824</v>
      </c>
      <c r="AB53" s="69">
        <v>49206.680902610264</v>
      </c>
      <c r="AC53" s="69">
        <v>54536.810449718898</v>
      </c>
      <c r="AD53" s="69">
        <v>51281.413602578199</v>
      </c>
      <c r="AE53" s="69">
        <v>51975.276620545003</v>
      </c>
      <c r="AF53" s="69">
        <v>48734.239145551248</v>
      </c>
      <c r="AG53" s="69">
        <v>52156.344330253007</v>
      </c>
      <c r="AH53" s="69">
        <v>49733.42355151513</v>
      </c>
      <c r="AI53" s="69">
        <v>51370.787984021583</v>
      </c>
      <c r="AJ53" s="69">
        <v>47050.061714141731</v>
      </c>
      <c r="AK53" s="69">
        <v>53146.159892857584</v>
      </c>
      <c r="AL53" s="69">
        <v>50093.634960490323</v>
      </c>
      <c r="AM53" s="69">
        <v>52715.200151672936</v>
      </c>
      <c r="AN53" s="69">
        <v>49488.788731912224</v>
      </c>
      <c r="AO53" s="69">
        <v>53333.13377644962</v>
      </c>
      <c r="AP53" s="69">
        <v>51004.132506749294</v>
      </c>
      <c r="AQ53" s="69">
        <v>54862.162921995405</v>
      </c>
      <c r="AR53" s="69">
        <v>50924.98701981359</v>
      </c>
      <c r="AS53" s="69">
        <v>56039.557712316418</v>
      </c>
      <c r="AT53" s="69">
        <v>53048.802996657243</v>
      </c>
      <c r="AU53" s="69">
        <v>57357.746035126431</v>
      </c>
      <c r="AV53" s="69">
        <v>53991.051549434756</v>
      </c>
      <c r="AW53" s="69">
        <v>58898.062637577634</v>
      </c>
      <c r="AX53" s="69">
        <v>54878.745684347821</v>
      </c>
      <c r="AY53" s="69">
        <v>55598.018535461422</v>
      </c>
      <c r="AZ53" s="69">
        <v>49054.873014800753</v>
      </c>
      <c r="BA53" s="69">
        <v>40040.638792518483</v>
      </c>
      <c r="BB53" s="69">
        <v>40640.255259632606</v>
      </c>
      <c r="BC53" s="69">
        <v>44763.867672015331</v>
      </c>
      <c r="BD53" s="69">
        <v>40053.619420563045</v>
      </c>
      <c r="BE53" s="69">
        <v>43572.147255169439</v>
      </c>
      <c r="BF53" s="69">
        <v>44647.161382706159</v>
      </c>
      <c r="BG53" s="69">
        <v>52419.57947658364</v>
      </c>
      <c r="BH53" s="42">
        <v>47231.190935288229</v>
      </c>
      <c r="BI53" s="42">
        <v>53075.199744286117</v>
      </c>
      <c r="BJ53" s="42">
        <v>50570.324339638333</v>
      </c>
      <c r="BK53" s="42">
        <v>54452.671076288316</v>
      </c>
      <c r="BL53" s="42">
        <v>48049</v>
      </c>
      <c r="BM53" s="42">
        <v>47412</v>
      </c>
      <c r="BN53" s="42">
        <v>43041</v>
      </c>
      <c r="BO53" s="42">
        <v>51557</v>
      </c>
      <c r="BP53" s="66">
        <v>43243</v>
      </c>
      <c r="BQ53" s="66">
        <v>40318</v>
      </c>
      <c r="BR53" s="30">
        <v>39094</v>
      </c>
      <c r="BS53" s="30">
        <v>45176</v>
      </c>
      <c r="BT53" s="210"/>
    </row>
    <row r="54" spans="1:72" s="57" customFormat="1" x14ac:dyDescent="0.3">
      <c r="A54" s="56"/>
      <c r="B54" s="252" t="s">
        <v>128</v>
      </c>
      <c r="C54" s="72" t="s">
        <v>29</v>
      </c>
      <c r="D54" s="69">
        <v>407541.07089987438</v>
      </c>
      <c r="E54" s="69">
        <v>455211.9913987465</v>
      </c>
      <c r="F54" s="69">
        <v>427768.56992206216</v>
      </c>
      <c r="G54" s="69">
        <v>461195.50464526511</v>
      </c>
      <c r="H54" s="69">
        <v>403587.40509273042</v>
      </c>
      <c r="I54" s="69">
        <v>447936.13985722064</v>
      </c>
      <c r="J54" s="69">
        <v>419471.67459700373</v>
      </c>
      <c r="K54" s="69">
        <v>466792.77491855441</v>
      </c>
      <c r="L54" s="69">
        <v>411189.47204916726</v>
      </c>
      <c r="M54" s="69">
        <v>466326.78726471559</v>
      </c>
      <c r="N54" s="69">
        <v>443971.54594672925</v>
      </c>
      <c r="O54" s="69">
        <v>488976.73044565099</v>
      </c>
      <c r="P54" s="69">
        <v>437129.36891579226</v>
      </c>
      <c r="Q54" s="69">
        <v>489381.13983199437</v>
      </c>
      <c r="R54" s="69">
        <v>466320.56469928706</v>
      </c>
      <c r="S54" s="69">
        <v>496223.67896448163</v>
      </c>
      <c r="T54" s="69">
        <v>443797.8992731449</v>
      </c>
      <c r="U54" s="69">
        <v>491228.88891395781</v>
      </c>
      <c r="V54" s="69">
        <v>463100.6415551441</v>
      </c>
      <c r="W54" s="69">
        <v>505979.35734519124</v>
      </c>
      <c r="X54" s="69">
        <v>456726.47740253998</v>
      </c>
      <c r="Y54" s="69">
        <v>507865.15811851009</v>
      </c>
      <c r="Z54" s="69">
        <v>483530.13954937825</v>
      </c>
      <c r="AA54" s="69">
        <v>539454.07586271956</v>
      </c>
      <c r="AB54" s="69">
        <v>481378.07994906709</v>
      </c>
      <c r="AC54" s="69">
        <v>529480.08277787652</v>
      </c>
      <c r="AD54" s="69">
        <v>505995.37487587839</v>
      </c>
      <c r="AE54" s="69">
        <v>559580.04376333335</v>
      </c>
      <c r="AF54" s="69">
        <v>509940.37498795713</v>
      </c>
      <c r="AG54" s="69">
        <v>556043.12233811792</v>
      </c>
      <c r="AH54" s="69">
        <v>528477.31652645732</v>
      </c>
      <c r="AI54" s="69">
        <v>589811.66452034377</v>
      </c>
      <c r="AJ54" s="69">
        <v>521127.66098463535</v>
      </c>
      <c r="AK54" s="69">
        <v>584305.25505898369</v>
      </c>
      <c r="AL54" s="69">
        <v>548166.97132742661</v>
      </c>
      <c r="AM54" s="69">
        <v>606135.25731982512</v>
      </c>
      <c r="AN54" s="69">
        <v>545598.71459700761</v>
      </c>
      <c r="AO54" s="69">
        <v>584438.49552624312</v>
      </c>
      <c r="AP54" s="69">
        <v>555126.29921816499</v>
      </c>
      <c r="AQ54" s="69">
        <v>613942.1401835701</v>
      </c>
      <c r="AR54" s="69">
        <v>553185.77286148886</v>
      </c>
      <c r="AS54" s="69">
        <v>608899.84536842443</v>
      </c>
      <c r="AT54" s="69">
        <v>570419.26164376701</v>
      </c>
      <c r="AU54" s="69">
        <v>633119.13956387003</v>
      </c>
      <c r="AV54" s="69">
        <v>574822.60437786498</v>
      </c>
      <c r="AW54" s="69">
        <v>630983.15638802631</v>
      </c>
      <c r="AX54" s="69">
        <v>596230.82284472033</v>
      </c>
      <c r="AY54" s="69">
        <v>663404.23950545955</v>
      </c>
      <c r="AZ54" s="69">
        <v>605523.91854628269</v>
      </c>
      <c r="BA54" s="69">
        <v>593192.25372165698</v>
      </c>
      <c r="BB54" s="69">
        <v>587875.22721447842</v>
      </c>
      <c r="BC54" s="69">
        <v>664206.51059899514</v>
      </c>
      <c r="BD54" s="69">
        <v>603652.37595412321</v>
      </c>
      <c r="BE54" s="69">
        <v>662269.41593238746</v>
      </c>
      <c r="BF54" s="69">
        <v>622939.2290105687</v>
      </c>
      <c r="BG54" s="69">
        <v>713688.52965513361</v>
      </c>
      <c r="BH54" s="42">
        <v>629052.08055209473</v>
      </c>
      <c r="BI54" s="42">
        <v>671318.25504043815</v>
      </c>
      <c r="BJ54" s="42">
        <v>632016.85063558642</v>
      </c>
      <c r="BK54" s="42">
        <v>693016.96710220084</v>
      </c>
      <c r="BL54" s="42">
        <v>641658</v>
      </c>
      <c r="BM54" s="42">
        <v>672098</v>
      </c>
      <c r="BN54" s="42">
        <v>651374</v>
      </c>
      <c r="BO54" s="42">
        <v>704365</v>
      </c>
      <c r="BP54" s="66">
        <v>648171</v>
      </c>
      <c r="BQ54" s="66">
        <v>686295</v>
      </c>
      <c r="BR54" s="30">
        <v>664772</v>
      </c>
      <c r="BS54" s="30">
        <v>723106</v>
      </c>
      <c r="BT54" s="210"/>
    </row>
    <row r="55" spans="1:72" s="73" customFormat="1" x14ac:dyDescent="0.3">
      <c r="A55" s="56"/>
      <c r="B55" s="252" t="s">
        <v>129</v>
      </c>
      <c r="C55" s="72" t="s">
        <v>26</v>
      </c>
      <c r="D55" s="69">
        <v>278305.83662651497</v>
      </c>
      <c r="E55" s="69">
        <v>267976.06550417549</v>
      </c>
      <c r="F55" s="69">
        <v>219333.00394856854</v>
      </c>
      <c r="G55" s="69">
        <v>266644.27294998046</v>
      </c>
      <c r="H55" s="69">
        <v>282024.93873346446</v>
      </c>
      <c r="I55" s="69">
        <v>267160.28671216557</v>
      </c>
      <c r="J55" s="69">
        <v>223293.22098417065</v>
      </c>
      <c r="K55" s="69">
        <v>270035.50398930412</v>
      </c>
      <c r="L55" s="69">
        <v>282644.24524640414</v>
      </c>
      <c r="M55" s="69">
        <v>269985.64130804042</v>
      </c>
      <c r="N55" s="69">
        <v>224678.74916134766</v>
      </c>
      <c r="O55" s="69">
        <v>271598.34303142707</v>
      </c>
      <c r="P55" s="69">
        <v>282750.06040186057</v>
      </c>
      <c r="Q55" s="69">
        <v>266993.9254352331</v>
      </c>
      <c r="R55" s="69">
        <v>223081.62917320128</v>
      </c>
      <c r="S55" s="69">
        <v>271054.73319355014</v>
      </c>
      <c r="T55" s="69">
        <v>286525.51469402865</v>
      </c>
      <c r="U55" s="69">
        <v>268003.13571074378</v>
      </c>
      <c r="V55" s="69">
        <v>224310.27047403183</v>
      </c>
      <c r="W55" s="69">
        <v>271019.72043710831</v>
      </c>
      <c r="X55" s="69">
        <v>283507.34942367423</v>
      </c>
      <c r="Y55" s="69">
        <v>270359.76614019187</v>
      </c>
      <c r="Z55" s="69">
        <v>225865.89679486802</v>
      </c>
      <c r="AA55" s="69">
        <v>272290.61744277622</v>
      </c>
      <c r="AB55" s="69">
        <v>283516.24665233772</v>
      </c>
      <c r="AC55" s="69">
        <v>269808.40371237497</v>
      </c>
      <c r="AD55" s="69">
        <v>227951.3094256566</v>
      </c>
      <c r="AE55" s="69">
        <v>273854.35757581983</v>
      </c>
      <c r="AF55" s="69">
        <v>286657.64688010915</v>
      </c>
      <c r="AG55" s="69">
        <v>274524.21431097714</v>
      </c>
      <c r="AH55" s="69">
        <v>229600.52762463814</v>
      </c>
      <c r="AI55" s="69">
        <v>279316.15223701409</v>
      </c>
      <c r="AJ55" s="69">
        <v>287055.41928145039</v>
      </c>
      <c r="AK55" s="69">
        <v>285881.68232491601</v>
      </c>
      <c r="AL55" s="69">
        <v>233116.09587577163</v>
      </c>
      <c r="AM55" s="69">
        <v>283453.21203591191</v>
      </c>
      <c r="AN55" s="69">
        <v>294519.5507502972</v>
      </c>
      <c r="AO55" s="69">
        <v>280350.97580258187</v>
      </c>
      <c r="AP55" s="69">
        <v>236235.40415005927</v>
      </c>
      <c r="AQ55" s="69">
        <v>289931.76206145866</v>
      </c>
      <c r="AR55" s="69">
        <v>293208.68504822563</v>
      </c>
      <c r="AS55" s="69">
        <v>285519.35065647098</v>
      </c>
      <c r="AT55" s="69">
        <v>237384.43423226257</v>
      </c>
      <c r="AU55" s="69">
        <v>292248.83853332081</v>
      </c>
      <c r="AV55" s="69">
        <v>296528.86809698958</v>
      </c>
      <c r="AW55" s="69">
        <v>284431.66671533132</v>
      </c>
      <c r="AX55" s="69">
        <v>238490.39623128902</v>
      </c>
      <c r="AY55" s="69">
        <v>290334.0986898113</v>
      </c>
      <c r="AZ55" s="69">
        <v>288001.71991507878</v>
      </c>
      <c r="BA55" s="69">
        <v>268506.90722227155</v>
      </c>
      <c r="BB55" s="69">
        <v>230578.39034718298</v>
      </c>
      <c r="BC55" s="69">
        <v>279026.30668434006</v>
      </c>
      <c r="BD55" s="69">
        <v>289361.20305097842</v>
      </c>
      <c r="BE55" s="69">
        <v>285535.07635979442</v>
      </c>
      <c r="BF55" s="69">
        <v>237154.16532889192</v>
      </c>
      <c r="BG55" s="69">
        <v>284208.60894366406</v>
      </c>
      <c r="BH55" s="42">
        <v>291694.74608630448</v>
      </c>
      <c r="BI55" s="42">
        <v>282302.67318519286</v>
      </c>
      <c r="BJ55" s="42">
        <v>241536.50518233408</v>
      </c>
      <c r="BK55" s="42">
        <v>291278.12134425779</v>
      </c>
      <c r="BL55" s="42">
        <v>304664</v>
      </c>
      <c r="BM55" s="42">
        <v>284067</v>
      </c>
      <c r="BN55" s="42">
        <v>239329</v>
      </c>
      <c r="BO55" s="42">
        <v>295274</v>
      </c>
      <c r="BP55" s="66">
        <v>305866</v>
      </c>
      <c r="BQ55" s="66">
        <v>294388</v>
      </c>
      <c r="BR55" s="30">
        <v>248457</v>
      </c>
      <c r="BS55" s="30">
        <v>301892</v>
      </c>
      <c r="BT55" s="210"/>
    </row>
    <row r="56" spans="1:72" s="66" customFormat="1" x14ac:dyDescent="0.3">
      <c r="A56" s="56"/>
      <c r="B56" s="253" t="s">
        <v>294</v>
      </c>
      <c r="C56" s="213" t="s">
        <v>293</v>
      </c>
      <c r="D56" s="254">
        <v>14429.636577189991</v>
      </c>
      <c r="E56" s="254">
        <v>17338.14800800872</v>
      </c>
      <c r="F56" s="254">
        <v>14453.833843669347</v>
      </c>
      <c r="G56" s="254">
        <v>16392.841464215169</v>
      </c>
      <c r="H56" s="254">
        <v>14166.672804708291</v>
      </c>
      <c r="I56" s="254">
        <v>17211.917955348061</v>
      </c>
      <c r="J56" s="254">
        <v>14124.787109819206</v>
      </c>
      <c r="K56" s="254">
        <v>15837.446634172902</v>
      </c>
      <c r="L56" s="254">
        <v>14096.987013705819</v>
      </c>
      <c r="M56" s="254">
        <v>17215.464778032787</v>
      </c>
      <c r="N56" s="254">
        <v>14270.154249560208</v>
      </c>
      <c r="O56" s="254">
        <v>15587.986264791089</v>
      </c>
      <c r="P56" s="254">
        <v>14199.152612980752</v>
      </c>
      <c r="Q56" s="254">
        <v>17314.945049315469</v>
      </c>
      <c r="R56" s="254">
        <v>14416.331453803336</v>
      </c>
      <c r="S56" s="254">
        <v>16014.76772225758</v>
      </c>
      <c r="T56" s="254">
        <v>14396.093156759358</v>
      </c>
      <c r="U56" s="254">
        <v>17446.124876544243</v>
      </c>
      <c r="V56" s="254">
        <v>14657.68604881323</v>
      </c>
      <c r="W56" s="254">
        <v>15982.618696675279</v>
      </c>
      <c r="X56" s="254">
        <v>14471.225280985396</v>
      </c>
      <c r="Y56" s="254">
        <v>17107.139653414</v>
      </c>
      <c r="Z56" s="254">
        <v>14802.098986348021</v>
      </c>
      <c r="AA56" s="254">
        <v>16034.222826401307</v>
      </c>
      <c r="AB56" s="254">
        <v>14894.291744422482</v>
      </c>
      <c r="AC56" s="254">
        <v>17214.555305907023</v>
      </c>
      <c r="AD56" s="254">
        <v>15263.760464404097</v>
      </c>
      <c r="AE56" s="254">
        <v>16518.61058972347</v>
      </c>
      <c r="AF56" s="254">
        <v>15032.840183113833</v>
      </c>
      <c r="AG56" s="254">
        <v>17335.143312762284</v>
      </c>
      <c r="AH56" s="254">
        <v>15376.801898533549</v>
      </c>
      <c r="AI56" s="254">
        <v>16639.312716051132</v>
      </c>
      <c r="AJ56" s="254">
        <v>14991.62763369148</v>
      </c>
      <c r="AK56" s="254">
        <v>17316.943296723912</v>
      </c>
      <c r="AL56" s="254">
        <v>15498.689859771239</v>
      </c>
      <c r="AM56" s="254">
        <v>16795.796008808604</v>
      </c>
      <c r="AN56" s="254">
        <v>15510.519731082753</v>
      </c>
      <c r="AO56" s="254">
        <v>17628.7352227009</v>
      </c>
      <c r="AP56" s="254">
        <v>15928.125160546664</v>
      </c>
      <c r="AQ56" s="254">
        <v>17301.694826132778</v>
      </c>
      <c r="AR56" s="254">
        <v>15497.834061687337</v>
      </c>
      <c r="AS56" s="254">
        <v>17680.558351422209</v>
      </c>
      <c r="AT56" s="254">
        <v>16170.103310834282</v>
      </c>
      <c r="AU56" s="254">
        <v>17046.388456431669</v>
      </c>
      <c r="AV56" s="254">
        <v>15758.718602823266</v>
      </c>
      <c r="AW56" s="254">
        <v>17835.44896133486</v>
      </c>
      <c r="AX56" s="254">
        <v>16102.665949464252</v>
      </c>
      <c r="AY56" s="254">
        <v>17147.554268052892</v>
      </c>
      <c r="AZ56" s="254">
        <v>15558.55751004032</v>
      </c>
      <c r="BA56" s="254">
        <v>16217.317157129615</v>
      </c>
      <c r="BB56" s="254">
        <v>15317.321582937197</v>
      </c>
      <c r="BC56" s="254">
        <v>16406.362619234467</v>
      </c>
      <c r="BD56" s="254">
        <v>15091.144736397833</v>
      </c>
      <c r="BE56" s="254">
        <v>17173.545193916161</v>
      </c>
      <c r="BF56" s="254">
        <v>15897.932673217774</v>
      </c>
      <c r="BG56" s="254">
        <v>17055.20112419927</v>
      </c>
      <c r="BH56" s="255">
        <v>15662.049968666253</v>
      </c>
      <c r="BI56" s="255">
        <v>18101.817027444577</v>
      </c>
      <c r="BJ56" s="255">
        <v>16663.487958512113</v>
      </c>
      <c r="BK56" s="255">
        <v>17634.112471747332</v>
      </c>
      <c r="BL56" s="255">
        <v>15391</v>
      </c>
      <c r="BM56" s="255">
        <v>18125</v>
      </c>
      <c r="BN56" s="255">
        <v>16122</v>
      </c>
      <c r="BO56" s="255">
        <v>17210</v>
      </c>
      <c r="BP56" s="66">
        <v>15926</v>
      </c>
      <c r="BQ56" s="66">
        <v>18021</v>
      </c>
      <c r="BR56" s="30">
        <v>15970</v>
      </c>
      <c r="BS56" s="30">
        <v>17715</v>
      </c>
      <c r="BT56" s="210"/>
    </row>
    <row r="57" spans="1:72" x14ac:dyDescent="0.3">
      <c r="A57" s="65"/>
      <c r="B57" s="247" t="s">
        <v>242</v>
      </c>
      <c r="C57" s="175" t="s">
        <v>241</v>
      </c>
      <c r="D57" s="200">
        <f>D42</f>
        <v>1195288</v>
      </c>
      <c r="E57" s="200">
        <f t="shared" ref="E57:BP57" si="0">E42</f>
        <v>1268164</v>
      </c>
      <c r="F57" s="200">
        <f t="shared" si="0"/>
        <v>1127698</v>
      </c>
      <c r="G57" s="200">
        <f t="shared" si="0"/>
        <v>1233840</v>
      </c>
      <c r="H57" s="200">
        <f t="shared" si="0"/>
        <v>1126244</v>
      </c>
      <c r="I57" s="200">
        <f t="shared" si="0"/>
        <v>1189241</v>
      </c>
      <c r="J57" s="200">
        <f t="shared" si="0"/>
        <v>1076275</v>
      </c>
      <c r="K57" s="200">
        <f t="shared" si="0"/>
        <v>1227899</v>
      </c>
      <c r="L57" s="200">
        <f t="shared" si="0"/>
        <v>1149387</v>
      </c>
      <c r="M57" s="200">
        <f t="shared" si="0"/>
        <v>1258380</v>
      </c>
      <c r="N57" s="200">
        <f t="shared" si="0"/>
        <v>1154825</v>
      </c>
      <c r="O57" s="200">
        <f t="shared" si="0"/>
        <v>1322731</v>
      </c>
      <c r="P57" s="200">
        <f t="shared" si="0"/>
        <v>1227799</v>
      </c>
      <c r="Q57" s="200">
        <f t="shared" si="0"/>
        <v>1301300</v>
      </c>
      <c r="R57" s="200">
        <f t="shared" si="0"/>
        <v>1191103</v>
      </c>
      <c r="S57" s="200">
        <f t="shared" si="0"/>
        <v>1319688</v>
      </c>
      <c r="T57" s="200">
        <f t="shared" si="0"/>
        <v>1230797</v>
      </c>
      <c r="U57" s="200">
        <f t="shared" si="0"/>
        <v>1290106</v>
      </c>
      <c r="V57" s="200">
        <f t="shared" si="0"/>
        <v>1180281</v>
      </c>
      <c r="W57" s="200">
        <f t="shared" si="0"/>
        <v>1317818</v>
      </c>
      <c r="X57" s="200">
        <f t="shared" si="0"/>
        <v>1226278</v>
      </c>
      <c r="Y57" s="200">
        <f t="shared" si="0"/>
        <v>1303608</v>
      </c>
      <c r="Z57" s="200">
        <f t="shared" si="0"/>
        <v>1193916</v>
      </c>
      <c r="AA57" s="200">
        <f t="shared" si="0"/>
        <v>1352301</v>
      </c>
      <c r="AB57" s="200">
        <f t="shared" si="0"/>
        <v>1253603</v>
      </c>
      <c r="AC57" s="200">
        <f t="shared" si="0"/>
        <v>1332273</v>
      </c>
      <c r="AD57" s="200">
        <f t="shared" si="0"/>
        <v>1221749</v>
      </c>
      <c r="AE57" s="200">
        <f t="shared" si="0"/>
        <v>1385014</v>
      </c>
      <c r="AF57" s="200">
        <f t="shared" si="0"/>
        <v>1293137</v>
      </c>
      <c r="AG57" s="200">
        <f t="shared" si="0"/>
        <v>1401643</v>
      </c>
      <c r="AH57" s="200">
        <f t="shared" si="0"/>
        <v>1270137</v>
      </c>
      <c r="AI57" s="200">
        <f t="shared" si="0"/>
        <v>1456725</v>
      </c>
      <c r="AJ57" s="200">
        <f t="shared" si="0"/>
        <v>1328340</v>
      </c>
      <c r="AK57" s="200">
        <f t="shared" si="0"/>
        <v>1443957</v>
      </c>
      <c r="AL57" s="200">
        <f t="shared" si="0"/>
        <v>1294227</v>
      </c>
      <c r="AM57" s="200">
        <f t="shared" si="0"/>
        <v>1482512</v>
      </c>
      <c r="AN57" s="200">
        <f t="shared" si="0"/>
        <v>1375355</v>
      </c>
      <c r="AO57" s="200">
        <f t="shared" si="0"/>
        <v>1445391</v>
      </c>
      <c r="AP57" s="200">
        <f t="shared" si="0"/>
        <v>1312525</v>
      </c>
      <c r="AQ57" s="200">
        <f t="shared" si="0"/>
        <v>1517044</v>
      </c>
      <c r="AR57" s="200">
        <f t="shared" si="0"/>
        <v>1397252</v>
      </c>
      <c r="AS57" s="200">
        <f t="shared" si="0"/>
        <v>1486270</v>
      </c>
      <c r="AT57" s="200">
        <f t="shared" si="0"/>
        <v>1331890</v>
      </c>
      <c r="AU57" s="200">
        <f t="shared" si="0"/>
        <v>1542426</v>
      </c>
      <c r="AV57" s="200">
        <f t="shared" si="0"/>
        <v>1431600</v>
      </c>
      <c r="AW57" s="200">
        <f t="shared" si="0"/>
        <v>1514610</v>
      </c>
      <c r="AX57" s="200">
        <f t="shared" si="0"/>
        <v>1375051</v>
      </c>
      <c r="AY57" s="200">
        <f t="shared" si="0"/>
        <v>1583382</v>
      </c>
      <c r="AZ57" s="200">
        <f t="shared" si="0"/>
        <v>1463290</v>
      </c>
      <c r="BA57" s="200">
        <f t="shared" si="0"/>
        <v>1411412</v>
      </c>
      <c r="BB57" s="200">
        <f t="shared" si="0"/>
        <v>1342583</v>
      </c>
      <c r="BC57" s="200">
        <f t="shared" si="0"/>
        <v>1568949</v>
      </c>
      <c r="BD57" s="200">
        <f t="shared" si="0"/>
        <v>1469606</v>
      </c>
      <c r="BE57" s="200">
        <f t="shared" si="0"/>
        <v>1565981</v>
      </c>
      <c r="BF57" s="200">
        <f t="shared" si="0"/>
        <v>1421144</v>
      </c>
      <c r="BG57" s="200">
        <f t="shared" si="0"/>
        <v>1673061</v>
      </c>
      <c r="BH57" s="200">
        <f t="shared" si="0"/>
        <v>1511382</v>
      </c>
      <c r="BI57" s="200">
        <f t="shared" si="0"/>
        <v>1595884</v>
      </c>
      <c r="BJ57" s="200">
        <f t="shared" si="0"/>
        <v>1454969</v>
      </c>
      <c r="BK57" s="200">
        <f t="shared" si="0"/>
        <v>1657008</v>
      </c>
      <c r="BL57" s="200">
        <f t="shared" si="0"/>
        <v>1540204</v>
      </c>
      <c r="BM57" s="200">
        <f t="shared" si="0"/>
        <v>1581260</v>
      </c>
      <c r="BN57" s="200">
        <f t="shared" si="0"/>
        <v>1445110</v>
      </c>
      <c r="BO57" s="200">
        <f t="shared" si="0"/>
        <v>1645569</v>
      </c>
      <c r="BP57" s="200">
        <f t="shared" si="0"/>
        <v>1535387</v>
      </c>
      <c r="BQ57" s="200">
        <f>BQ42</f>
        <v>1595552</v>
      </c>
      <c r="BR57" s="200">
        <f>BR42</f>
        <v>1464851</v>
      </c>
      <c r="BS57" s="200">
        <v>1676849</v>
      </c>
      <c r="BT57" s="210"/>
    </row>
    <row r="58" spans="1:72" s="66" customFormat="1" x14ac:dyDescent="0.3">
      <c r="A58" s="56"/>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row>
    <row r="59" spans="1:72" s="66" customFormat="1" x14ac:dyDescent="0.3">
      <c r="A59" s="56"/>
      <c r="B59" s="66" t="s">
        <v>280</v>
      </c>
      <c r="C59" s="177" t="s">
        <v>251</v>
      </c>
      <c r="D59" s="56"/>
      <c r="E59" s="67"/>
      <c r="F59" s="56"/>
      <c r="G59" s="56"/>
      <c r="H59" s="56"/>
      <c r="I59" s="56"/>
      <c r="J59" s="56"/>
      <c r="K59" s="56"/>
      <c r="L59" s="56"/>
      <c r="M59" s="56"/>
      <c r="N59" s="56"/>
      <c r="O59" s="56"/>
      <c r="P59" s="56"/>
      <c r="Q59" s="56"/>
      <c r="R59" s="56"/>
      <c r="S59" s="56"/>
      <c r="T59" s="56"/>
      <c r="U59" s="56"/>
      <c r="V59" s="56"/>
      <c r="W59" s="56"/>
      <c r="X59" s="56"/>
      <c r="Y59" s="56"/>
      <c r="Z59" s="56"/>
      <c r="AA59" s="56"/>
      <c r="AB59" s="56"/>
      <c r="AC59" s="59"/>
      <c r="AD59" s="56"/>
      <c r="AE59" s="2"/>
      <c r="AF59" s="2"/>
      <c r="AG59" s="2"/>
      <c r="AH59" s="2"/>
      <c r="AI59" s="2"/>
      <c r="AJ59" s="57"/>
      <c r="AK59" s="57"/>
      <c r="AL59" s="59"/>
      <c r="AN59" s="76"/>
      <c r="AS59" s="171"/>
      <c r="AT59" s="171"/>
      <c r="AU59" s="171"/>
      <c r="AV59" s="171"/>
      <c r="AW59" s="171"/>
      <c r="AX59" s="171"/>
      <c r="AY59" s="171"/>
      <c r="AZ59" s="171"/>
      <c r="BA59" s="171"/>
      <c r="BB59" s="171"/>
      <c r="BC59" s="171"/>
      <c r="BD59" s="171"/>
      <c r="BE59" s="171"/>
      <c r="BF59" s="171"/>
    </row>
    <row r="60" spans="1:72" s="66" customFormat="1" x14ac:dyDescent="0.3">
      <c r="D60" s="56"/>
      <c r="E60" s="67"/>
      <c r="F60" s="56"/>
      <c r="G60" s="56"/>
      <c r="H60" s="56"/>
      <c r="I60" s="56"/>
      <c r="J60" s="56"/>
      <c r="K60" s="56"/>
      <c r="L60" s="56"/>
      <c r="M60" s="56"/>
      <c r="N60" s="56"/>
      <c r="O60" s="56"/>
      <c r="P60" s="56"/>
      <c r="Q60" s="56"/>
      <c r="R60" s="56"/>
      <c r="S60" s="56"/>
      <c r="T60" s="56"/>
      <c r="U60" s="56"/>
      <c r="V60" s="56"/>
      <c r="W60" s="56"/>
      <c r="X60" s="56"/>
      <c r="Y60" s="56"/>
      <c r="Z60" s="56"/>
      <c r="AA60" s="56"/>
      <c r="AB60" s="56"/>
      <c r="AC60" s="59"/>
      <c r="AD60" s="56"/>
      <c r="AE60" s="59"/>
      <c r="AF60" s="59"/>
      <c r="AG60" s="59"/>
      <c r="AH60" s="59"/>
      <c r="AI60" s="59"/>
      <c r="AJ60" s="57"/>
      <c r="AK60" s="57"/>
      <c r="AL60" s="59"/>
      <c r="AN60" s="76"/>
      <c r="AS60" s="69"/>
      <c r="AT60" s="69"/>
      <c r="AU60" s="69"/>
      <c r="AV60" s="69"/>
      <c r="AW60" s="69"/>
      <c r="AX60" s="69"/>
      <c r="AY60" s="69"/>
      <c r="AZ60" s="69"/>
      <c r="BA60" s="69"/>
      <c r="BB60" s="69"/>
      <c r="BC60" s="69"/>
      <c r="BD60" s="69"/>
      <c r="BE60" s="69"/>
      <c r="BF60" s="69"/>
      <c r="BH60" s="171"/>
      <c r="BL60" s="69"/>
      <c r="BQ60" s="333"/>
      <c r="BR60" s="99"/>
    </row>
    <row r="61" spans="1:72" s="66" customFormat="1" x14ac:dyDescent="0.3">
      <c r="C61" s="74"/>
      <c r="D61" s="56"/>
      <c r="E61" s="67"/>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N61" s="57"/>
    </row>
    <row r="62" spans="1:72" s="66" customFormat="1" x14ac:dyDescent="0.3">
      <c r="B62" s="74"/>
      <c r="C62" s="74"/>
      <c r="D62" s="56"/>
      <c r="E62" s="67"/>
      <c r="F62" s="56"/>
      <c r="G62" s="56"/>
      <c r="H62" s="56"/>
      <c r="I62" s="56"/>
      <c r="J62" s="56"/>
      <c r="K62" s="56"/>
      <c r="L62" s="56"/>
      <c r="M62" s="56"/>
      <c r="N62" s="56"/>
      <c r="O62" s="56"/>
      <c r="P62" s="56"/>
      <c r="Q62" s="56"/>
      <c r="R62" s="56"/>
      <c r="S62" s="56"/>
      <c r="T62" s="56"/>
      <c r="U62" s="56"/>
      <c r="V62" s="56"/>
      <c r="W62" s="56"/>
      <c r="X62" s="56"/>
      <c r="Y62" s="56"/>
      <c r="Z62" s="56"/>
      <c r="AA62" s="56"/>
      <c r="AB62" s="77"/>
      <c r="AC62" s="56"/>
      <c r="AD62" s="56"/>
      <c r="AE62" s="56"/>
      <c r="AF62" s="56"/>
      <c r="AG62" s="56"/>
      <c r="AH62" s="56"/>
      <c r="AI62" s="56"/>
      <c r="AJ62" s="56"/>
      <c r="AK62" s="56"/>
      <c r="AN62" s="57"/>
    </row>
    <row r="63" spans="1:72" s="66" customFormat="1" x14ac:dyDescent="0.3">
      <c r="B63" s="74"/>
      <c r="C63" s="74"/>
      <c r="D63" s="56"/>
      <c r="E63" s="67"/>
      <c r="F63" s="56"/>
      <c r="G63" s="56"/>
      <c r="H63" s="56"/>
      <c r="I63" s="56"/>
      <c r="J63" s="56"/>
      <c r="K63" s="56"/>
      <c r="L63" s="56"/>
      <c r="M63" s="56"/>
      <c r="N63" s="56"/>
      <c r="O63" s="56"/>
      <c r="P63" s="56"/>
      <c r="Q63" s="56"/>
      <c r="R63" s="56"/>
      <c r="S63" s="56"/>
      <c r="T63" s="56"/>
      <c r="U63" s="56"/>
      <c r="V63" s="56"/>
      <c r="W63" s="56"/>
      <c r="X63" s="56"/>
      <c r="Y63" s="56"/>
      <c r="Z63" s="56"/>
      <c r="AA63" s="56"/>
      <c r="AB63" s="78"/>
      <c r="AC63" s="56"/>
      <c r="AD63" s="56"/>
      <c r="AE63" s="56"/>
      <c r="AF63" s="56"/>
      <c r="AG63" s="56"/>
      <c r="AH63" s="56"/>
      <c r="AI63" s="56"/>
      <c r="AJ63" s="56"/>
      <c r="AK63" s="56"/>
      <c r="AN63" s="57"/>
    </row>
    <row r="64" spans="1:72" s="66" customFormat="1" x14ac:dyDescent="0.3">
      <c r="B64" s="48" t="s">
        <v>118</v>
      </c>
      <c r="C64" s="48" t="s">
        <v>120</v>
      </c>
      <c r="D64" s="56"/>
      <c r="E64" s="67"/>
      <c r="F64" s="56"/>
      <c r="G64" s="56"/>
      <c r="H64" s="56"/>
      <c r="I64" s="56"/>
      <c r="J64" s="56"/>
      <c r="K64" s="56"/>
      <c r="L64" s="56"/>
      <c r="M64" s="56"/>
      <c r="N64" s="56"/>
      <c r="O64" s="56"/>
      <c r="P64" s="56"/>
      <c r="Q64" s="56"/>
      <c r="R64" s="56"/>
      <c r="S64" s="56"/>
      <c r="T64" s="56"/>
      <c r="U64" s="56"/>
      <c r="V64" s="56"/>
      <c r="W64" s="56"/>
      <c r="X64" s="56"/>
      <c r="Y64" s="56"/>
      <c r="Z64" s="56"/>
      <c r="AA64" s="56"/>
      <c r="AB64" s="79"/>
      <c r="AC64" s="56"/>
      <c r="AD64" s="56"/>
      <c r="AE64" s="56"/>
      <c r="AF64" s="56"/>
      <c r="AG64" s="56"/>
      <c r="AH64" s="56"/>
      <c r="AI64" s="56"/>
      <c r="AJ64" s="56"/>
      <c r="AK64" s="56"/>
      <c r="AN64" s="57"/>
    </row>
    <row r="65" spans="2:68" s="66" customFormat="1" x14ac:dyDescent="0.3">
      <c r="B65" s="78">
        <v>45804</v>
      </c>
      <c r="C65" s="78">
        <v>45804</v>
      </c>
      <c r="D65" s="56"/>
      <c r="E65" s="67"/>
      <c r="F65" s="56"/>
      <c r="G65" s="56"/>
      <c r="H65" s="56"/>
      <c r="I65" s="56"/>
      <c r="J65" s="56"/>
      <c r="K65" s="56"/>
      <c r="L65" s="56"/>
      <c r="M65" s="56"/>
      <c r="N65" s="56"/>
      <c r="O65" s="56"/>
      <c r="P65" s="56"/>
      <c r="Q65" s="56"/>
      <c r="R65" s="56"/>
      <c r="S65" s="56"/>
      <c r="T65" s="56"/>
      <c r="U65" s="56"/>
      <c r="V65" s="56"/>
      <c r="W65" s="56"/>
      <c r="X65" s="56"/>
      <c r="Y65" s="56"/>
      <c r="Z65" s="56"/>
      <c r="AA65" s="56"/>
      <c r="AB65" s="77"/>
      <c r="AC65" s="56"/>
      <c r="AD65" s="56"/>
      <c r="AE65" s="56"/>
      <c r="AF65" s="56"/>
      <c r="AG65" s="56"/>
      <c r="AH65" s="56"/>
      <c r="AI65" s="56"/>
      <c r="AJ65" s="56"/>
      <c r="AK65" s="56"/>
      <c r="AN65" s="57"/>
      <c r="BP65" s="66">
        <v>43243</v>
      </c>
    </row>
    <row r="66" spans="2:68" s="66" customFormat="1" x14ac:dyDescent="0.3">
      <c r="B66" s="49"/>
      <c r="C66" s="49"/>
      <c r="D66" s="56"/>
      <c r="E66" s="67"/>
      <c r="F66" s="56"/>
      <c r="G66" s="56"/>
      <c r="H66" s="56"/>
      <c r="I66" s="56"/>
      <c r="J66" s="56"/>
      <c r="K66" s="56"/>
      <c r="L66" s="56"/>
      <c r="M66" s="56"/>
      <c r="N66" s="56"/>
      <c r="O66" s="56"/>
      <c r="P66" s="56"/>
      <c r="Q66" s="56"/>
      <c r="R66" s="56"/>
      <c r="S66" s="56"/>
      <c r="T66" s="56"/>
      <c r="U66" s="56"/>
      <c r="V66" s="56"/>
      <c r="W66" s="56"/>
      <c r="X66" s="56"/>
      <c r="Y66" s="56"/>
      <c r="Z66" s="56"/>
      <c r="AA66" s="56"/>
      <c r="AB66" s="79"/>
      <c r="AC66" s="56"/>
      <c r="AD66" s="56"/>
      <c r="AE66" s="56"/>
      <c r="AF66" s="56"/>
      <c r="AG66" s="56"/>
      <c r="AH66" s="56"/>
      <c r="AI66" s="56"/>
      <c r="AJ66" s="56"/>
      <c r="AK66" s="56"/>
      <c r="AN66" s="57"/>
      <c r="BP66" s="66">
        <v>15926</v>
      </c>
    </row>
    <row r="67" spans="2:68" s="66" customFormat="1" x14ac:dyDescent="0.3">
      <c r="B67" s="48" t="s">
        <v>119</v>
      </c>
      <c r="C67" s="48" t="s">
        <v>121</v>
      </c>
      <c r="D67" s="56"/>
      <c r="E67" s="75"/>
      <c r="F67" s="56"/>
      <c r="G67" s="56"/>
      <c r="H67" s="56"/>
      <c r="I67" s="56"/>
      <c r="J67" s="56"/>
      <c r="K67" s="56"/>
      <c r="L67" s="56"/>
      <c r="M67" s="56"/>
      <c r="N67" s="56"/>
      <c r="O67" s="56"/>
      <c r="P67" s="56"/>
      <c r="Q67" s="56"/>
      <c r="R67" s="56"/>
      <c r="S67" s="56"/>
      <c r="T67" s="56"/>
      <c r="U67" s="56"/>
      <c r="V67" s="56"/>
      <c r="W67" s="56"/>
      <c r="X67" s="56"/>
      <c r="Y67" s="56"/>
      <c r="Z67" s="56"/>
      <c r="AA67" s="56"/>
      <c r="AB67" s="79"/>
      <c r="AC67" s="56"/>
      <c r="AD67" s="56"/>
      <c r="AE67" s="56"/>
      <c r="AF67" s="56"/>
      <c r="AG67" s="56"/>
      <c r="AH67" s="56"/>
      <c r="AI67" s="56"/>
      <c r="AJ67" s="56"/>
      <c r="AK67" s="56"/>
      <c r="AN67" s="57"/>
      <c r="BP67" s="66">
        <v>305866</v>
      </c>
    </row>
    <row r="68" spans="2:68" s="66" customFormat="1" x14ac:dyDescent="0.3">
      <c r="B68" s="49" t="s">
        <v>186</v>
      </c>
      <c r="C68" s="49" t="s">
        <v>267</v>
      </c>
      <c r="D68" s="56"/>
      <c r="E68" s="75"/>
      <c r="F68" s="56"/>
      <c r="G68" s="56"/>
      <c r="H68" s="56"/>
      <c r="I68" s="56"/>
      <c r="J68" s="56"/>
      <c r="K68" s="56"/>
      <c r="L68" s="56"/>
      <c r="M68" s="56"/>
      <c r="N68" s="56"/>
      <c r="O68" s="56"/>
      <c r="P68" s="56"/>
      <c r="Q68" s="56"/>
      <c r="R68" s="56"/>
      <c r="S68" s="56"/>
      <c r="T68" s="56"/>
      <c r="U68" s="56"/>
      <c r="V68" s="56"/>
      <c r="W68" s="56"/>
      <c r="X68" s="56"/>
      <c r="Y68" s="56"/>
      <c r="Z68" s="56"/>
      <c r="AA68" s="56"/>
      <c r="AB68" s="77"/>
      <c r="AC68" s="56"/>
      <c r="AD68" s="56"/>
      <c r="AE68" s="56"/>
      <c r="AF68" s="56"/>
      <c r="AG68" s="56"/>
      <c r="AH68" s="56"/>
      <c r="AI68" s="56"/>
      <c r="AJ68" s="56"/>
      <c r="AK68" s="56"/>
      <c r="AN68" s="57"/>
    </row>
    <row r="69" spans="2:68" s="66" customFormat="1" x14ac:dyDescent="0.3">
      <c r="B69" s="29"/>
      <c r="C69" s="53"/>
      <c r="D69" s="56"/>
      <c r="E69" s="75"/>
      <c r="F69" s="56"/>
      <c r="G69" s="56"/>
      <c r="H69" s="56"/>
      <c r="I69" s="56"/>
      <c r="J69" s="56"/>
      <c r="K69" s="56"/>
      <c r="L69" s="56"/>
      <c r="M69" s="56"/>
      <c r="N69" s="56"/>
      <c r="O69" s="56"/>
      <c r="P69" s="56"/>
      <c r="Q69" s="56"/>
      <c r="R69" s="56"/>
      <c r="S69" s="56"/>
      <c r="T69" s="56"/>
      <c r="U69" s="56"/>
      <c r="V69" s="56"/>
      <c r="W69" s="56"/>
      <c r="X69" s="56"/>
      <c r="Y69" s="56"/>
      <c r="Z69" s="56"/>
      <c r="AA69" s="56"/>
      <c r="AB69" s="80"/>
      <c r="AC69" s="56"/>
      <c r="AD69" s="56"/>
      <c r="AE69" s="56"/>
      <c r="AF69" s="56"/>
      <c r="AG69" s="56"/>
      <c r="AH69" s="56"/>
      <c r="AI69" s="56"/>
      <c r="AJ69" s="56"/>
      <c r="AK69" s="56"/>
      <c r="AN69" s="57"/>
    </row>
    <row r="70" spans="2:68" s="66" customFormat="1" x14ac:dyDescent="0.3">
      <c r="B70" s="48" t="s">
        <v>34</v>
      </c>
      <c r="C70" s="48" t="s">
        <v>33</v>
      </c>
      <c r="D70" s="56"/>
      <c r="E70" s="56"/>
      <c r="F70" s="56"/>
      <c r="G70" s="56"/>
      <c r="H70" s="56"/>
      <c r="I70" s="56"/>
      <c r="J70" s="56"/>
      <c r="K70" s="56"/>
      <c r="L70" s="56"/>
      <c r="M70" s="56"/>
      <c r="N70" s="56"/>
      <c r="O70" s="56"/>
      <c r="P70" s="56"/>
      <c r="Q70" s="56"/>
      <c r="R70" s="56"/>
      <c r="S70" s="56"/>
      <c r="T70" s="56"/>
      <c r="U70" s="56"/>
      <c r="V70" s="56"/>
      <c r="W70" s="56"/>
      <c r="X70" s="56"/>
      <c r="Y70" s="56"/>
      <c r="Z70" s="56"/>
      <c r="AA70" s="56"/>
      <c r="AB70" s="80"/>
      <c r="AC70" s="56"/>
      <c r="AD70" s="56"/>
      <c r="AE70" s="56"/>
      <c r="AF70" s="56"/>
      <c r="AG70" s="56"/>
      <c r="AH70" s="56"/>
      <c r="AI70" s="56"/>
      <c r="AJ70" s="56"/>
      <c r="AK70" s="56"/>
      <c r="AN70" s="57"/>
    </row>
    <row r="71" spans="2:68" s="66" customFormat="1" x14ac:dyDescent="0.3">
      <c r="B71" s="49" t="s">
        <v>211</v>
      </c>
      <c r="C71" s="49" t="s">
        <v>211</v>
      </c>
      <c r="D71" s="56"/>
      <c r="E71" s="56"/>
      <c r="F71" s="56"/>
      <c r="G71" s="56"/>
      <c r="H71" s="56"/>
      <c r="I71" s="56"/>
      <c r="J71" s="56"/>
      <c r="K71" s="56"/>
      <c r="L71" s="56"/>
      <c r="M71" s="56"/>
      <c r="N71" s="56"/>
      <c r="O71" s="56"/>
      <c r="P71" s="56"/>
      <c r="Q71" s="56"/>
      <c r="R71" s="56"/>
      <c r="S71" s="56"/>
      <c r="T71" s="56"/>
      <c r="U71" s="56"/>
      <c r="V71" s="56"/>
      <c r="W71" s="56"/>
      <c r="X71" s="56"/>
      <c r="Y71" s="56"/>
      <c r="Z71" s="56"/>
      <c r="AA71" s="56"/>
      <c r="AB71" s="80"/>
      <c r="AC71" s="56"/>
      <c r="AD71" s="56"/>
      <c r="AE71" s="56"/>
      <c r="AF71" s="56"/>
      <c r="AG71" s="56"/>
      <c r="AH71" s="56"/>
      <c r="AI71" s="56"/>
      <c r="AJ71" s="56"/>
      <c r="AK71" s="56"/>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73"/>
      <c r="BL71" s="57"/>
      <c r="BM71" s="57"/>
      <c r="BN71" s="57"/>
      <c r="BO71" s="57"/>
    </row>
    <row r="72" spans="2:68" x14ac:dyDescent="0.3">
      <c r="B72" s="49" t="s">
        <v>264</v>
      </c>
      <c r="C72" s="49" t="s">
        <v>212</v>
      </c>
    </row>
    <row r="73" spans="2:68" x14ac:dyDescent="0.3">
      <c r="B73" s="49" t="s">
        <v>265</v>
      </c>
      <c r="C73" s="49" t="s">
        <v>213</v>
      </c>
    </row>
    <row r="74" spans="2:68" x14ac:dyDescent="0.3">
      <c r="B74" s="49" t="s">
        <v>214</v>
      </c>
      <c r="C74" s="49" t="s">
        <v>214</v>
      </c>
    </row>
    <row r="75" spans="2:68" x14ac:dyDescent="0.3">
      <c r="B75" s="49" t="s">
        <v>264</v>
      </c>
      <c r="C75" s="49" t="s">
        <v>212</v>
      </c>
    </row>
    <row r="76" spans="2:68" x14ac:dyDescent="0.3">
      <c r="B76" s="49" t="s">
        <v>266</v>
      </c>
      <c r="C76" s="49" t="s">
        <v>215</v>
      </c>
    </row>
  </sheetData>
  <phoneticPr fontId="50"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tabColor rgb="FF00B0F0"/>
  </sheetPr>
  <dimension ref="A1:BT93"/>
  <sheetViews>
    <sheetView zoomScaleNormal="100" workbookViewId="0">
      <pane xSplit="3" ySplit="5" topLeftCell="D21" activePane="bottomRight" state="frozen"/>
      <selection pane="topRight"/>
      <selection pane="bottomLeft"/>
      <selection pane="bottomRight"/>
    </sheetView>
  </sheetViews>
  <sheetFormatPr defaultColWidth="9.1796875" defaultRowHeight="13" x14ac:dyDescent="0.3"/>
  <cols>
    <col min="1" max="1" width="4.453125" style="29" customWidth="1"/>
    <col min="2" max="2" width="67.453125" style="29" customWidth="1"/>
    <col min="3" max="3" width="45.7265625" style="29" customWidth="1"/>
    <col min="4" max="4" width="9.1796875" style="30" bestFit="1" customWidth="1"/>
    <col min="5" max="10" width="9.1796875" style="30"/>
    <col min="11" max="33" width="8.453125" style="30" bestFit="1" customWidth="1"/>
    <col min="34" max="34" width="7.81640625" style="30" bestFit="1" customWidth="1"/>
    <col min="35" max="39" width="7.81640625" style="29" bestFit="1" customWidth="1"/>
    <col min="40" max="40" width="8" style="29" bestFit="1" customWidth="1"/>
    <col min="41" max="59" width="9.1796875" style="29"/>
    <col min="60" max="62" width="8" style="29" customWidth="1"/>
    <col min="63" max="16384" width="9.1796875" style="29"/>
  </cols>
  <sheetData>
    <row r="1" spans="1:72" x14ac:dyDescent="0.3">
      <c r="B1" s="188" t="s">
        <v>195</v>
      </c>
      <c r="C1" s="34"/>
    </row>
    <row r="2" spans="1:72" x14ac:dyDescent="0.3">
      <c r="B2" s="188"/>
      <c r="C2" s="34"/>
    </row>
    <row r="3" spans="1:72" x14ac:dyDescent="0.3">
      <c r="B3" s="241" t="s">
        <v>291</v>
      </c>
      <c r="C3" s="241" t="s">
        <v>256</v>
      </c>
      <c r="D3" s="32"/>
      <c r="AI3" s="30"/>
      <c r="AJ3" s="30"/>
      <c r="AK3" s="30"/>
      <c r="AL3" s="30"/>
      <c r="AM3" s="30"/>
      <c r="AN3" s="30"/>
      <c r="AO3" s="30"/>
      <c r="AP3" s="30"/>
    </row>
    <row r="4" spans="1:72" ht="14.5" x14ac:dyDescent="0.35">
      <c r="B4" s="241" t="s">
        <v>261</v>
      </c>
      <c r="C4" s="241" t="s">
        <v>257</v>
      </c>
      <c r="D4" s="32"/>
      <c r="AY4" s="182"/>
      <c r="AZ4" s="182"/>
      <c r="BA4" s="182"/>
      <c r="BC4" s="182"/>
      <c r="BD4" s="182"/>
      <c r="BE4" s="182"/>
      <c r="BF4" s="182"/>
    </row>
    <row r="5" spans="1:72" s="50" customFormat="1" x14ac:dyDescent="0.3">
      <c r="A5" s="172"/>
      <c r="B5" s="51" t="s">
        <v>134</v>
      </c>
      <c r="C5" s="35" t="s">
        <v>21</v>
      </c>
      <c r="D5" s="172" t="s">
        <v>52</v>
      </c>
      <c r="E5" s="172" t="s">
        <v>53</v>
      </c>
      <c r="F5" s="172" t="s">
        <v>54</v>
      </c>
      <c r="G5" s="172" t="s">
        <v>55</v>
      </c>
      <c r="H5" s="172" t="s">
        <v>56</v>
      </c>
      <c r="I5" s="172" t="s">
        <v>57</v>
      </c>
      <c r="J5" s="172" t="s">
        <v>58</v>
      </c>
      <c r="K5" s="172" t="s">
        <v>59</v>
      </c>
      <c r="L5" s="172" t="s">
        <v>60</v>
      </c>
      <c r="M5" s="172" t="s">
        <v>61</v>
      </c>
      <c r="N5" s="172" t="s">
        <v>62</v>
      </c>
      <c r="O5" s="172" t="s">
        <v>63</v>
      </c>
      <c r="P5" s="172" t="s">
        <v>64</v>
      </c>
      <c r="Q5" s="172" t="s">
        <v>65</v>
      </c>
      <c r="R5" s="172" t="s">
        <v>66</v>
      </c>
      <c r="S5" s="172" t="s">
        <v>67</v>
      </c>
      <c r="T5" s="172" t="s">
        <v>68</v>
      </c>
      <c r="U5" s="172" t="s">
        <v>69</v>
      </c>
      <c r="V5" s="172" t="s">
        <v>70</v>
      </c>
      <c r="W5" s="172" t="s">
        <v>71</v>
      </c>
      <c r="X5" s="172" t="s">
        <v>72</v>
      </c>
      <c r="Y5" s="172" t="s">
        <v>73</v>
      </c>
      <c r="Z5" s="172" t="s">
        <v>74</v>
      </c>
      <c r="AA5" s="172" t="s">
        <v>75</v>
      </c>
      <c r="AB5" s="172" t="s">
        <v>76</v>
      </c>
      <c r="AC5" s="172" t="s">
        <v>77</v>
      </c>
      <c r="AD5" s="172" t="s">
        <v>78</v>
      </c>
      <c r="AE5" s="172" t="s">
        <v>79</v>
      </c>
      <c r="AF5" s="172" t="s">
        <v>80</v>
      </c>
      <c r="AG5" s="172" t="s">
        <v>81</v>
      </c>
      <c r="AH5" s="172" t="s">
        <v>179</v>
      </c>
      <c r="AI5" s="172" t="s">
        <v>180</v>
      </c>
      <c r="AJ5" s="172" t="s">
        <v>194</v>
      </c>
      <c r="AK5" s="172" t="s">
        <v>196</v>
      </c>
      <c r="AL5" s="172" t="s">
        <v>198</v>
      </c>
      <c r="AM5" s="172" t="s">
        <v>200</v>
      </c>
      <c r="AN5" s="36" t="s">
        <v>201</v>
      </c>
      <c r="AO5" s="36" t="s">
        <v>205</v>
      </c>
      <c r="AP5" s="36" t="s">
        <v>208</v>
      </c>
      <c r="AQ5" s="45" t="s">
        <v>210</v>
      </c>
      <c r="AR5" s="45" t="s">
        <v>250</v>
      </c>
      <c r="AS5" s="45" t="s">
        <v>262</v>
      </c>
      <c r="AT5" s="45" t="s">
        <v>263</v>
      </c>
      <c r="AU5" s="45" t="s">
        <v>268</v>
      </c>
      <c r="AV5" s="45" t="s">
        <v>269</v>
      </c>
      <c r="AW5" s="45" t="s">
        <v>270</v>
      </c>
      <c r="AX5" s="45" t="s">
        <v>271</v>
      </c>
      <c r="AY5" s="45" t="s">
        <v>273</v>
      </c>
      <c r="AZ5" s="45" t="s">
        <v>276</v>
      </c>
      <c r="BA5" s="45" t="s">
        <v>278</v>
      </c>
      <c r="BB5" s="45" t="s">
        <v>279</v>
      </c>
      <c r="BC5" s="45" t="s">
        <v>281</v>
      </c>
      <c r="BD5" s="45" t="s">
        <v>282</v>
      </c>
      <c r="BE5" s="45" t="s">
        <v>283</v>
      </c>
      <c r="BF5" s="45" t="s">
        <v>286</v>
      </c>
      <c r="BG5" s="205" t="s">
        <v>288</v>
      </c>
      <c r="BH5" s="45" t="s">
        <v>289</v>
      </c>
      <c r="BI5" s="45" t="s">
        <v>290</v>
      </c>
      <c r="BJ5" s="45" t="s">
        <v>292</v>
      </c>
      <c r="BK5" s="45" t="s">
        <v>307</v>
      </c>
      <c r="BL5" s="45" t="s">
        <v>310</v>
      </c>
      <c r="BM5" s="45" t="s">
        <v>398</v>
      </c>
      <c r="BN5" s="45" t="s">
        <v>399</v>
      </c>
      <c r="BO5" s="45" t="s">
        <v>402</v>
      </c>
      <c r="BP5" s="45" t="s">
        <v>403</v>
      </c>
      <c r="BQ5" s="45" t="s">
        <v>415</v>
      </c>
      <c r="BR5" s="45" t="s">
        <v>420</v>
      </c>
      <c r="BS5" s="45" t="s">
        <v>421</v>
      </c>
    </row>
    <row r="6" spans="1:72" x14ac:dyDescent="0.3">
      <c r="A6" s="38">
        <v>1</v>
      </c>
      <c r="B6" s="38" t="s">
        <v>135</v>
      </c>
      <c r="C6" s="29" t="s">
        <v>35</v>
      </c>
      <c r="D6" s="232">
        <v>103.8</v>
      </c>
      <c r="E6" s="232">
        <v>109.5</v>
      </c>
      <c r="F6" s="232">
        <v>111.4</v>
      </c>
      <c r="G6" s="232">
        <v>124.5</v>
      </c>
      <c r="H6" s="232">
        <v>103.1</v>
      </c>
      <c r="I6" s="232">
        <v>111.8</v>
      </c>
      <c r="J6" s="232">
        <v>113.7</v>
      </c>
      <c r="K6" s="232">
        <v>121.3</v>
      </c>
      <c r="L6" s="232">
        <v>106.4</v>
      </c>
      <c r="M6" s="232">
        <v>116.7</v>
      </c>
      <c r="N6" s="232">
        <v>118.5</v>
      </c>
      <c r="O6" s="232">
        <v>125.3</v>
      </c>
      <c r="P6" s="232">
        <v>118.5</v>
      </c>
      <c r="Q6" s="232">
        <v>125.8</v>
      </c>
      <c r="R6" s="232">
        <v>129.6</v>
      </c>
      <c r="S6" s="232">
        <v>137.19999999999999</v>
      </c>
      <c r="T6" s="232">
        <v>126.2</v>
      </c>
      <c r="U6" s="232">
        <v>128.1</v>
      </c>
      <c r="V6" s="232">
        <v>130.80000000000001</v>
      </c>
      <c r="W6" s="232">
        <v>141.69999999999999</v>
      </c>
      <c r="X6" s="232">
        <v>125.9</v>
      </c>
      <c r="Y6" s="232">
        <v>134.19999999999999</v>
      </c>
      <c r="Z6" s="232">
        <v>129.69999999999999</v>
      </c>
      <c r="AA6" s="232">
        <v>140.80000000000001</v>
      </c>
      <c r="AB6" s="232">
        <v>122.8</v>
      </c>
      <c r="AC6" s="232">
        <v>133.4</v>
      </c>
      <c r="AD6" s="232">
        <v>140.1</v>
      </c>
      <c r="AE6" s="232">
        <v>137.30000000000001</v>
      </c>
      <c r="AF6" s="232">
        <v>132.80000000000001</v>
      </c>
      <c r="AG6" s="232">
        <v>135.69999999999999</v>
      </c>
      <c r="AH6" s="232">
        <v>135.6</v>
      </c>
      <c r="AI6" s="232">
        <v>125.4</v>
      </c>
      <c r="AJ6" s="232">
        <v>124.2</v>
      </c>
      <c r="AK6" s="232">
        <v>132.9</v>
      </c>
      <c r="AL6" s="232">
        <v>128.1</v>
      </c>
      <c r="AM6" s="232">
        <v>129.6</v>
      </c>
      <c r="AN6" s="232">
        <v>125.6</v>
      </c>
      <c r="AO6" s="232">
        <v>133.6</v>
      </c>
      <c r="AP6" s="232">
        <v>135</v>
      </c>
      <c r="AQ6" s="232">
        <v>131.5</v>
      </c>
      <c r="AR6" s="232">
        <v>128.80000000000001</v>
      </c>
      <c r="AS6" s="232">
        <v>125.9</v>
      </c>
      <c r="AT6" s="232">
        <v>134.19999999999999</v>
      </c>
      <c r="AU6" s="232">
        <v>134.19999999999999</v>
      </c>
      <c r="AV6" s="232">
        <v>128.9</v>
      </c>
      <c r="AW6" s="232">
        <v>132.19999999999999</v>
      </c>
      <c r="AX6" s="232">
        <v>134.5</v>
      </c>
      <c r="AY6" s="232">
        <v>141.69999999999999</v>
      </c>
      <c r="AZ6" s="232">
        <v>129</v>
      </c>
      <c r="BA6" s="232">
        <v>137</v>
      </c>
      <c r="BB6" s="232">
        <v>144.4</v>
      </c>
      <c r="BC6" s="232">
        <v>139.69999999999999</v>
      </c>
      <c r="BD6" s="232">
        <v>131.6</v>
      </c>
      <c r="BE6" s="232">
        <v>137.30000000000001</v>
      </c>
      <c r="BF6" s="232">
        <v>144.5</v>
      </c>
      <c r="BG6" s="232">
        <v>139</v>
      </c>
      <c r="BH6" s="232">
        <v>132.30000000000001</v>
      </c>
      <c r="BI6" s="232">
        <v>137.5</v>
      </c>
      <c r="BJ6" s="232">
        <v>144.30000000000001</v>
      </c>
      <c r="BK6" s="232">
        <v>139.4</v>
      </c>
      <c r="BL6" s="232">
        <v>132.69999999999999</v>
      </c>
      <c r="BM6" s="232">
        <v>138.69999999999999</v>
      </c>
      <c r="BN6" s="232">
        <v>145.5</v>
      </c>
      <c r="BO6" s="232">
        <v>140.1</v>
      </c>
      <c r="BP6" s="232">
        <v>132.80000000000001</v>
      </c>
      <c r="BQ6" s="232">
        <v>138.80000000000001</v>
      </c>
      <c r="BR6" s="232">
        <v>146.69999999999999</v>
      </c>
      <c r="BS6" s="232">
        <v>141.30000000000001</v>
      </c>
      <c r="BT6" s="232"/>
    </row>
    <row r="7" spans="1:72" x14ac:dyDescent="0.3">
      <c r="A7" s="37">
        <v>2</v>
      </c>
      <c r="B7" s="37" t="s">
        <v>136</v>
      </c>
      <c r="C7" s="29" t="s">
        <v>1</v>
      </c>
      <c r="D7" s="232">
        <v>9.1</v>
      </c>
      <c r="E7" s="232">
        <v>8.1999999999999993</v>
      </c>
      <c r="F7" s="232">
        <v>9.8000000000000007</v>
      </c>
      <c r="G7" s="232">
        <v>9.6999999999999993</v>
      </c>
      <c r="H7" s="232">
        <v>9.1</v>
      </c>
      <c r="I7" s="232">
        <v>7.1</v>
      </c>
      <c r="J7" s="232">
        <v>8.5</v>
      </c>
      <c r="K7" s="232">
        <v>8.9</v>
      </c>
      <c r="L7" s="232">
        <v>9.1</v>
      </c>
      <c r="M7" s="232">
        <v>8</v>
      </c>
      <c r="N7" s="232">
        <v>9</v>
      </c>
      <c r="O7" s="232">
        <v>9.1</v>
      </c>
      <c r="P7" s="232">
        <v>9.5</v>
      </c>
      <c r="Q7" s="232">
        <v>9</v>
      </c>
      <c r="R7" s="232">
        <v>9.6999999999999993</v>
      </c>
      <c r="S7" s="232">
        <v>9.1</v>
      </c>
      <c r="T7" s="232">
        <v>9.1999999999999993</v>
      </c>
      <c r="U7" s="232">
        <v>9.6</v>
      </c>
      <c r="V7" s="232">
        <v>10.3</v>
      </c>
      <c r="W7" s="232">
        <v>9.4</v>
      </c>
      <c r="X7" s="232">
        <v>9.9</v>
      </c>
      <c r="Y7" s="232">
        <v>9.4</v>
      </c>
      <c r="Z7" s="232">
        <v>10.6</v>
      </c>
      <c r="AA7" s="232">
        <v>9.6</v>
      </c>
      <c r="AB7" s="232">
        <v>10.3</v>
      </c>
      <c r="AC7" s="232">
        <v>9.6999999999999993</v>
      </c>
      <c r="AD7" s="232">
        <v>10.7</v>
      </c>
      <c r="AE7" s="232">
        <v>9.4</v>
      </c>
      <c r="AF7" s="232">
        <v>9.8000000000000007</v>
      </c>
      <c r="AG7" s="232">
        <v>8.8000000000000007</v>
      </c>
      <c r="AH7" s="232">
        <v>9.6999999999999993</v>
      </c>
      <c r="AI7" s="232">
        <v>8.8000000000000007</v>
      </c>
      <c r="AJ7" s="232">
        <v>9.3000000000000007</v>
      </c>
      <c r="AK7" s="232">
        <v>9</v>
      </c>
      <c r="AL7" s="232">
        <v>9.6</v>
      </c>
      <c r="AM7" s="232">
        <v>8.9</v>
      </c>
      <c r="AN7" s="232">
        <v>9.1</v>
      </c>
      <c r="AO7" s="232">
        <v>9</v>
      </c>
      <c r="AP7" s="232">
        <v>9.6999999999999993</v>
      </c>
      <c r="AQ7" s="232">
        <v>9.1</v>
      </c>
      <c r="AR7" s="232">
        <v>9.5</v>
      </c>
      <c r="AS7" s="232">
        <v>9.6999999999999993</v>
      </c>
      <c r="AT7" s="232">
        <v>10.199999999999999</v>
      </c>
      <c r="AU7" s="232">
        <v>9.1</v>
      </c>
      <c r="AV7" s="232">
        <v>9.1999999999999993</v>
      </c>
      <c r="AW7" s="232">
        <v>9.6999999999999993</v>
      </c>
      <c r="AX7" s="232">
        <v>10.3</v>
      </c>
      <c r="AY7" s="232">
        <v>9.6</v>
      </c>
      <c r="AZ7" s="232">
        <v>9.5</v>
      </c>
      <c r="BA7" s="232">
        <v>9.9</v>
      </c>
      <c r="BB7" s="232">
        <v>10.6</v>
      </c>
      <c r="BC7" s="232">
        <v>9.9</v>
      </c>
      <c r="BD7" s="232">
        <v>10</v>
      </c>
      <c r="BE7" s="232">
        <v>10.4</v>
      </c>
      <c r="BF7" s="232">
        <v>11.2</v>
      </c>
      <c r="BG7" s="232">
        <v>10.4</v>
      </c>
      <c r="BH7" s="232">
        <v>10.199999999999999</v>
      </c>
      <c r="BI7" s="232">
        <v>10.7</v>
      </c>
      <c r="BJ7" s="232">
        <v>11.4</v>
      </c>
      <c r="BK7" s="232">
        <v>10.5</v>
      </c>
      <c r="BL7" s="232">
        <v>10.3</v>
      </c>
      <c r="BM7" s="232">
        <v>10.8</v>
      </c>
      <c r="BN7" s="232">
        <v>11.4</v>
      </c>
      <c r="BO7" s="232">
        <v>10.6</v>
      </c>
      <c r="BP7" s="232">
        <v>10.4</v>
      </c>
      <c r="BQ7" s="232">
        <v>11</v>
      </c>
      <c r="BR7" s="232">
        <v>11.5</v>
      </c>
      <c r="BS7" s="232">
        <v>10.7</v>
      </c>
      <c r="BT7" s="232"/>
    </row>
    <row r="8" spans="1:72" x14ac:dyDescent="0.3">
      <c r="A8" s="37">
        <v>3</v>
      </c>
      <c r="B8" s="37" t="s">
        <v>137</v>
      </c>
      <c r="C8" s="29" t="s">
        <v>2</v>
      </c>
      <c r="D8" s="232">
        <v>59.1</v>
      </c>
      <c r="E8" s="232">
        <v>59.4</v>
      </c>
      <c r="F8" s="232">
        <v>63.1</v>
      </c>
      <c r="G8" s="232">
        <v>62.8</v>
      </c>
      <c r="H8" s="232">
        <v>58.7</v>
      </c>
      <c r="I8" s="232">
        <v>58.1</v>
      </c>
      <c r="J8" s="232">
        <v>60.6</v>
      </c>
      <c r="K8" s="232">
        <v>62.6</v>
      </c>
      <c r="L8" s="232">
        <v>58.1</v>
      </c>
      <c r="M8" s="232">
        <v>56.6</v>
      </c>
      <c r="N8" s="232">
        <v>60</v>
      </c>
      <c r="O8" s="232">
        <v>61.6</v>
      </c>
      <c r="P8" s="232">
        <v>56.3</v>
      </c>
      <c r="Q8" s="232">
        <v>56.8</v>
      </c>
      <c r="R8" s="232">
        <v>60</v>
      </c>
      <c r="S8" s="232">
        <v>62.6</v>
      </c>
      <c r="T8" s="232">
        <v>57.2</v>
      </c>
      <c r="U8" s="232">
        <v>55.5</v>
      </c>
      <c r="V8" s="232">
        <v>60</v>
      </c>
      <c r="W8" s="232">
        <v>60.9</v>
      </c>
      <c r="X8" s="232">
        <v>57.8</v>
      </c>
      <c r="Y8" s="232">
        <v>54.1</v>
      </c>
      <c r="Z8" s="232">
        <v>59.2</v>
      </c>
      <c r="AA8" s="232">
        <v>60.1</v>
      </c>
      <c r="AB8" s="232">
        <v>56.3</v>
      </c>
      <c r="AC8" s="232">
        <v>54.5</v>
      </c>
      <c r="AD8" s="232">
        <v>59.8</v>
      </c>
      <c r="AE8" s="232">
        <v>59.5</v>
      </c>
      <c r="AF8" s="232">
        <v>57.6</v>
      </c>
      <c r="AG8" s="232">
        <v>56</v>
      </c>
      <c r="AH8" s="232">
        <v>59.6</v>
      </c>
      <c r="AI8" s="232">
        <v>59.3</v>
      </c>
      <c r="AJ8" s="232">
        <v>57</v>
      </c>
      <c r="AK8" s="232">
        <v>54.5</v>
      </c>
      <c r="AL8" s="232">
        <v>58.8</v>
      </c>
      <c r="AM8" s="232">
        <v>59.8</v>
      </c>
      <c r="AN8" s="232">
        <v>57.7</v>
      </c>
      <c r="AO8" s="232">
        <v>55.6</v>
      </c>
      <c r="AP8" s="232">
        <v>59.4</v>
      </c>
      <c r="AQ8" s="232">
        <v>60.1</v>
      </c>
      <c r="AR8" s="232">
        <v>58.6</v>
      </c>
      <c r="AS8" s="232">
        <v>56.6</v>
      </c>
      <c r="AT8" s="232">
        <v>61.1</v>
      </c>
      <c r="AU8" s="232">
        <v>58.7</v>
      </c>
      <c r="AV8" s="232">
        <v>56.1</v>
      </c>
      <c r="AW8" s="232">
        <v>55.1</v>
      </c>
      <c r="AX8" s="232">
        <v>61.3</v>
      </c>
      <c r="AY8" s="232">
        <v>58.8</v>
      </c>
      <c r="AZ8" s="232">
        <v>55</v>
      </c>
      <c r="BA8" s="232">
        <v>55</v>
      </c>
      <c r="BB8" s="232">
        <v>58.9</v>
      </c>
      <c r="BC8" s="232">
        <v>54.7</v>
      </c>
      <c r="BD8" s="232">
        <v>53.7</v>
      </c>
      <c r="BE8" s="232">
        <v>55.2</v>
      </c>
      <c r="BF8" s="232">
        <v>59.9</v>
      </c>
      <c r="BG8" s="232">
        <v>55.6</v>
      </c>
      <c r="BH8" s="232">
        <v>54.7</v>
      </c>
      <c r="BI8" s="232">
        <v>56.4</v>
      </c>
      <c r="BJ8" s="232">
        <v>60.9</v>
      </c>
      <c r="BK8" s="232">
        <v>56.1</v>
      </c>
      <c r="BL8" s="232">
        <v>54.7</v>
      </c>
      <c r="BM8" s="232">
        <v>56.1</v>
      </c>
      <c r="BN8" s="232">
        <v>60.4</v>
      </c>
      <c r="BO8" s="232">
        <v>55.5</v>
      </c>
      <c r="BP8" s="232">
        <v>54</v>
      </c>
      <c r="BQ8" s="232">
        <v>55.8</v>
      </c>
      <c r="BR8" s="232">
        <v>60.4</v>
      </c>
      <c r="BS8" s="232">
        <v>55.7</v>
      </c>
      <c r="BT8" s="232"/>
    </row>
    <row r="9" spans="1:72" x14ac:dyDescent="0.3">
      <c r="A9" s="37">
        <v>4</v>
      </c>
      <c r="B9" s="37" t="s">
        <v>138</v>
      </c>
      <c r="C9" s="29" t="s">
        <v>3</v>
      </c>
      <c r="D9" s="232">
        <v>10.1</v>
      </c>
      <c r="E9" s="232">
        <v>10.6</v>
      </c>
      <c r="F9" s="232">
        <v>11.2</v>
      </c>
      <c r="G9" s="232">
        <v>10.9</v>
      </c>
      <c r="H9" s="232">
        <v>9.1</v>
      </c>
      <c r="I9" s="232">
        <v>9.4</v>
      </c>
      <c r="J9" s="232">
        <v>9.8000000000000007</v>
      </c>
      <c r="K9" s="232">
        <v>10.199999999999999</v>
      </c>
      <c r="L9" s="232">
        <v>9</v>
      </c>
      <c r="M9" s="232">
        <v>9.3000000000000007</v>
      </c>
      <c r="N9" s="232">
        <v>9.5</v>
      </c>
      <c r="O9" s="232">
        <v>9.8000000000000007</v>
      </c>
      <c r="P9" s="232">
        <v>8.8000000000000007</v>
      </c>
      <c r="Q9" s="232">
        <v>8.6999999999999993</v>
      </c>
      <c r="R9" s="232">
        <v>8.8000000000000007</v>
      </c>
      <c r="S9" s="232">
        <v>8.9</v>
      </c>
      <c r="T9" s="232">
        <v>8.1</v>
      </c>
      <c r="U9" s="232">
        <v>7.7</v>
      </c>
      <c r="V9" s="232">
        <v>8.6999999999999993</v>
      </c>
      <c r="W9" s="232">
        <v>8.6999999999999993</v>
      </c>
      <c r="X9" s="232">
        <v>8.1</v>
      </c>
      <c r="Y9" s="232">
        <v>7.9</v>
      </c>
      <c r="Z9" s="232">
        <v>8.8000000000000007</v>
      </c>
      <c r="AA9" s="232">
        <v>8.9</v>
      </c>
      <c r="AB9" s="232">
        <v>8</v>
      </c>
      <c r="AC9" s="232">
        <v>8</v>
      </c>
      <c r="AD9" s="232">
        <v>8.8000000000000007</v>
      </c>
      <c r="AE9" s="232">
        <v>8.4</v>
      </c>
      <c r="AF9" s="232">
        <v>8.1999999999999993</v>
      </c>
      <c r="AG9" s="232">
        <v>7.7</v>
      </c>
      <c r="AH9" s="232">
        <v>8.3000000000000007</v>
      </c>
      <c r="AI9" s="232">
        <v>8.1999999999999993</v>
      </c>
      <c r="AJ9" s="232">
        <v>7.8</v>
      </c>
      <c r="AK9" s="232">
        <v>7.4</v>
      </c>
      <c r="AL9" s="232">
        <v>7.8</v>
      </c>
      <c r="AM9" s="232">
        <v>8.5</v>
      </c>
      <c r="AN9" s="232">
        <v>8.4</v>
      </c>
      <c r="AO9" s="232">
        <v>7.4</v>
      </c>
      <c r="AP9" s="232">
        <v>8.1999999999999993</v>
      </c>
      <c r="AQ9" s="232">
        <v>8.3000000000000007</v>
      </c>
      <c r="AR9" s="232">
        <v>7.7</v>
      </c>
      <c r="AS9" s="232">
        <v>7.5</v>
      </c>
      <c r="AT9" s="232">
        <v>8.1999999999999993</v>
      </c>
      <c r="AU9" s="232">
        <v>7.8</v>
      </c>
      <c r="AV9" s="232">
        <v>8</v>
      </c>
      <c r="AW9" s="232">
        <v>7.9</v>
      </c>
      <c r="AX9" s="232">
        <v>8</v>
      </c>
      <c r="AY9" s="232">
        <v>7.8</v>
      </c>
      <c r="AZ9" s="232">
        <v>7.4</v>
      </c>
      <c r="BA9" s="232">
        <v>7.5</v>
      </c>
      <c r="BB9" s="232">
        <v>7.6</v>
      </c>
      <c r="BC9" s="232">
        <v>7.4</v>
      </c>
      <c r="BD9" s="232">
        <v>7.2</v>
      </c>
      <c r="BE9" s="232">
        <v>7.4</v>
      </c>
      <c r="BF9" s="232">
        <v>7.6</v>
      </c>
      <c r="BG9" s="232">
        <v>7.4</v>
      </c>
      <c r="BH9" s="232">
        <v>7.5</v>
      </c>
      <c r="BI9" s="232">
        <v>7.7</v>
      </c>
      <c r="BJ9" s="232">
        <v>7.9</v>
      </c>
      <c r="BK9" s="232">
        <v>7.7</v>
      </c>
      <c r="BL9" s="232">
        <v>7.6</v>
      </c>
      <c r="BM9" s="232">
        <v>7.7</v>
      </c>
      <c r="BN9" s="232">
        <v>7.8</v>
      </c>
      <c r="BO9" s="232">
        <v>7.5</v>
      </c>
      <c r="BP9" s="232">
        <v>7.4</v>
      </c>
      <c r="BQ9" s="232">
        <v>7.6</v>
      </c>
      <c r="BR9" s="232">
        <v>7.7</v>
      </c>
      <c r="BS9" s="232">
        <v>7.4</v>
      </c>
      <c r="BT9" s="232"/>
    </row>
    <row r="10" spans="1:72" x14ac:dyDescent="0.3">
      <c r="A10" s="37">
        <v>5</v>
      </c>
      <c r="B10" s="37" t="s">
        <v>139</v>
      </c>
      <c r="C10" s="29" t="s">
        <v>36</v>
      </c>
      <c r="D10" s="232">
        <v>86.9</v>
      </c>
      <c r="E10" s="232">
        <v>92.8</v>
      </c>
      <c r="F10" s="232">
        <v>99.1</v>
      </c>
      <c r="G10" s="232">
        <v>84.8</v>
      </c>
      <c r="H10" s="232">
        <v>80.8</v>
      </c>
      <c r="I10" s="232">
        <v>84.8</v>
      </c>
      <c r="J10" s="232">
        <v>88.8</v>
      </c>
      <c r="K10" s="232">
        <v>78.5</v>
      </c>
      <c r="L10" s="232">
        <v>77.3</v>
      </c>
      <c r="M10" s="232">
        <v>82</v>
      </c>
      <c r="N10" s="232">
        <v>88</v>
      </c>
      <c r="O10" s="232">
        <v>76.7</v>
      </c>
      <c r="P10" s="232">
        <v>75.8</v>
      </c>
      <c r="Q10" s="232">
        <v>80.7</v>
      </c>
      <c r="R10" s="232">
        <v>85.8</v>
      </c>
      <c r="S10" s="232">
        <v>75.3</v>
      </c>
      <c r="T10" s="232">
        <v>74.2</v>
      </c>
      <c r="U10" s="232">
        <v>77.3</v>
      </c>
      <c r="V10" s="232">
        <v>81.5</v>
      </c>
      <c r="W10" s="232">
        <v>71.599999999999994</v>
      </c>
      <c r="X10" s="232">
        <v>70</v>
      </c>
      <c r="Y10" s="232">
        <v>73.099999999999994</v>
      </c>
      <c r="Z10" s="232">
        <v>76.7</v>
      </c>
      <c r="AA10" s="232">
        <v>69.099999999999994</v>
      </c>
      <c r="AB10" s="232">
        <v>69.400000000000006</v>
      </c>
      <c r="AC10" s="232">
        <v>70.099999999999994</v>
      </c>
      <c r="AD10" s="232">
        <v>75.099999999999994</v>
      </c>
      <c r="AE10" s="232">
        <v>69</v>
      </c>
      <c r="AF10" s="232">
        <v>70.099999999999994</v>
      </c>
      <c r="AG10" s="232">
        <v>70.5</v>
      </c>
      <c r="AH10" s="232">
        <v>72.900000000000006</v>
      </c>
      <c r="AI10" s="232">
        <v>70.8</v>
      </c>
      <c r="AJ10" s="232">
        <v>68.8</v>
      </c>
      <c r="AK10" s="232">
        <v>69.8</v>
      </c>
      <c r="AL10" s="232">
        <v>71.400000000000006</v>
      </c>
      <c r="AM10" s="232">
        <v>68.3</v>
      </c>
      <c r="AN10" s="232">
        <v>69.8</v>
      </c>
      <c r="AO10" s="232">
        <v>70.3</v>
      </c>
      <c r="AP10" s="232">
        <v>73</v>
      </c>
      <c r="AQ10" s="232">
        <v>68.900000000000006</v>
      </c>
      <c r="AR10" s="232">
        <v>70.599999999999994</v>
      </c>
      <c r="AS10" s="232">
        <v>70.900000000000006</v>
      </c>
      <c r="AT10" s="232">
        <v>71.900000000000006</v>
      </c>
      <c r="AU10" s="232">
        <v>67.5</v>
      </c>
      <c r="AV10" s="232">
        <v>68.5</v>
      </c>
      <c r="AW10" s="232">
        <v>68.3</v>
      </c>
      <c r="AX10" s="232">
        <v>70.7</v>
      </c>
      <c r="AY10" s="232">
        <v>65.7</v>
      </c>
      <c r="AZ10" s="232">
        <v>67.099999999999994</v>
      </c>
      <c r="BA10" s="232">
        <v>67.599999999999994</v>
      </c>
      <c r="BB10" s="232">
        <v>69.400000000000006</v>
      </c>
      <c r="BC10" s="232">
        <v>66.8</v>
      </c>
      <c r="BD10" s="232">
        <v>67.099999999999994</v>
      </c>
      <c r="BE10" s="232">
        <v>68.3</v>
      </c>
      <c r="BF10" s="232">
        <v>70.5</v>
      </c>
      <c r="BG10" s="232">
        <v>68.099999999999994</v>
      </c>
      <c r="BH10" s="232">
        <v>68.400000000000006</v>
      </c>
      <c r="BI10" s="232">
        <v>70.3</v>
      </c>
      <c r="BJ10" s="232">
        <v>72.7</v>
      </c>
      <c r="BK10" s="232">
        <v>69.7</v>
      </c>
      <c r="BL10" s="232">
        <v>68.5</v>
      </c>
      <c r="BM10" s="232">
        <v>68.3</v>
      </c>
      <c r="BN10" s="232">
        <v>69.5</v>
      </c>
      <c r="BO10" s="232">
        <v>65.8</v>
      </c>
      <c r="BP10" s="232">
        <v>63.9</v>
      </c>
      <c r="BQ10" s="232">
        <v>64.3</v>
      </c>
      <c r="BR10" s="232">
        <v>65.900000000000006</v>
      </c>
      <c r="BS10" s="232">
        <v>63.2</v>
      </c>
      <c r="BT10" s="232"/>
    </row>
    <row r="11" spans="1:72" x14ac:dyDescent="0.3">
      <c r="A11" s="37">
        <v>6</v>
      </c>
      <c r="B11" s="37" t="s">
        <v>140</v>
      </c>
      <c r="C11" s="29" t="s">
        <v>37</v>
      </c>
      <c r="D11" s="232">
        <v>39.799999999999997</v>
      </c>
      <c r="E11" s="232">
        <v>38.4</v>
      </c>
      <c r="F11" s="232">
        <v>37.6</v>
      </c>
      <c r="G11" s="232">
        <v>37</v>
      </c>
      <c r="H11" s="232">
        <v>36.1</v>
      </c>
      <c r="I11" s="232">
        <v>36.1</v>
      </c>
      <c r="J11" s="232">
        <v>35.200000000000003</v>
      </c>
      <c r="K11" s="232">
        <v>35</v>
      </c>
      <c r="L11" s="232">
        <v>35.200000000000003</v>
      </c>
      <c r="M11" s="232">
        <v>34.4</v>
      </c>
      <c r="N11" s="232">
        <v>34.5</v>
      </c>
      <c r="O11" s="232">
        <v>33.5</v>
      </c>
      <c r="P11" s="232">
        <v>34.9</v>
      </c>
      <c r="Q11" s="232">
        <v>33.6</v>
      </c>
      <c r="R11" s="232">
        <v>33.299999999999997</v>
      </c>
      <c r="S11" s="232">
        <v>32.5</v>
      </c>
      <c r="T11" s="232">
        <v>33.700000000000003</v>
      </c>
      <c r="U11" s="232">
        <v>32</v>
      </c>
      <c r="V11" s="232">
        <v>32.4</v>
      </c>
      <c r="W11" s="232">
        <v>31.3</v>
      </c>
      <c r="X11" s="232">
        <v>34.4</v>
      </c>
      <c r="Y11" s="232">
        <v>31.8</v>
      </c>
      <c r="Z11" s="232">
        <v>32.4</v>
      </c>
      <c r="AA11" s="232">
        <v>31.1</v>
      </c>
      <c r="AB11" s="232">
        <v>32.5</v>
      </c>
      <c r="AC11" s="232">
        <v>31.8</v>
      </c>
      <c r="AD11" s="232">
        <v>32.1</v>
      </c>
      <c r="AE11" s="232">
        <v>30.8</v>
      </c>
      <c r="AF11" s="232">
        <v>33.4</v>
      </c>
      <c r="AG11" s="232">
        <v>32.200000000000003</v>
      </c>
      <c r="AH11" s="232">
        <v>31.6</v>
      </c>
      <c r="AI11" s="232">
        <v>31.1</v>
      </c>
      <c r="AJ11" s="232">
        <v>32</v>
      </c>
      <c r="AK11" s="232">
        <v>32</v>
      </c>
      <c r="AL11" s="232">
        <v>31.6</v>
      </c>
      <c r="AM11" s="232">
        <v>31.6</v>
      </c>
      <c r="AN11" s="232">
        <v>34.6</v>
      </c>
      <c r="AO11" s="232">
        <v>32.6</v>
      </c>
      <c r="AP11" s="232">
        <v>33.4</v>
      </c>
      <c r="AQ11" s="232">
        <v>31.6</v>
      </c>
      <c r="AR11" s="232">
        <v>33.200000000000003</v>
      </c>
      <c r="AS11" s="232">
        <v>34.200000000000003</v>
      </c>
      <c r="AT11" s="232">
        <v>34.700000000000003</v>
      </c>
      <c r="AU11" s="232">
        <v>32.700000000000003</v>
      </c>
      <c r="AV11" s="232">
        <v>34</v>
      </c>
      <c r="AW11" s="232">
        <v>34.1</v>
      </c>
      <c r="AX11" s="232">
        <v>35.299999999999997</v>
      </c>
      <c r="AY11" s="232">
        <v>33.9</v>
      </c>
      <c r="AZ11" s="232">
        <v>34.5</v>
      </c>
      <c r="BA11" s="232">
        <v>35.200000000000003</v>
      </c>
      <c r="BB11" s="232">
        <v>36.299999999999997</v>
      </c>
      <c r="BC11" s="232">
        <v>35.1</v>
      </c>
      <c r="BD11" s="232">
        <v>35.4</v>
      </c>
      <c r="BE11" s="232">
        <v>36.1</v>
      </c>
      <c r="BF11" s="232">
        <v>37.299999999999997</v>
      </c>
      <c r="BG11" s="232">
        <v>36</v>
      </c>
      <c r="BH11" s="232">
        <v>36</v>
      </c>
      <c r="BI11" s="232">
        <v>36.5</v>
      </c>
      <c r="BJ11" s="232">
        <v>37.6</v>
      </c>
      <c r="BK11" s="232">
        <v>36.299999999999997</v>
      </c>
      <c r="BL11" s="232">
        <v>36.200000000000003</v>
      </c>
      <c r="BM11" s="232">
        <v>36.700000000000003</v>
      </c>
      <c r="BN11" s="232">
        <v>37.700000000000003</v>
      </c>
      <c r="BO11" s="232">
        <v>36.6</v>
      </c>
      <c r="BP11" s="232">
        <v>36.700000000000003</v>
      </c>
      <c r="BQ11" s="232">
        <v>37.4</v>
      </c>
      <c r="BR11" s="232">
        <v>38.5</v>
      </c>
      <c r="BS11" s="232">
        <v>37.4</v>
      </c>
      <c r="BT11" s="232"/>
    </row>
    <row r="12" spans="1:72" x14ac:dyDescent="0.3">
      <c r="A12" s="37">
        <v>7</v>
      </c>
      <c r="B12" s="37" t="s">
        <v>141</v>
      </c>
      <c r="C12" s="29" t="s">
        <v>38</v>
      </c>
      <c r="D12" s="232">
        <v>38</v>
      </c>
      <c r="E12" s="232">
        <v>41.6</v>
      </c>
      <c r="F12" s="232">
        <v>44.3</v>
      </c>
      <c r="G12" s="232">
        <v>39.799999999999997</v>
      </c>
      <c r="H12" s="232">
        <v>35.1</v>
      </c>
      <c r="I12" s="232">
        <v>37.4</v>
      </c>
      <c r="J12" s="232">
        <v>38.200000000000003</v>
      </c>
      <c r="K12" s="232">
        <v>37.700000000000003</v>
      </c>
      <c r="L12" s="232">
        <v>34.299999999999997</v>
      </c>
      <c r="M12" s="232">
        <v>38.200000000000003</v>
      </c>
      <c r="N12" s="232">
        <v>40.200000000000003</v>
      </c>
      <c r="O12" s="232">
        <v>40</v>
      </c>
      <c r="P12" s="232">
        <v>36.200000000000003</v>
      </c>
      <c r="Q12" s="232">
        <v>40.700000000000003</v>
      </c>
      <c r="R12" s="232">
        <v>41</v>
      </c>
      <c r="S12" s="232">
        <v>40</v>
      </c>
      <c r="T12" s="232">
        <v>36.5</v>
      </c>
      <c r="U12" s="232">
        <v>40.4</v>
      </c>
      <c r="V12" s="232">
        <v>40.299999999999997</v>
      </c>
      <c r="W12" s="232">
        <v>39.1</v>
      </c>
      <c r="X12" s="232">
        <v>36.4</v>
      </c>
      <c r="Y12" s="232">
        <v>38.799999999999997</v>
      </c>
      <c r="Z12" s="232">
        <v>39.1</v>
      </c>
      <c r="AA12" s="232">
        <v>38.5</v>
      </c>
      <c r="AB12" s="232">
        <v>35.1</v>
      </c>
      <c r="AC12" s="232">
        <v>36.9</v>
      </c>
      <c r="AD12" s="232">
        <v>38.799999999999997</v>
      </c>
      <c r="AE12" s="232">
        <v>37.299999999999997</v>
      </c>
      <c r="AF12" s="232">
        <v>36</v>
      </c>
      <c r="AG12" s="232">
        <v>36.5</v>
      </c>
      <c r="AH12" s="232">
        <v>38</v>
      </c>
      <c r="AI12" s="232">
        <v>37</v>
      </c>
      <c r="AJ12" s="232">
        <v>36.299999999999997</v>
      </c>
      <c r="AK12" s="232">
        <v>36.9</v>
      </c>
      <c r="AL12" s="232">
        <v>37.700000000000003</v>
      </c>
      <c r="AM12" s="232">
        <v>36.700000000000003</v>
      </c>
      <c r="AN12" s="232">
        <v>37</v>
      </c>
      <c r="AO12" s="232">
        <v>38.200000000000003</v>
      </c>
      <c r="AP12" s="232">
        <v>39.1</v>
      </c>
      <c r="AQ12" s="232">
        <v>38.200000000000003</v>
      </c>
      <c r="AR12" s="232">
        <v>39.6</v>
      </c>
      <c r="AS12" s="232">
        <v>40.700000000000003</v>
      </c>
      <c r="AT12" s="232">
        <v>40.5</v>
      </c>
      <c r="AU12" s="232">
        <v>39.200000000000003</v>
      </c>
      <c r="AV12" s="232">
        <v>39.1</v>
      </c>
      <c r="AW12" s="232">
        <v>38.9</v>
      </c>
      <c r="AX12" s="232">
        <v>39.200000000000003</v>
      </c>
      <c r="AY12" s="232">
        <v>38</v>
      </c>
      <c r="AZ12" s="232">
        <v>38.1</v>
      </c>
      <c r="BA12" s="232">
        <v>38.1</v>
      </c>
      <c r="BB12" s="232">
        <v>38.5</v>
      </c>
      <c r="BC12" s="232">
        <v>37.700000000000003</v>
      </c>
      <c r="BD12" s="232">
        <v>37.6</v>
      </c>
      <c r="BE12" s="232">
        <v>38.200000000000003</v>
      </c>
      <c r="BF12" s="232">
        <v>39.200000000000003</v>
      </c>
      <c r="BG12" s="232">
        <v>38.4</v>
      </c>
      <c r="BH12" s="232">
        <v>38.299999999999997</v>
      </c>
      <c r="BI12" s="232">
        <v>38.9</v>
      </c>
      <c r="BJ12" s="232">
        <v>39.799999999999997</v>
      </c>
      <c r="BK12" s="232">
        <v>38.6</v>
      </c>
      <c r="BL12" s="232">
        <v>38.1</v>
      </c>
      <c r="BM12" s="232">
        <v>38.1</v>
      </c>
      <c r="BN12" s="232">
        <v>38.299999999999997</v>
      </c>
      <c r="BO12" s="232">
        <v>36.9</v>
      </c>
      <c r="BP12" s="232">
        <v>35.9</v>
      </c>
      <c r="BQ12" s="232">
        <v>36</v>
      </c>
      <c r="BR12" s="232">
        <v>36.5</v>
      </c>
      <c r="BS12" s="232">
        <v>35.6</v>
      </c>
      <c r="BT12" s="232"/>
    </row>
    <row r="13" spans="1:72" x14ac:dyDescent="0.3">
      <c r="A13" s="37">
        <v>8</v>
      </c>
      <c r="B13" s="37" t="s">
        <v>142</v>
      </c>
      <c r="C13" s="29" t="s">
        <v>39</v>
      </c>
      <c r="D13" s="232">
        <v>115</v>
      </c>
      <c r="E13" s="232">
        <v>122.6</v>
      </c>
      <c r="F13" s="232">
        <v>118.9</v>
      </c>
      <c r="G13" s="232">
        <v>115.3</v>
      </c>
      <c r="H13" s="232">
        <v>110.2</v>
      </c>
      <c r="I13" s="232">
        <v>106.8</v>
      </c>
      <c r="J13" s="232">
        <v>100.3</v>
      </c>
      <c r="K13" s="232">
        <v>100.8</v>
      </c>
      <c r="L13" s="232">
        <v>99</v>
      </c>
      <c r="M13" s="232">
        <v>103.8</v>
      </c>
      <c r="N13" s="232">
        <v>104.5</v>
      </c>
      <c r="O13" s="232">
        <v>105.1</v>
      </c>
      <c r="P13" s="232">
        <v>104.2</v>
      </c>
      <c r="Q13" s="232">
        <v>107.4</v>
      </c>
      <c r="R13" s="232">
        <v>107.7</v>
      </c>
      <c r="S13" s="232">
        <v>104.6</v>
      </c>
      <c r="T13" s="232">
        <v>105.9</v>
      </c>
      <c r="U13" s="232">
        <v>106.7</v>
      </c>
      <c r="V13" s="232">
        <v>106</v>
      </c>
      <c r="W13" s="232">
        <v>103.5</v>
      </c>
      <c r="X13" s="232">
        <v>102.7</v>
      </c>
      <c r="Y13" s="232">
        <v>101.8</v>
      </c>
      <c r="Z13" s="232">
        <v>103.5</v>
      </c>
      <c r="AA13" s="232">
        <v>101.5</v>
      </c>
      <c r="AB13" s="232">
        <v>101</v>
      </c>
      <c r="AC13" s="232">
        <v>100.8</v>
      </c>
      <c r="AD13" s="232">
        <v>103.4</v>
      </c>
      <c r="AE13" s="232">
        <v>102</v>
      </c>
      <c r="AF13" s="232">
        <v>100.1</v>
      </c>
      <c r="AG13" s="232">
        <v>100.2</v>
      </c>
      <c r="AH13" s="232">
        <v>100.9</v>
      </c>
      <c r="AI13" s="232">
        <v>98.2</v>
      </c>
      <c r="AJ13" s="232">
        <v>98</v>
      </c>
      <c r="AK13" s="232">
        <v>99.7</v>
      </c>
      <c r="AL13" s="232">
        <v>96.7</v>
      </c>
      <c r="AM13" s="232">
        <v>93.6</v>
      </c>
      <c r="AN13" s="232">
        <v>97.2</v>
      </c>
      <c r="AO13" s="232">
        <v>99.6</v>
      </c>
      <c r="AP13" s="232">
        <v>100.8</v>
      </c>
      <c r="AQ13" s="232">
        <v>96.4</v>
      </c>
      <c r="AR13" s="232">
        <v>98.9</v>
      </c>
      <c r="AS13" s="232">
        <v>100.5</v>
      </c>
      <c r="AT13" s="232">
        <v>101.5</v>
      </c>
      <c r="AU13" s="232">
        <v>98.2</v>
      </c>
      <c r="AV13" s="232">
        <v>97.9</v>
      </c>
      <c r="AW13" s="232">
        <v>100.2</v>
      </c>
      <c r="AX13" s="232">
        <v>103.2</v>
      </c>
      <c r="AY13" s="232">
        <v>97.5</v>
      </c>
      <c r="AZ13" s="232">
        <v>96.6</v>
      </c>
      <c r="BA13" s="232">
        <v>96.4</v>
      </c>
      <c r="BB13" s="232">
        <v>96.2</v>
      </c>
      <c r="BC13" s="232">
        <v>94</v>
      </c>
      <c r="BD13" s="232">
        <v>93.8</v>
      </c>
      <c r="BE13" s="232">
        <v>95.5</v>
      </c>
      <c r="BF13" s="232">
        <v>98.2</v>
      </c>
      <c r="BG13" s="232">
        <v>96.1</v>
      </c>
      <c r="BH13" s="232">
        <v>96.2</v>
      </c>
      <c r="BI13" s="232">
        <v>98.2</v>
      </c>
      <c r="BJ13" s="232">
        <v>100.5</v>
      </c>
      <c r="BK13" s="232">
        <v>97.6</v>
      </c>
      <c r="BL13" s="232">
        <v>96.9</v>
      </c>
      <c r="BM13" s="232">
        <v>98.3</v>
      </c>
      <c r="BN13" s="232">
        <v>100.5</v>
      </c>
      <c r="BO13" s="232">
        <v>97.3</v>
      </c>
      <c r="BP13" s="232">
        <v>96.3</v>
      </c>
      <c r="BQ13" s="232">
        <v>97.4</v>
      </c>
      <c r="BR13" s="232">
        <v>99.5</v>
      </c>
      <c r="BS13" s="232">
        <v>96.5</v>
      </c>
      <c r="BT13" s="232"/>
    </row>
    <row r="14" spans="1:72" x14ac:dyDescent="0.3">
      <c r="A14" s="37">
        <v>9</v>
      </c>
      <c r="B14" s="37" t="s">
        <v>143</v>
      </c>
      <c r="C14" s="29" t="s">
        <v>4</v>
      </c>
      <c r="D14" s="232">
        <v>24.4</v>
      </c>
      <c r="E14" s="232">
        <v>24.8</v>
      </c>
      <c r="F14" s="232">
        <v>26.4</v>
      </c>
      <c r="G14" s="232">
        <v>24.8</v>
      </c>
      <c r="H14" s="232">
        <v>26.2</v>
      </c>
      <c r="I14" s="232">
        <v>26</v>
      </c>
      <c r="J14" s="232">
        <v>27</v>
      </c>
      <c r="K14" s="232">
        <v>25.7</v>
      </c>
      <c r="L14" s="232">
        <v>24.7</v>
      </c>
      <c r="M14" s="232">
        <v>24.5</v>
      </c>
      <c r="N14" s="232">
        <v>25.9</v>
      </c>
      <c r="O14" s="232">
        <v>24.8</v>
      </c>
      <c r="P14" s="232">
        <v>24.2</v>
      </c>
      <c r="Q14" s="232">
        <v>24</v>
      </c>
      <c r="R14" s="232">
        <v>25</v>
      </c>
      <c r="S14" s="232">
        <v>24</v>
      </c>
      <c r="T14" s="232">
        <v>24</v>
      </c>
      <c r="U14" s="232">
        <v>25.1</v>
      </c>
      <c r="V14" s="232">
        <v>26.8</v>
      </c>
      <c r="W14" s="232">
        <v>24.1</v>
      </c>
      <c r="X14" s="232">
        <v>25.6</v>
      </c>
      <c r="Y14" s="232">
        <v>26.4</v>
      </c>
      <c r="Z14" s="232">
        <v>26.9</v>
      </c>
      <c r="AA14" s="232">
        <v>25</v>
      </c>
      <c r="AB14" s="232">
        <v>23.5</v>
      </c>
      <c r="AC14" s="232">
        <v>25.4</v>
      </c>
      <c r="AD14" s="232">
        <v>26.4</v>
      </c>
      <c r="AE14" s="232">
        <v>24.7</v>
      </c>
      <c r="AF14" s="232">
        <v>17.8</v>
      </c>
      <c r="AG14" s="232">
        <v>19.8</v>
      </c>
      <c r="AH14" s="232">
        <v>19.3</v>
      </c>
      <c r="AI14" s="232">
        <v>17.7</v>
      </c>
      <c r="AJ14" s="232">
        <v>16.7</v>
      </c>
      <c r="AK14" s="232">
        <v>17.8</v>
      </c>
      <c r="AL14" s="232">
        <v>17.899999999999999</v>
      </c>
      <c r="AM14" s="232">
        <v>16.5</v>
      </c>
      <c r="AN14" s="232">
        <v>15.8</v>
      </c>
      <c r="AO14" s="232">
        <v>16.899999999999999</v>
      </c>
      <c r="AP14" s="232">
        <v>16.899999999999999</v>
      </c>
      <c r="AQ14" s="232">
        <v>16</v>
      </c>
      <c r="AR14" s="232">
        <v>18.7</v>
      </c>
      <c r="AS14" s="232">
        <v>18.5</v>
      </c>
      <c r="AT14" s="232">
        <v>18.2</v>
      </c>
      <c r="AU14" s="232">
        <v>17.8</v>
      </c>
      <c r="AV14" s="232">
        <v>19.5</v>
      </c>
      <c r="AW14" s="232">
        <v>20.100000000000001</v>
      </c>
      <c r="AX14" s="232">
        <v>20.2</v>
      </c>
      <c r="AY14" s="232">
        <v>19.8</v>
      </c>
      <c r="AZ14" s="232">
        <v>19.5</v>
      </c>
      <c r="BA14" s="232">
        <v>19.5</v>
      </c>
      <c r="BB14" s="232">
        <v>19.7</v>
      </c>
      <c r="BC14" s="232">
        <v>19.399999999999999</v>
      </c>
      <c r="BD14" s="232">
        <v>19.600000000000001</v>
      </c>
      <c r="BE14" s="232">
        <v>19.600000000000001</v>
      </c>
      <c r="BF14" s="232">
        <v>20.2</v>
      </c>
      <c r="BG14" s="232">
        <v>19.8</v>
      </c>
      <c r="BH14" s="232">
        <v>20</v>
      </c>
      <c r="BI14" s="232">
        <v>20.100000000000001</v>
      </c>
      <c r="BJ14" s="232">
        <v>20.7</v>
      </c>
      <c r="BK14" s="232">
        <v>20.3</v>
      </c>
      <c r="BL14" s="232">
        <v>20.7</v>
      </c>
      <c r="BM14" s="232">
        <v>21.1</v>
      </c>
      <c r="BN14" s="232">
        <v>21.9</v>
      </c>
      <c r="BO14" s="232">
        <v>21.5</v>
      </c>
      <c r="BP14" s="232">
        <v>21.6</v>
      </c>
      <c r="BQ14" s="232">
        <v>22</v>
      </c>
      <c r="BR14" s="232">
        <v>22.6</v>
      </c>
      <c r="BS14" s="232">
        <v>22.1</v>
      </c>
      <c r="BT14" s="232"/>
    </row>
    <row r="15" spans="1:72" x14ac:dyDescent="0.3">
      <c r="A15" s="37">
        <v>10</v>
      </c>
      <c r="B15" s="37" t="s">
        <v>144</v>
      </c>
      <c r="C15" s="29" t="s">
        <v>5</v>
      </c>
      <c r="D15" s="232">
        <v>28.7</v>
      </c>
      <c r="E15" s="232">
        <v>27.1</v>
      </c>
      <c r="F15" s="232">
        <v>28.3</v>
      </c>
      <c r="G15" s="232">
        <v>26.3</v>
      </c>
      <c r="H15" s="232">
        <v>26.1</v>
      </c>
      <c r="I15" s="232">
        <v>24.9</v>
      </c>
      <c r="J15" s="232">
        <v>25.9</v>
      </c>
      <c r="K15" s="232">
        <v>25</v>
      </c>
      <c r="L15" s="232">
        <v>26.1</v>
      </c>
      <c r="M15" s="232">
        <v>24.5</v>
      </c>
      <c r="N15" s="232">
        <v>24.8</v>
      </c>
      <c r="O15" s="232">
        <v>24.2</v>
      </c>
      <c r="P15" s="232">
        <v>25.6</v>
      </c>
      <c r="Q15" s="232">
        <v>24.7</v>
      </c>
      <c r="R15" s="232">
        <v>25.3</v>
      </c>
      <c r="S15" s="232">
        <v>24</v>
      </c>
      <c r="T15" s="232">
        <v>24.6</v>
      </c>
      <c r="U15" s="232">
        <v>24.1</v>
      </c>
      <c r="V15" s="232">
        <v>25.2</v>
      </c>
      <c r="W15" s="232">
        <v>24.5</v>
      </c>
      <c r="X15" s="232">
        <v>23.8</v>
      </c>
      <c r="Y15" s="232">
        <v>23.3</v>
      </c>
      <c r="Z15" s="232">
        <v>24.4</v>
      </c>
      <c r="AA15" s="232">
        <v>23.3</v>
      </c>
      <c r="AB15" s="232">
        <v>24.3</v>
      </c>
      <c r="AC15" s="232">
        <v>23.5</v>
      </c>
      <c r="AD15" s="232">
        <v>25.2</v>
      </c>
      <c r="AE15" s="232">
        <v>23</v>
      </c>
      <c r="AF15" s="232">
        <v>23.8</v>
      </c>
      <c r="AG15" s="232">
        <v>22.1</v>
      </c>
      <c r="AH15" s="232">
        <v>23.8</v>
      </c>
      <c r="AI15" s="232">
        <v>21.9</v>
      </c>
      <c r="AJ15" s="232">
        <v>21.5</v>
      </c>
      <c r="AK15" s="232">
        <v>21.1</v>
      </c>
      <c r="AL15" s="232">
        <v>22.2</v>
      </c>
      <c r="AM15" s="232">
        <v>20.7</v>
      </c>
      <c r="AN15" s="232">
        <v>21.1</v>
      </c>
      <c r="AO15" s="232">
        <v>21</v>
      </c>
      <c r="AP15" s="232">
        <v>22.8</v>
      </c>
      <c r="AQ15" s="232">
        <v>20.6</v>
      </c>
      <c r="AR15" s="232">
        <v>22.1</v>
      </c>
      <c r="AS15" s="232">
        <v>21.2</v>
      </c>
      <c r="AT15" s="232">
        <v>22.2</v>
      </c>
      <c r="AU15" s="232">
        <v>21</v>
      </c>
      <c r="AV15" s="232">
        <v>21.6</v>
      </c>
      <c r="AW15" s="232">
        <v>21.9</v>
      </c>
      <c r="AX15" s="232">
        <v>22.4</v>
      </c>
      <c r="AY15" s="232">
        <v>21.4</v>
      </c>
      <c r="AZ15" s="232">
        <v>21.8</v>
      </c>
      <c r="BA15" s="232">
        <v>21.9</v>
      </c>
      <c r="BB15" s="232">
        <v>22.4</v>
      </c>
      <c r="BC15" s="232">
        <v>22</v>
      </c>
      <c r="BD15" s="232">
        <v>22.1</v>
      </c>
      <c r="BE15" s="232">
        <v>22.6</v>
      </c>
      <c r="BF15" s="232">
        <v>23.5</v>
      </c>
      <c r="BG15" s="232">
        <v>23.3</v>
      </c>
      <c r="BH15" s="232">
        <v>23.8</v>
      </c>
      <c r="BI15" s="232">
        <v>24.5</v>
      </c>
      <c r="BJ15" s="232">
        <v>25.7</v>
      </c>
      <c r="BK15" s="232">
        <v>25.6</v>
      </c>
      <c r="BL15" s="232">
        <v>26.3</v>
      </c>
      <c r="BM15" s="232">
        <v>26.9</v>
      </c>
      <c r="BN15" s="232">
        <v>28.2</v>
      </c>
      <c r="BO15" s="232">
        <v>28.1</v>
      </c>
      <c r="BP15" s="232">
        <v>30.5</v>
      </c>
      <c r="BQ15" s="232">
        <v>31.3</v>
      </c>
      <c r="BR15" s="232">
        <v>32.799999999999997</v>
      </c>
      <c r="BS15" s="232">
        <v>32.4</v>
      </c>
      <c r="BT15" s="232"/>
    </row>
    <row r="16" spans="1:72" x14ac:dyDescent="0.3">
      <c r="A16" s="37">
        <v>11</v>
      </c>
      <c r="B16" s="37" t="s">
        <v>145</v>
      </c>
      <c r="C16" s="29" t="s">
        <v>6</v>
      </c>
      <c r="D16" s="232">
        <v>86</v>
      </c>
      <c r="E16" s="232">
        <v>87.2</v>
      </c>
      <c r="F16" s="232">
        <v>93.9</v>
      </c>
      <c r="G16" s="232">
        <v>83.7</v>
      </c>
      <c r="H16" s="232">
        <v>80.5</v>
      </c>
      <c r="I16" s="232">
        <v>75.3</v>
      </c>
      <c r="J16" s="232">
        <v>76.3</v>
      </c>
      <c r="K16" s="232">
        <v>71.099999999999994</v>
      </c>
      <c r="L16" s="232">
        <v>72.3</v>
      </c>
      <c r="M16" s="232">
        <v>72</v>
      </c>
      <c r="N16" s="232">
        <v>78.3</v>
      </c>
      <c r="O16" s="232">
        <v>74.900000000000006</v>
      </c>
      <c r="P16" s="232">
        <v>76.2</v>
      </c>
      <c r="Q16" s="232">
        <v>74.2</v>
      </c>
      <c r="R16" s="232">
        <v>81.099999999999994</v>
      </c>
      <c r="S16" s="232">
        <v>74.099999999999994</v>
      </c>
      <c r="T16" s="232">
        <v>75.7</v>
      </c>
      <c r="U16" s="232">
        <v>72.7</v>
      </c>
      <c r="V16" s="232">
        <v>78</v>
      </c>
      <c r="W16" s="232">
        <v>72.8</v>
      </c>
      <c r="X16" s="232">
        <v>72.8</v>
      </c>
      <c r="Y16" s="232">
        <v>72.2</v>
      </c>
      <c r="Z16" s="232">
        <v>74.400000000000006</v>
      </c>
      <c r="AA16" s="232">
        <v>72.2</v>
      </c>
      <c r="AB16" s="232">
        <v>67.599999999999994</v>
      </c>
      <c r="AC16" s="232">
        <v>70.3</v>
      </c>
      <c r="AD16" s="232">
        <v>70.599999999999994</v>
      </c>
      <c r="AE16" s="232">
        <v>69.8</v>
      </c>
      <c r="AF16" s="232">
        <v>67.5</v>
      </c>
      <c r="AG16" s="232">
        <v>69.400000000000006</v>
      </c>
      <c r="AH16" s="232">
        <v>67.400000000000006</v>
      </c>
      <c r="AI16" s="232">
        <v>69.8</v>
      </c>
      <c r="AJ16" s="232">
        <v>67.3</v>
      </c>
      <c r="AK16" s="232">
        <v>67.400000000000006</v>
      </c>
      <c r="AL16" s="232">
        <v>66</v>
      </c>
      <c r="AM16" s="232">
        <v>67.7</v>
      </c>
      <c r="AN16" s="232">
        <v>67.099999999999994</v>
      </c>
      <c r="AO16" s="232">
        <v>69.2</v>
      </c>
      <c r="AP16" s="232">
        <v>69.099999999999994</v>
      </c>
      <c r="AQ16" s="232">
        <v>69.3</v>
      </c>
      <c r="AR16" s="232">
        <v>69.599999999999994</v>
      </c>
      <c r="AS16" s="232">
        <v>71.7</v>
      </c>
      <c r="AT16" s="232">
        <v>72.2</v>
      </c>
      <c r="AU16" s="232">
        <v>70.099999999999994</v>
      </c>
      <c r="AV16" s="232">
        <v>71.900000000000006</v>
      </c>
      <c r="AW16" s="232">
        <v>72.7</v>
      </c>
      <c r="AX16" s="232">
        <v>73.8</v>
      </c>
      <c r="AY16" s="232">
        <v>72.5</v>
      </c>
      <c r="AZ16" s="232">
        <v>73</v>
      </c>
      <c r="BA16" s="232">
        <v>72.7</v>
      </c>
      <c r="BB16" s="232">
        <v>73</v>
      </c>
      <c r="BC16" s="232">
        <v>71.400000000000006</v>
      </c>
      <c r="BD16" s="232">
        <v>71.3</v>
      </c>
      <c r="BE16" s="232">
        <v>72.400000000000006</v>
      </c>
      <c r="BF16" s="232">
        <v>74.3</v>
      </c>
      <c r="BG16" s="232">
        <v>73.3</v>
      </c>
      <c r="BH16" s="232">
        <v>74.900000000000006</v>
      </c>
      <c r="BI16" s="232">
        <v>76.2</v>
      </c>
      <c r="BJ16" s="232">
        <v>78.599999999999994</v>
      </c>
      <c r="BK16" s="232">
        <v>77.400000000000006</v>
      </c>
      <c r="BL16" s="232">
        <v>77.8</v>
      </c>
      <c r="BM16" s="232">
        <v>79</v>
      </c>
      <c r="BN16" s="232">
        <v>81.3</v>
      </c>
      <c r="BO16" s="232">
        <v>79.599999999999994</v>
      </c>
      <c r="BP16" s="232">
        <v>78.2</v>
      </c>
      <c r="BQ16" s="232">
        <v>78.3</v>
      </c>
      <c r="BR16" s="232">
        <v>79.7</v>
      </c>
      <c r="BS16" s="232">
        <v>77.599999999999994</v>
      </c>
      <c r="BT16" s="232"/>
    </row>
    <row r="17" spans="1:72" x14ac:dyDescent="0.3">
      <c r="A17" s="37">
        <v>12</v>
      </c>
      <c r="B17" s="37" t="s">
        <v>146</v>
      </c>
      <c r="C17" s="29" t="s">
        <v>7</v>
      </c>
      <c r="D17" s="232">
        <v>87.5</v>
      </c>
      <c r="E17" s="232">
        <v>74.3</v>
      </c>
      <c r="F17" s="232">
        <v>78.2</v>
      </c>
      <c r="G17" s="232">
        <v>78.900000000000006</v>
      </c>
      <c r="H17" s="232">
        <v>74.099999999999994</v>
      </c>
      <c r="I17" s="232">
        <v>58.8</v>
      </c>
      <c r="J17" s="232">
        <v>61.2</v>
      </c>
      <c r="K17" s="232">
        <v>61.6</v>
      </c>
      <c r="L17" s="232">
        <v>63.7</v>
      </c>
      <c r="M17" s="232">
        <v>57.6</v>
      </c>
      <c r="N17" s="232">
        <v>64</v>
      </c>
      <c r="O17" s="232">
        <v>67.8</v>
      </c>
      <c r="P17" s="232">
        <v>71.2</v>
      </c>
      <c r="Q17" s="232">
        <v>63.8</v>
      </c>
      <c r="R17" s="232">
        <v>69.8</v>
      </c>
      <c r="S17" s="232">
        <v>67.5</v>
      </c>
      <c r="T17" s="232">
        <v>66.2</v>
      </c>
      <c r="U17" s="232">
        <v>60.4</v>
      </c>
      <c r="V17" s="232">
        <v>67</v>
      </c>
      <c r="W17" s="232">
        <v>63.1</v>
      </c>
      <c r="X17" s="232">
        <v>66</v>
      </c>
      <c r="Y17" s="232">
        <v>60.7</v>
      </c>
      <c r="Z17" s="232">
        <v>67.900000000000006</v>
      </c>
      <c r="AA17" s="232">
        <v>63.8</v>
      </c>
      <c r="AB17" s="232">
        <v>67.2</v>
      </c>
      <c r="AC17" s="232">
        <v>63.7</v>
      </c>
      <c r="AD17" s="232">
        <v>68.5</v>
      </c>
      <c r="AE17" s="232">
        <v>65.400000000000006</v>
      </c>
      <c r="AF17" s="232">
        <v>66.2</v>
      </c>
      <c r="AG17" s="232">
        <v>64.3</v>
      </c>
      <c r="AH17" s="232">
        <v>69</v>
      </c>
      <c r="AI17" s="232">
        <v>66</v>
      </c>
      <c r="AJ17" s="232">
        <v>67.7</v>
      </c>
      <c r="AK17" s="232">
        <v>67.900000000000006</v>
      </c>
      <c r="AL17" s="232">
        <v>69.099999999999994</v>
      </c>
      <c r="AM17" s="232">
        <v>69.3</v>
      </c>
      <c r="AN17" s="232">
        <v>72.7</v>
      </c>
      <c r="AO17" s="232">
        <v>73</v>
      </c>
      <c r="AP17" s="232">
        <v>76</v>
      </c>
      <c r="AQ17" s="232">
        <v>76.3</v>
      </c>
      <c r="AR17" s="232">
        <v>78.5</v>
      </c>
      <c r="AS17" s="232">
        <v>81.5</v>
      </c>
      <c r="AT17" s="232">
        <v>81.400000000000006</v>
      </c>
      <c r="AU17" s="232">
        <v>79.400000000000006</v>
      </c>
      <c r="AV17" s="232">
        <v>78.7</v>
      </c>
      <c r="AW17" s="232">
        <v>78.2</v>
      </c>
      <c r="AX17" s="232">
        <v>78.2</v>
      </c>
      <c r="AY17" s="232">
        <v>74.900000000000006</v>
      </c>
      <c r="AZ17" s="232">
        <v>74.599999999999994</v>
      </c>
      <c r="BA17" s="232">
        <v>74.2</v>
      </c>
      <c r="BB17" s="232">
        <v>74.3</v>
      </c>
      <c r="BC17" s="232">
        <v>73.7</v>
      </c>
      <c r="BD17" s="232">
        <v>73.8</v>
      </c>
      <c r="BE17" s="232">
        <v>75</v>
      </c>
      <c r="BF17" s="232">
        <v>77.3</v>
      </c>
      <c r="BG17" s="232">
        <v>75.5</v>
      </c>
      <c r="BH17" s="232">
        <v>76</v>
      </c>
      <c r="BI17" s="232">
        <v>77.2</v>
      </c>
      <c r="BJ17" s="232">
        <v>79</v>
      </c>
      <c r="BK17" s="232">
        <v>77.400000000000006</v>
      </c>
      <c r="BL17" s="232">
        <v>78.099999999999994</v>
      </c>
      <c r="BM17" s="232">
        <v>79.5</v>
      </c>
      <c r="BN17" s="232">
        <v>81.5</v>
      </c>
      <c r="BO17" s="232">
        <v>79.599999999999994</v>
      </c>
      <c r="BP17" s="232">
        <v>80.400000000000006</v>
      </c>
      <c r="BQ17" s="232">
        <v>80.900000000000006</v>
      </c>
      <c r="BR17" s="232">
        <v>81.2</v>
      </c>
      <c r="BS17" s="232">
        <v>78.7</v>
      </c>
      <c r="BT17" s="232"/>
    </row>
    <row r="18" spans="1:72" x14ac:dyDescent="0.3">
      <c r="A18" s="37">
        <v>13</v>
      </c>
      <c r="B18" s="37" t="s">
        <v>147</v>
      </c>
      <c r="C18" s="29" t="s">
        <v>8</v>
      </c>
      <c r="D18" s="232">
        <v>15.6</v>
      </c>
      <c r="E18" s="232">
        <v>16.600000000000001</v>
      </c>
      <c r="F18" s="232">
        <v>14.6</v>
      </c>
      <c r="G18" s="232">
        <v>14</v>
      </c>
      <c r="H18" s="232">
        <v>16.2</v>
      </c>
      <c r="I18" s="232">
        <v>16.7</v>
      </c>
      <c r="J18" s="232">
        <v>15.1</v>
      </c>
      <c r="K18" s="232">
        <v>14.4</v>
      </c>
      <c r="L18" s="232">
        <v>15.3</v>
      </c>
      <c r="M18" s="232">
        <v>15.6</v>
      </c>
      <c r="N18" s="232">
        <v>14.4</v>
      </c>
      <c r="O18" s="232">
        <v>13.8</v>
      </c>
      <c r="P18" s="232">
        <v>14.5</v>
      </c>
      <c r="Q18" s="232">
        <v>15.6</v>
      </c>
      <c r="R18" s="232">
        <v>14.3</v>
      </c>
      <c r="S18" s="232">
        <v>14</v>
      </c>
      <c r="T18" s="232">
        <v>14.5</v>
      </c>
      <c r="U18" s="232">
        <v>15.5</v>
      </c>
      <c r="V18" s="232">
        <v>14.4</v>
      </c>
      <c r="W18" s="232">
        <v>14.4</v>
      </c>
      <c r="X18" s="232">
        <v>15.2</v>
      </c>
      <c r="Y18" s="232">
        <v>15.4</v>
      </c>
      <c r="Z18" s="232">
        <v>14.5</v>
      </c>
      <c r="AA18" s="232">
        <v>14.5</v>
      </c>
      <c r="AB18" s="232">
        <v>15.1</v>
      </c>
      <c r="AC18" s="232">
        <v>15.5</v>
      </c>
      <c r="AD18" s="232">
        <v>14.5</v>
      </c>
      <c r="AE18" s="232">
        <v>14.9</v>
      </c>
      <c r="AF18" s="232">
        <v>15.6</v>
      </c>
      <c r="AG18" s="232">
        <v>15.8</v>
      </c>
      <c r="AH18" s="232">
        <v>15.4</v>
      </c>
      <c r="AI18" s="232">
        <v>15.1</v>
      </c>
      <c r="AJ18" s="232">
        <v>15</v>
      </c>
      <c r="AK18" s="232">
        <v>15.3</v>
      </c>
      <c r="AL18" s="232">
        <v>14.8</v>
      </c>
      <c r="AM18" s="232">
        <v>14.1</v>
      </c>
      <c r="AN18" s="232">
        <v>15.6</v>
      </c>
      <c r="AO18" s="232">
        <v>15.6</v>
      </c>
      <c r="AP18" s="232">
        <v>15.5</v>
      </c>
      <c r="AQ18" s="232">
        <v>14.9</v>
      </c>
      <c r="AR18" s="232">
        <v>14.3</v>
      </c>
      <c r="AS18" s="232">
        <v>14.6</v>
      </c>
      <c r="AT18" s="232">
        <v>14.5</v>
      </c>
      <c r="AU18" s="232">
        <v>14.1</v>
      </c>
      <c r="AV18" s="232">
        <v>14.3</v>
      </c>
      <c r="AW18" s="232">
        <v>14.8</v>
      </c>
      <c r="AX18" s="232">
        <v>14.9</v>
      </c>
      <c r="AY18" s="232">
        <v>14.8</v>
      </c>
      <c r="AZ18" s="232">
        <v>15.3</v>
      </c>
      <c r="BA18" s="232">
        <v>15.4</v>
      </c>
      <c r="BB18" s="232">
        <v>15.3</v>
      </c>
      <c r="BC18" s="232">
        <v>15.2</v>
      </c>
      <c r="BD18" s="232">
        <v>15.2</v>
      </c>
      <c r="BE18" s="232">
        <v>15.3</v>
      </c>
      <c r="BF18" s="232">
        <v>15.6</v>
      </c>
      <c r="BG18" s="232">
        <v>15.5</v>
      </c>
      <c r="BH18" s="232">
        <v>15.6</v>
      </c>
      <c r="BI18" s="232">
        <v>15.8</v>
      </c>
      <c r="BJ18" s="232">
        <v>16.3</v>
      </c>
      <c r="BK18" s="232">
        <v>16.2</v>
      </c>
      <c r="BL18" s="232">
        <v>16.5</v>
      </c>
      <c r="BM18" s="232">
        <v>16.899999999999999</v>
      </c>
      <c r="BN18" s="232">
        <v>17.5</v>
      </c>
      <c r="BO18" s="232">
        <v>17.600000000000001</v>
      </c>
      <c r="BP18" s="232">
        <v>17.899999999999999</v>
      </c>
      <c r="BQ18" s="232">
        <v>18.3</v>
      </c>
      <c r="BR18" s="232">
        <v>18.899999999999999</v>
      </c>
      <c r="BS18" s="232">
        <v>18.8</v>
      </c>
      <c r="BT18" s="232"/>
    </row>
    <row r="19" spans="1:72" x14ac:dyDescent="0.3">
      <c r="A19" s="37">
        <v>14</v>
      </c>
      <c r="B19" s="37" t="s">
        <v>148</v>
      </c>
      <c r="C19" s="29" t="s">
        <v>40</v>
      </c>
      <c r="D19" s="232">
        <v>51.3</v>
      </c>
      <c r="E19" s="232">
        <v>53.7</v>
      </c>
      <c r="F19" s="232">
        <v>51.4</v>
      </c>
      <c r="G19" s="232">
        <v>51.4</v>
      </c>
      <c r="H19" s="232">
        <v>47.1</v>
      </c>
      <c r="I19" s="232">
        <v>48.2</v>
      </c>
      <c r="J19" s="232">
        <v>48.2</v>
      </c>
      <c r="K19" s="232">
        <v>50.8</v>
      </c>
      <c r="L19" s="232">
        <v>45.5</v>
      </c>
      <c r="M19" s="232">
        <v>46.2</v>
      </c>
      <c r="N19" s="232">
        <v>46.8</v>
      </c>
      <c r="O19" s="232">
        <v>49.2</v>
      </c>
      <c r="P19" s="232">
        <v>47.3</v>
      </c>
      <c r="Q19" s="232">
        <v>47.8</v>
      </c>
      <c r="R19" s="232">
        <v>48.7</v>
      </c>
      <c r="S19" s="232">
        <v>48.5</v>
      </c>
      <c r="T19" s="232">
        <v>47.6</v>
      </c>
      <c r="U19" s="232">
        <v>48.7</v>
      </c>
      <c r="V19" s="232">
        <v>47.5</v>
      </c>
      <c r="W19" s="232">
        <v>48.4</v>
      </c>
      <c r="X19" s="232">
        <v>46.1</v>
      </c>
      <c r="Y19" s="232">
        <v>44.6</v>
      </c>
      <c r="Z19" s="232">
        <v>44.2</v>
      </c>
      <c r="AA19" s="232">
        <v>45.8</v>
      </c>
      <c r="AB19" s="232">
        <v>46.6</v>
      </c>
      <c r="AC19" s="232">
        <v>44.7</v>
      </c>
      <c r="AD19" s="232">
        <v>44.2</v>
      </c>
      <c r="AE19" s="232">
        <v>43.8</v>
      </c>
      <c r="AF19" s="232">
        <v>45.3</v>
      </c>
      <c r="AG19" s="232">
        <v>43.9</v>
      </c>
      <c r="AH19" s="232">
        <v>43.1</v>
      </c>
      <c r="AI19" s="232">
        <v>44</v>
      </c>
      <c r="AJ19" s="232">
        <v>42.4</v>
      </c>
      <c r="AK19" s="232">
        <v>43.8</v>
      </c>
      <c r="AL19" s="232">
        <v>43.4</v>
      </c>
      <c r="AM19" s="232">
        <v>43.5</v>
      </c>
      <c r="AN19" s="232">
        <v>43</v>
      </c>
      <c r="AO19" s="232">
        <v>43.6</v>
      </c>
      <c r="AP19" s="232">
        <v>43.2</v>
      </c>
      <c r="AQ19" s="232">
        <v>42</v>
      </c>
      <c r="AR19" s="232">
        <v>42.7</v>
      </c>
      <c r="AS19" s="232">
        <v>44.1</v>
      </c>
      <c r="AT19" s="232">
        <v>43.7</v>
      </c>
      <c r="AU19" s="232">
        <v>42.2</v>
      </c>
      <c r="AV19" s="232">
        <v>42.3</v>
      </c>
      <c r="AW19" s="232">
        <v>42.7</v>
      </c>
      <c r="AX19" s="232">
        <v>44</v>
      </c>
      <c r="AY19" s="232">
        <v>42.7</v>
      </c>
      <c r="AZ19" s="232">
        <v>42.6</v>
      </c>
      <c r="BA19" s="232">
        <v>42.6</v>
      </c>
      <c r="BB19" s="232">
        <v>42.6</v>
      </c>
      <c r="BC19" s="232">
        <v>42.2</v>
      </c>
      <c r="BD19" s="232">
        <v>41.9</v>
      </c>
      <c r="BE19" s="232">
        <v>42.6</v>
      </c>
      <c r="BF19" s="232">
        <v>43.1</v>
      </c>
      <c r="BG19" s="232">
        <v>43</v>
      </c>
      <c r="BH19" s="232">
        <v>43.3</v>
      </c>
      <c r="BI19" s="232">
        <v>44</v>
      </c>
      <c r="BJ19" s="232">
        <v>44.6</v>
      </c>
      <c r="BK19" s="232">
        <v>44</v>
      </c>
      <c r="BL19" s="232">
        <v>44</v>
      </c>
      <c r="BM19" s="232">
        <v>44.1</v>
      </c>
      <c r="BN19" s="232">
        <v>44.8</v>
      </c>
      <c r="BO19" s="232">
        <v>43.9</v>
      </c>
      <c r="BP19" s="232">
        <v>43.5</v>
      </c>
      <c r="BQ19" s="232">
        <v>43.6</v>
      </c>
      <c r="BR19" s="232">
        <v>44.3</v>
      </c>
      <c r="BS19" s="232">
        <v>43.2</v>
      </c>
      <c r="BT19" s="232"/>
    </row>
    <row r="20" spans="1:72" x14ac:dyDescent="0.3">
      <c r="A20" s="37">
        <v>15</v>
      </c>
      <c r="B20" s="37" t="s">
        <v>149</v>
      </c>
      <c r="C20" s="29" t="s">
        <v>41</v>
      </c>
      <c r="D20" s="232">
        <v>49</v>
      </c>
      <c r="E20" s="232">
        <v>51.1</v>
      </c>
      <c r="F20" s="232">
        <v>49.1</v>
      </c>
      <c r="G20" s="232">
        <v>47.2</v>
      </c>
      <c r="H20" s="232">
        <v>50.2</v>
      </c>
      <c r="I20" s="232">
        <v>53.5</v>
      </c>
      <c r="J20" s="232">
        <v>50.1</v>
      </c>
      <c r="K20" s="232">
        <v>47.1</v>
      </c>
      <c r="L20" s="232">
        <v>50.4</v>
      </c>
      <c r="M20" s="232">
        <v>52.4</v>
      </c>
      <c r="N20" s="232">
        <v>49.5</v>
      </c>
      <c r="O20" s="232">
        <v>47.1</v>
      </c>
      <c r="P20" s="232">
        <v>51.8</v>
      </c>
      <c r="Q20" s="232">
        <v>52.8</v>
      </c>
      <c r="R20" s="232">
        <v>50.4</v>
      </c>
      <c r="S20" s="232">
        <v>47.7</v>
      </c>
      <c r="T20" s="232">
        <v>52.4</v>
      </c>
      <c r="U20" s="232">
        <v>52.7</v>
      </c>
      <c r="V20" s="232">
        <v>51.7</v>
      </c>
      <c r="W20" s="232">
        <v>48.8</v>
      </c>
      <c r="X20" s="232">
        <v>53.6</v>
      </c>
      <c r="Y20" s="232">
        <v>54.4</v>
      </c>
      <c r="Z20" s="232">
        <v>53.1</v>
      </c>
      <c r="AA20" s="232">
        <v>49.7</v>
      </c>
      <c r="AB20" s="232">
        <v>54.2</v>
      </c>
      <c r="AC20" s="232">
        <v>54.5</v>
      </c>
      <c r="AD20" s="232">
        <v>53.8</v>
      </c>
      <c r="AE20" s="232">
        <v>51.1</v>
      </c>
      <c r="AF20" s="232">
        <v>54.1</v>
      </c>
      <c r="AG20" s="232">
        <v>53.7</v>
      </c>
      <c r="AH20" s="232">
        <v>54.7</v>
      </c>
      <c r="AI20" s="232">
        <v>52.4</v>
      </c>
      <c r="AJ20" s="232">
        <v>53.4</v>
      </c>
      <c r="AK20" s="232">
        <v>54.2</v>
      </c>
      <c r="AL20" s="232">
        <v>54.2</v>
      </c>
      <c r="AM20" s="232">
        <v>53.8</v>
      </c>
      <c r="AN20" s="232">
        <v>55.4</v>
      </c>
      <c r="AO20" s="232">
        <v>54.4</v>
      </c>
      <c r="AP20" s="232">
        <v>55.6</v>
      </c>
      <c r="AQ20" s="232">
        <v>54.7</v>
      </c>
      <c r="AR20" s="232">
        <v>56.3</v>
      </c>
      <c r="AS20" s="232">
        <v>55.7</v>
      </c>
      <c r="AT20" s="232">
        <v>56.5</v>
      </c>
      <c r="AU20" s="232">
        <v>55.1</v>
      </c>
      <c r="AV20" s="232">
        <v>56.4</v>
      </c>
      <c r="AW20" s="232">
        <v>56.2</v>
      </c>
      <c r="AX20" s="232">
        <v>57.8</v>
      </c>
      <c r="AY20" s="232">
        <v>57.1</v>
      </c>
      <c r="AZ20" s="232">
        <v>57.7</v>
      </c>
      <c r="BA20" s="232">
        <v>58.3</v>
      </c>
      <c r="BB20" s="232">
        <v>60.2</v>
      </c>
      <c r="BC20" s="232">
        <v>58.6</v>
      </c>
      <c r="BD20" s="232">
        <v>58.5</v>
      </c>
      <c r="BE20" s="232">
        <v>59.4</v>
      </c>
      <c r="BF20" s="232">
        <v>61.4</v>
      </c>
      <c r="BG20" s="232">
        <v>59.8</v>
      </c>
      <c r="BH20" s="232">
        <v>59.4</v>
      </c>
      <c r="BI20" s="232">
        <v>59.8</v>
      </c>
      <c r="BJ20" s="232">
        <v>61.5</v>
      </c>
      <c r="BK20" s="232">
        <v>60.3</v>
      </c>
      <c r="BL20" s="232">
        <v>60.3</v>
      </c>
      <c r="BM20" s="232">
        <v>61.7</v>
      </c>
      <c r="BN20" s="232">
        <v>63.9</v>
      </c>
      <c r="BO20" s="232">
        <v>63</v>
      </c>
      <c r="BP20" s="232">
        <v>63.2</v>
      </c>
      <c r="BQ20" s="232">
        <v>63.8</v>
      </c>
      <c r="BR20" s="232">
        <v>65.5</v>
      </c>
      <c r="BS20" s="232">
        <v>64.599999999999994</v>
      </c>
      <c r="BT20" s="232"/>
    </row>
    <row r="21" spans="1:72" x14ac:dyDescent="0.3">
      <c r="A21" s="37">
        <v>16</v>
      </c>
      <c r="B21" s="37" t="s">
        <v>150</v>
      </c>
      <c r="C21" s="29" t="s">
        <v>9</v>
      </c>
      <c r="D21" s="232">
        <v>301.3</v>
      </c>
      <c r="E21" s="232">
        <v>296.10000000000002</v>
      </c>
      <c r="F21" s="232">
        <v>291.2</v>
      </c>
      <c r="G21" s="232">
        <v>283</v>
      </c>
      <c r="H21" s="232">
        <v>304</v>
      </c>
      <c r="I21" s="232">
        <v>297.39999999999998</v>
      </c>
      <c r="J21" s="232">
        <v>288.60000000000002</v>
      </c>
      <c r="K21" s="232">
        <v>282.39999999999998</v>
      </c>
      <c r="L21" s="232">
        <v>308.60000000000002</v>
      </c>
      <c r="M21" s="232">
        <v>299</v>
      </c>
      <c r="N21" s="232">
        <v>294.7</v>
      </c>
      <c r="O21" s="232">
        <v>289.39999999999998</v>
      </c>
      <c r="P21" s="232">
        <v>327.5</v>
      </c>
      <c r="Q21" s="232">
        <v>307.3</v>
      </c>
      <c r="R21" s="232">
        <v>305.5</v>
      </c>
      <c r="S21" s="232">
        <v>307.7</v>
      </c>
      <c r="T21" s="232">
        <v>327.3</v>
      </c>
      <c r="U21" s="232">
        <v>321.7</v>
      </c>
      <c r="V21" s="232">
        <v>315.8</v>
      </c>
      <c r="W21" s="232">
        <v>302.39999999999998</v>
      </c>
      <c r="X21" s="232">
        <v>310.8</v>
      </c>
      <c r="Y21" s="232">
        <v>323.8</v>
      </c>
      <c r="Z21" s="232">
        <v>322.3</v>
      </c>
      <c r="AA21" s="232">
        <v>318</v>
      </c>
      <c r="AB21" s="232">
        <v>317.60000000000002</v>
      </c>
      <c r="AC21" s="232">
        <v>329.2</v>
      </c>
      <c r="AD21" s="232">
        <v>326.5</v>
      </c>
      <c r="AE21" s="232">
        <v>325.10000000000002</v>
      </c>
      <c r="AF21" s="232">
        <v>326.7</v>
      </c>
      <c r="AG21" s="232">
        <v>333.9</v>
      </c>
      <c r="AH21" s="232">
        <v>332.8</v>
      </c>
      <c r="AI21" s="232">
        <v>337.8</v>
      </c>
      <c r="AJ21" s="232">
        <v>327.39999999999998</v>
      </c>
      <c r="AK21" s="232">
        <v>340.4</v>
      </c>
      <c r="AL21" s="232">
        <v>341.6</v>
      </c>
      <c r="AM21" s="232">
        <v>343.3</v>
      </c>
      <c r="AN21" s="232">
        <v>353.7</v>
      </c>
      <c r="AO21" s="232">
        <v>362.1</v>
      </c>
      <c r="AP21" s="232">
        <v>371</v>
      </c>
      <c r="AQ21" s="232">
        <v>364.8</v>
      </c>
      <c r="AR21" s="232">
        <v>363.6</v>
      </c>
      <c r="AS21" s="232">
        <v>378.3</v>
      </c>
      <c r="AT21" s="232">
        <v>380.5</v>
      </c>
      <c r="AU21" s="232">
        <v>378.7</v>
      </c>
      <c r="AV21" s="232">
        <v>366.9</v>
      </c>
      <c r="AW21" s="232">
        <v>378.3</v>
      </c>
      <c r="AX21" s="232">
        <v>380.2</v>
      </c>
      <c r="AY21" s="232">
        <v>378.3</v>
      </c>
      <c r="AZ21" s="232">
        <v>365.8</v>
      </c>
      <c r="BA21" s="232">
        <v>373.5</v>
      </c>
      <c r="BB21" s="232">
        <v>379</v>
      </c>
      <c r="BC21" s="232">
        <v>376.4</v>
      </c>
      <c r="BD21" s="232">
        <v>367.9</v>
      </c>
      <c r="BE21" s="232">
        <v>377.4</v>
      </c>
      <c r="BF21" s="232">
        <v>389.1</v>
      </c>
      <c r="BG21" s="232">
        <v>389.9</v>
      </c>
      <c r="BH21" s="232">
        <v>382.6</v>
      </c>
      <c r="BI21" s="232">
        <v>391.5</v>
      </c>
      <c r="BJ21" s="232">
        <v>402</v>
      </c>
      <c r="BK21" s="232">
        <v>402</v>
      </c>
      <c r="BL21" s="232">
        <v>392.5</v>
      </c>
      <c r="BM21" s="232">
        <v>395.7</v>
      </c>
      <c r="BN21" s="232">
        <v>400.8</v>
      </c>
      <c r="BO21" s="232">
        <v>393.3</v>
      </c>
      <c r="BP21" s="232">
        <v>376.4</v>
      </c>
      <c r="BQ21" s="232">
        <v>377.3</v>
      </c>
      <c r="BR21" s="232">
        <v>382.3</v>
      </c>
      <c r="BS21" s="232">
        <v>377.5</v>
      </c>
      <c r="BT21" s="232"/>
    </row>
    <row r="22" spans="1:72" x14ac:dyDescent="0.3">
      <c r="A22" s="37">
        <v>17</v>
      </c>
      <c r="B22" s="37" t="s">
        <v>151</v>
      </c>
      <c r="C22" s="29" t="s">
        <v>10</v>
      </c>
      <c r="D22" s="232">
        <v>559.9</v>
      </c>
      <c r="E22" s="232">
        <v>566.79999999999995</v>
      </c>
      <c r="F22" s="232">
        <v>567</v>
      </c>
      <c r="G22" s="232">
        <v>542.20000000000005</v>
      </c>
      <c r="H22" s="232">
        <v>572.9</v>
      </c>
      <c r="I22" s="232">
        <v>567.29999999999995</v>
      </c>
      <c r="J22" s="232">
        <v>565.29999999999995</v>
      </c>
      <c r="K22" s="232">
        <v>547.9</v>
      </c>
      <c r="L22" s="232">
        <v>569.5</v>
      </c>
      <c r="M22" s="232">
        <v>573.9</v>
      </c>
      <c r="N22" s="232">
        <v>575</v>
      </c>
      <c r="O22" s="232">
        <v>557.9</v>
      </c>
      <c r="P22" s="232">
        <v>579.29999999999995</v>
      </c>
      <c r="Q22" s="232">
        <v>586.5</v>
      </c>
      <c r="R22" s="232">
        <v>583</v>
      </c>
      <c r="S22" s="232">
        <v>563.6</v>
      </c>
      <c r="T22" s="232">
        <v>576.70000000000005</v>
      </c>
      <c r="U22" s="232">
        <v>585.9</v>
      </c>
      <c r="V22" s="232">
        <v>584.5</v>
      </c>
      <c r="W22" s="232">
        <v>564.29999999999995</v>
      </c>
      <c r="X22" s="232">
        <v>572.5</v>
      </c>
      <c r="Y22" s="232">
        <v>582.9</v>
      </c>
      <c r="Z22" s="232">
        <v>591.6</v>
      </c>
      <c r="AA22" s="232">
        <v>572.9</v>
      </c>
      <c r="AB22" s="232">
        <v>573.9</v>
      </c>
      <c r="AC22" s="232">
        <v>596.9</v>
      </c>
      <c r="AD22" s="232">
        <v>604</v>
      </c>
      <c r="AE22" s="232">
        <v>581.5</v>
      </c>
      <c r="AF22" s="232">
        <v>578.5</v>
      </c>
      <c r="AG22" s="232">
        <v>598.20000000000005</v>
      </c>
      <c r="AH22" s="232">
        <v>604.9</v>
      </c>
      <c r="AI22" s="232">
        <v>580.70000000000005</v>
      </c>
      <c r="AJ22" s="232">
        <v>594.79999999999995</v>
      </c>
      <c r="AK22" s="232">
        <v>596.70000000000005</v>
      </c>
      <c r="AL22" s="232">
        <v>597.20000000000005</v>
      </c>
      <c r="AM22" s="232">
        <v>581.70000000000005</v>
      </c>
      <c r="AN22" s="232">
        <v>605.5</v>
      </c>
      <c r="AO22" s="232">
        <v>604.70000000000005</v>
      </c>
      <c r="AP22" s="232">
        <v>614.9</v>
      </c>
      <c r="AQ22" s="232">
        <v>589.4</v>
      </c>
      <c r="AR22" s="232">
        <v>608.5</v>
      </c>
      <c r="AS22" s="232">
        <v>617</v>
      </c>
      <c r="AT22" s="232">
        <v>621.9</v>
      </c>
      <c r="AU22" s="232">
        <v>604.20000000000005</v>
      </c>
      <c r="AV22" s="232">
        <v>619.5</v>
      </c>
      <c r="AW22" s="232">
        <v>613.6</v>
      </c>
      <c r="AX22" s="232">
        <v>624.9</v>
      </c>
      <c r="AY22" s="232">
        <v>598.1</v>
      </c>
      <c r="AZ22" s="232">
        <v>598.20000000000005</v>
      </c>
      <c r="BA22" s="232">
        <v>595.70000000000005</v>
      </c>
      <c r="BB22" s="232">
        <v>616.9</v>
      </c>
      <c r="BC22" s="232">
        <v>594.79999999999995</v>
      </c>
      <c r="BD22" s="232">
        <v>588.4</v>
      </c>
      <c r="BE22" s="232">
        <v>601.6</v>
      </c>
      <c r="BF22" s="232">
        <v>636.4</v>
      </c>
      <c r="BG22" s="232">
        <v>609.70000000000005</v>
      </c>
      <c r="BH22" s="232">
        <v>606.9</v>
      </c>
      <c r="BI22" s="232">
        <v>620.20000000000005</v>
      </c>
      <c r="BJ22" s="232">
        <v>652.70000000000005</v>
      </c>
      <c r="BK22" s="232">
        <v>619.29999999999995</v>
      </c>
      <c r="BL22" s="232">
        <v>610.79999999999995</v>
      </c>
      <c r="BM22" s="232">
        <v>620.70000000000005</v>
      </c>
      <c r="BN22" s="232">
        <v>652.70000000000005</v>
      </c>
      <c r="BO22" s="232">
        <v>617.9</v>
      </c>
      <c r="BP22" s="232">
        <v>609.29999999999995</v>
      </c>
      <c r="BQ22" s="232">
        <v>618.1</v>
      </c>
      <c r="BR22" s="232">
        <v>648.20000000000005</v>
      </c>
      <c r="BS22" s="232">
        <v>613.70000000000005</v>
      </c>
      <c r="BT22" s="232"/>
    </row>
    <row r="23" spans="1:72" x14ac:dyDescent="0.3">
      <c r="A23" s="37">
        <v>18</v>
      </c>
      <c r="B23" s="37" t="s">
        <v>152</v>
      </c>
      <c r="C23" s="29" t="s">
        <v>42</v>
      </c>
      <c r="D23" s="232">
        <v>224.4</v>
      </c>
      <c r="E23" s="232">
        <v>240.9</v>
      </c>
      <c r="F23" s="232">
        <v>255.8</v>
      </c>
      <c r="G23" s="232">
        <v>238.7</v>
      </c>
      <c r="H23" s="232">
        <v>218.4</v>
      </c>
      <c r="I23" s="232">
        <v>232.3</v>
      </c>
      <c r="J23" s="232">
        <v>244.8</v>
      </c>
      <c r="K23" s="232">
        <v>229.8</v>
      </c>
      <c r="L23" s="232">
        <v>218.1</v>
      </c>
      <c r="M23" s="232">
        <v>234.4</v>
      </c>
      <c r="N23" s="232">
        <v>244.6</v>
      </c>
      <c r="O23" s="232">
        <v>232.6</v>
      </c>
      <c r="P23" s="232">
        <v>223.6</v>
      </c>
      <c r="Q23" s="232">
        <v>238.3</v>
      </c>
      <c r="R23" s="232">
        <v>246.3</v>
      </c>
      <c r="S23" s="232">
        <v>235.9</v>
      </c>
      <c r="T23" s="232">
        <v>222.2</v>
      </c>
      <c r="U23" s="232">
        <v>234.2</v>
      </c>
      <c r="V23" s="232">
        <v>240.4</v>
      </c>
      <c r="W23" s="232">
        <v>231.4</v>
      </c>
      <c r="X23" s="232">
        <v>223</v>
      </c>
      <c r="Y23" s="232">
        <v>231.2</v>
      </c>
      <c r="Z23" s="232">
        <v>241.3</v>
      </c>
      <c r="AA23" s="232">
        <v>231.5</v>
      </c>
      <c r="AB23" s="232">
        <v>221.7</v>
      </c>
      <c r="AC23" s="232">
        <v>227.2</v>
      </c>
      <c r="AD23" s="232">
        <v>240.8</v>
      </c>
      <c r="AE23" s="232">
        <v>224.1</v>
      </c>
      <c r="AF23" s="232">
        <v>219.5</v>
      </c>
      <c r="AG23" s="232">
        <v>225.9</v>
      </c>
      <c r="AH23" s="232">
        <v>233.3</v>
      </c>
      <c r="AI23" s="232">
        <v>222.2</v>
      </c>
      <c r="AJ23" s="232">
        <v>225.3</v>
      </c>
      <c r="AK23" s="232">
        <v>232.4</v>
      </c>
      <c r="AL23" s="232">
        <v>229.7</v>
      </c>
      <c r="AM23" s="232">
        <v>229.4</v>
      </c>
      <c r="AN23" s="232">
        <v>231.1</v>
      </c>
      <c r="AO23" s="232">
        <v>236.6</v>
      </c>
      <c r="AP23" s="232">
        <v>236.2</v>
      </c>
      <c r="AQ23" s="232">
        <v>232.8</v>
      </c>
      <c r="AR23" s="232">
        <v>234.1</v>
      </c>
      <c r="AS23" s="232">
        <v>245.5</v>
      </c>
      <c r="AT23" s="232">
        <v>243.1</v>
      </c>
      <c r="AU23" s="232">
        <v>238.2</v>
      </c>
      <c r="AV23" s="232">
        <v>238.3</v>
      </c>
      <c r="AW23" s="232">
        <v>248.1</v>
      </c>
      <c r="AX23" s="232">
        <v>247.4</v>
      </c>
      <c r="AY23" s="232">
        <v>241.2</v>
      </c>
      <c r="AZ23" s="232">
        <v>238.1</v>
      </c>
      <c r="BA23" s="232">
        <v>232.9</v>
      </c>
      <c r="BB23" s="232">
        <v>234.7</v>
      </c>
      <c r="BC23" s="232">
        <v>230.1</v>
      </c>
      <c r="BD23" s="232">
        <v>228.8</v>
      </c>
      <c r="BE23" s="232">
        <v>231.2</v>
      </c>
      <c r="BF23" s="232">
        <v>239.3</v>
      </c>
      <c r="BG23" s="232">
        <v>237.2</v>
      </c>
      <c r="BH23" s="232">
        <v>236.8</v>
      </c>
      <c r="BI23" s="232">
        <v>238.2</v>
      </c>
      <c r="BJ23" s="232">
        <v>244.7</v>
      </c>
      <c r="BK23" s="232">
        <v>238.9</v>
      </c>
      <c r="BL23" s="232">
        <v>236.7</v>
      </c>
      <c r="BM23" s="232">
        <v>238.5</v>
      </c>
      <c r="BN23" s="232">
        <v>244.4</v>
      </c>
      <c r="BO23" s="232">
        <v>237.7</v>
      </c>
      <c r="BP23" s="232">
        <v>233.4</v>
      </c>
      <c r="BQ23" s="232">
        <v>235.4</v>
      </c>
      <c r="BR23" s="232">
        <v>241.5</v>
      </c>
      <c r="BS23" s="232">
        <v>236.3</v>
      </c>
      <c r="BT23" s="232"/>
    </row>
    <row r="24" spans="1:72" x14ac:dyDescent="0.3">
      <c r="A24" s="37">
        <v>19</v>
      </c>
      <c r="B24" s="37" t="s">
        <v>153</v>
      </c>
      <c r="C24" s="29" t="s">
        <v>11</v>
      </c>
      <c r="D24" s="232">
        <v>118.6</v>
      </c>
      <c r="E24" s="232">
        <v>137.5</v>
      </c>
      <c r="F24" s="232">
        <v>141.1</v>
      </c>
      <c r="G24" s="232">
        <v>136</v>
      </c>
      <c r="H24" s="232">
        <v>117.9</v>
      </c>
      <c r="I24" s="232">
        <v>137.9</v>
      </c>
      <c r="J24" s="232">
        <v>145.9</v>
      </c>
      <c r="K24" s="232">
        <v>145.69999999999999</v>
      </c>
      <c r="L24" s="232">
        <v>121.8</v>
      </c>
      <c r="M24" s="232">
        <v>143.30000000000001</v>
      </c>
      <c r="N24" s="232">
        <v>153.9</v>
      </c>
      <c r="O24" s="232">
        <v>146.19999999999999</v>
      </c>
      <c r="P24" s="232">
        <v>131.9</v>
      </c>
      <c r="Q24" s="232">
        <v>150.6</v>
      </c>
      <c r="R24" s="232">
        <v>157</v>
      </c>
      <c r="S24" s="232">
        <v>149.19999999999999</v>
      </c>
      <c r="T24" s="232">
        <v>141.6</v>
      </c>
      <c r="U24" s="232">
        <v>157.5</v>
      </c>
      <c r="V24" s="232">
        <v>160.80000000000001</v>
      </c>
      <c r="W24" s="232">
        <v>157.19999999999999</v>
      </c>
      <c r="X24" s="232">
        <v>153.5</v>
      </c>
      <c r="Y24" s="232">
        <v>163.9</v>
      </c>
      <c r="Z24" s="232">
        <v>171.5</v>
      </c>
      <c r="AA24" s="232">
        <v>165.5</v>
      </c>
      <c r="AB24" s="232">
        <v>162.80000000000001</v>
      </c>
      <c r="AC24" s="232">
        <v>171.2</v>
      </c>
      <c r="AD24" s="232">
        <v>177.9</v>
      </c>
      <c r="AE24" s="232">
        <v>167.4</v>
      </c>
      <c r="AF24" s="232">
        <v>165.8</v>
      </c>
      <c r="AG24" s="232">
        <v>173.4</v>
      </c>
      <c r="AH24" s="232">
        <v>189.1</v>
      </c>
      <c r="AI24" s="232">
        <v>179.6</v>
      </c>
      <c r="AJ24" s="232">
        <v>180</v>
      </c>
      <c r="AK24" s="232">
        <v>195</v>
      </c>
      <c r="AL24" s="232">
        <v>201.5</v>
      </c>
      <c r="AM24" s="232">
        <v>182.3</v>
      </c>
      <c r="AN24" s="232">
        <v>175.2</v>
      </c>
      <c r="AO24" s="232">
        <v>199.5</v>
      </c>
      <c r="AP24" s="232">
        <v>206.8</v>
      </c>
      <c r="AQ24" s="232">
        <v>190.6</v>
      </c>
      <c r="AR24" s="232">
        <v>188.1</v>
      </c>
      <c r="AS24" s="232">
        <v>192</v>
      </c>
      <c r="AT24" s="232">
        <v>202.3</v>
      </c>
      <c r="AU24" s="232">
        <v>193.3</v>
      </c>
      <c r="AV24" s="232">
        <v>180.8</v>
      </c>
      <c r="AW24" s="232">
        <v>192.3</v>
      </c>
      <c r="AX24" s="232">
        <v>203.5</v>
      </c>
      <c r="AY24" s="232">
        <v>193</v>
      </c>
      <c r="AZ24" s="232">
        <v>181.5</v>
      </c>
      <c r="BA24" s="232">
        <v>157.69999999999999</v>
      </c>
      <c r="BB24" s="232">
        <v>171.5</v>
      </c>
      <c r="BC24" s="232">
        <v>157.30000000000001</v>
      </c>
      <c r="BD24" s="232">
        <v>135</v>
      </c>
      <c r="BE24" s="232">
        <v>147.1</v>
      </c>
      <c r="BF24" s="232">
        <v>186.1</v>
      </c>
      <c r="BG24" s="232">
        <v>178.6</v>
      </c>
      <c r="BH24" s="232">
        <v>170.7</v>
      </c>
      <c r="BI24" s="232">
        <v>194</v>
      </c>
      <c r="BJ24" s="232">
        <v>222</v>
      </c>
      <c r="BK24" s="232">
        <v>196.9</v>
      </c>
      <c r="BL24" s="232">
        <v>186.7</v>
      </c>
      <c r="BM24" s="232">
        <v>201.7</v>
      </c>
      <c r="BN24" s="232">
        <v>226.2</v>
      </c>
      <c r="BO24" s="232">
        <v>198.6</v>
      </c>
      <c r="BP24" s="232">
        <v>186.9</v>
      </c>
      <c r="BQ24" s="232">
        <v>200.8</v>
      </c>
      <c r="BR24" s="232">
        <v>224.3</v>
      </c>
      <c r="BS24" s="232">
        <v>197.4</v>
      </c>
      <c r="BT24" s="232"/>
    </row>
    <row r="25" spans="1:72" x14ac:dyDescent="0.3">
      <c r="A25" s="37">
        <v>20</v>
      </c>
      <c r="B25" s="37" t="s">
        <v>154</v>
      </c>
      <c r="C25" s="29" t="s">
        <v>43</v>
      </c>
      <c r="D25" s="232">
        <v>53.2</v>
      </c>
      <c r="E25" s="232">
        <v>42.8</v>
      </c>
      <c r="F25" s="232">
        <v>45.3</v>
      </c>
      <c r="G25" s="232">
        <v>47.4</v>
      </c>
      <c r="H25" s="232">
        <v>53</v>
      </c>
      <c r="I25" s="232">
        <v>43</v>
      </c>
      <c r="J25" s="232">
        <v>45.1</v>
      </c>
      <c r="K25" s="232">
        <v>46.3</v>
      </c>
      <c r="L25" s="232">
        <v>50.9</v>
      </c>
      <c r="M25" s="232">
        <v>40.6</v>
      </c>
      <c r="N25" s="232">
        <v>44.1</v>
      </c>
      <c r="O25" s="232">
        <v>45.3</v>
      </c>
      <c r="P25" s="232">
        <v>50.6</v>
      </c>
      <c r="Q25" s="232">
        <v>40.5</v>
      </c>
      <c r="R25" s="232">
        <v>43.7</v>
      </c>
      <c r="S25" s="232">
        <v>44.1</v>
      </c>
      <c r="T25" s="232">
        <v>50.4</v>
      </c>
      <c r="U25" s="232">
        <v>40.700000000000003</v>
      </c>
      <c r="V25" s="232">
        <v>44</v>
      </c>
      <c r="W25" s="232">
        <v>44.1</v>
      </c>
      <c r="X25" s="232">
        <v>49.6</v>
      </c>
      <c r="Y25" s="232">
        <v>42</v>
      </c>
      <c r="Z25" s="232">
        <v>45.5</v>
      </c>
      <c r="AA25" s="232">
        <v>44.9</v>
      </c>
      <c r="AB25" s="232">
        <v>48.9</v>
      </c>
      <c r="AC25" s="232">
        <v>43.4</v>
      </c>
      <c r="AD25" s="232">
        <v>44.2</v>
      </c>
      <c r="AE25" s="232">
        <v>45.1</v>
      </c>
      <c r="AF25" s="232">
        <v>50.6</v>
      </c>
      <c r="AG25" s="232">
        <v>44.1</v>
      </c>
      <c r="AH25" s="232">
        <v>45.4</v>
      </c>
      <c r="AI25" s="232">
        <v>47</v>
      </c>
      <c r="AJ25" s="232">
        <v>47.2</v>
      </c>
      <c r="AK25" s="232">
        <v>45.2</v>
      </c>
      <c r="AL25" s="232">
        <v>44.4</v>
      </c>
      <c r="AM25" s="232">
        <v>46.7</v>
      </c>
      <c r="AN25" s="232">
        <v>47.9</v>
      </c>
      <c r="AO25" s="232">
        <v>46.8</v>
      </c>
      <c r="AP25" s="232">
        <v>47.7</v>
      </c>
      <c r="AQ25" s="232">
        <v>48.7</v>
      </c>
      <c r="AR25" s="232">
        <v>46.4</v>
      </c>
      <c r="AS25" s="232">
        <v>46.1</v>
      </c>
      <c r="AT25" s="232">
        <v>46.9</v>
      </c>
      <c r="AU25" s="232">
        <v>49</v>
      </c>
      <c r="AV25" s="232">
        <v>47.4</v>
      </c>
      <c r="AW25" s="232">
        <v>48.8</v>
      </c>
      <c r="AX25" s="232">
        <v>49.7</v>
      </c>
      <c r="AY25" s="232">
        <v>50.6</v>
      </c>
      <c r="AZ25" s="232">
        <v>49.4</v>
      </c>
      <c r="BA25" s="232">
        <v>49.4</v>
      </c>
      <c r="BB25" s="232">
        <v>49</v>
      </c>
      <c r="BC25" s="232">
        <v>50.6</v>
      </c>
      <c r="BD25" s="232">
        <v>50</v>
      </c>
      <c r="BE25" s="232">
        <v>51.3</v>
      </c>
      <c r="BF25" s="232">
        <v>52.6</v>
      </c>
      <c r="BG25" s="232">
        <v>53.8</v>
      </c>
      <c r="BH25" s="232">
        <v>52.9</v>
      </c>
      <c r="BI25" s="232">
        <v>54.2</v>
      </c>
      <c r="BJ25" s="232">
        <v>55.1</v>
      </c>
      <c r="BK25" s="232">
        <v>55.9</v>
      </c>
      <c r="BL25" s="232">
        <v>55.4</v>
      </c>
      <c r="BM25" s="232">
        <v>55.9</v>
      </c>
      <c r="BN25" s="232">
        <v>55.9</v>
      </c>
      <c r="BO25" s="232">
        <v>55.7</v>
      </c>
      <c r="BP25" s="232">
        <v>53.5</v>
      </c>
      <c r="BQ25" s="232">
        <v>53.9</v>
      </c>
      <c r="BR25" s="232">
        <v>53.4</v>
      </c>
      <c r="BS25" s="232">
        <v>53.4</v>
      </c>
      <c r="BT25" s="232"/>
    </row>
    <row r="26" spans="1:72" x14ac:dyDescent="0.3">
      <c r="A26" s="37">
        <v>21</v>
      </c>
      <c r="B26" s="37" t="s">
        <v>155</v>
      </c>
      <c r="C26" s="29" t="s">
        <v>12</v>
      </c>
      <c r="D26" s="232">
        <v>23.1</v>
      </c>
      <c r="E26" s="232">
        <v>28.5</v>
      </c>
      <c r="F26" s="232">
        <v>27.3</v>
      </c>
      <c r="G26" s="232">
        <v>24.3</v>
      </c>
      <c r="H26" s="232">
        <v>23.5</v>
      </c>
      <c r="I26" s="232">
        <v>28.2</v>
      </c>
      <c r="J26" s="232">
        <v>26.7</v>
      </c>
      <c r="K26" s="232">
        <v>23.7</v>
      </c>
      <c r="L26" s="232">
        <v>21.7</v>
      </c>
      <c r="M26" s="232">
        <v>26.2</v>
      </c>
      <c r="N26" s="232">
        <v>24</v>
      </c>
      <c r="O26" s="232">
        <v>22.1</v>
      </c>
      <c r="P26" s="232">
        <v>20.399999999999999</v>
      </c>
      <c r="Q26" s="232">
        <v>24.4</v>
      </c>
      <c r="R26" s="232">
        <v>22.9</v>
      </c>
      <c r="S26" s="232">
        <v>20.7</v>
      </c>
      <c r="T26" s="232">
        <v>21.5</v>
      </c>
      <c r="U26" s="232">
        <v>23.3</v>
      </c>
      <c r="V26" s="232">
        <v>23.4</v>
      </c>
      <c r="W26" s="232">
        <v>21.3</v>
      </c>
      <c r="X26" s="232">
        <v>21.9</v>
      </c>
      <c r="Y26" s="232">
        <v>23.2</v>
      </c>
      <c r="Z26" s="232">
        <v>23.8</v>
      </c>
      <c r="AA26" s="232">
        <v>21.5</v>
      </c>
      <c r="AB26" s="232">
        <v>21.9</v>
      </c>
      <c r="AC26" s="232">
        <v>24</v>
      </c>
      <c r="AD26" s="232">
        <v>23.9</v>
      </c>
      <c r="AE26" s="232">
        <v>21.8</v>
      </c>
      <c r="AF26" s="232">
        <v>23.8</v>
      </c>
      <c r="AG26" s="232">
        <v>25</v>
      </c>
      <c r="AH26" s="232">
        <v>24.2</v>
      </c>
      <c r="AI26" s="232">
        <v>23.1</v>
      </c>
      <c r="AJ26" s="232">
        <v>23.7</v>
      </c>
      <c r="AK26" s="232">
        <v>24.4</v>
      </c>
      <c r="AL26" s="232">
        <v>24.4</v>
      </c>
      <c r="AM26" s="232">
        <v>22.7</v>
      </c>
      <c r="AN26" s="232">
        <v>25.1</v>
      </c>
      <c r="AO26" s="232">
        <v>24.2</v>
      </c>
      <c r="AP26" s="232">
        <v>24.1</v>
      </c>
      <c r="AQ26" s="232">
        <v>21.1</v>
      </c>
      <c r="AR26" s="232">
        <v>23.5</v>
      </c>
      <c r="AS26" s="232">
        <v>24.3</v>
      </c>
      <c r="AT26" s="232">
        <v>23.4</v>
      </c>
      <c r="AU26" s="232">
        <v>21.7</v>
      </c>
      <c r="AV26" s="232">
        <v>23</v>
      </c>
      <c r="AW26" s="232">
        <v>22.9</v>
      </c>
      <c r="AX26" s="232">
        <v>22.7</v>
      </c>
      <c r="AY26" s="232">
        <v>20.6</v>
      </c>
      <c r="AZ26" s="232">
        <v>22.2</v>
      </c>
      <c r="BA26" s="232">
        <v>22.1</v>
      </c>
      <c r="BB26" s="232">
        <v>22</v>
      </c>
      <c r="BC26" s="232">
        <v>21.7</v>
      </c>
      <c r="BD26" s="232">
        <v>21.6</v>
      </c>
      <c r="BE26" s="232">
        <v>21.5</v>
      </c>
      <c r="BF26" s="232">
        <v>21.6</v>
      </c>
      <c r="BG26" s="232">
        <v>21.3</v>
      </c>
      <c r="BH26" s="232">
        <v>21.1</v>
      </c>
      <c r="BI26" s="232">
        <v>21.2</v>
      </c>
      <c r="BJ26" s="232">
        <v>21.3</v>
      </c>
      <c r="BK26" s="232">
        <v>21.2</v>
      </c>
      <c r="BL26" s="232">
        <v>21.2</v>
      </c>
      <c r="BM26" s="232">
        <v>21.5</v>
      </c>
      <c r="BN26" s="232">
        <v>21.6</v>
      </c>
      <c r="BO26" s="232">
        <v>21.5</v>
      </c>
      <c r="BP26" s="232">
        <v>21.1</v>
      </c>
      <c r="BQ26" s="232">
        <v>21.1</v>
      </c>
      <c r="BR26" s="232">
        <v>21.3</v>
      </c>
      <c r="BS26" s="232">
        <v>21.4</v>
      </c>
      <c r="BT26" s="232"/>
    </row>
    <row r="27" spans="1:72" x14ac:dyDescent="0.3">
      <c r="A27" s="37">
        <v>22</v>
      </c>
      <c r="B27" s="37" t="s">
        <v>156</v>
      </c>
      <c r="C27" s="29" t="s">
        <v>13</v>
      </c>
      <c r="D27" s="232">
        <v>112.9</v>
      </c>
      <c r="E27" s="232">
        <v>117.9</v>
      </c>
      <c r="F27" s="232">
        <v>118.2</v>
      </c>
      <c r="G27" s="232">
        <v>106.2</v>
      </c>
      <c r="H27" s="232">
        <v>111.1</v>
      </c>
      <c r="I27" s="232">
        <v>115.5</v>
      </c>
      <c r="J27" s="232">
        <v>111.8</v>
      </c>
      <c r="K27" s="232">
        <v>100</v>
      </c>
      <c r="L27" s="232">
        <v>109.5</v>
      </c>
      <c r="M27" s="232">
        <v>113.4</v>
      </c>
      <c r="N27" s="232">
        <v>113.2</v>
      </c>
      <c r="O27" s="232">
        <v>102.3</v>
      </c>
      <c r="P27" s="232">
        <v>111.8</v>
      </c>
      <c r="Q27" s="232">
        <v>114.7</v>
      </c>
      <c r="R27" s="232">
        <v>119</v>
      </c>
      <c r="S27" s="232">
        <v>107.6</v>
      </c>
      <c r="T27" s="232">
        <v>116.6</v>
      </c>
      <c r="U27" s="232">
        <v>118.7</v>
      </c>
      <c r="V27" s="232">
        <v>121.2</v>
      </c>
      <c r="W27" s="232">
        <v>109.8</v>
      </c>
      <c r="X27" s="232">
        <v>118</v>
      </c>
      <c r="Y27" s="232">
        <v>122.1</v>
      </c>
      <c r="Z27" s="232">
        <v>116.5</v>
      </c>
      <c r="AA27" s="232">
        <v>111</v>
      </c>
      <c r="AB27" s="232">
        <v>118.4</v>
      </c>
      <c r="AC27" s="232">
        <v>125.1</v>
      </c>
      <c r="AD27" s="232">
        <v>125.3</v>
      </c>
      <c r="AE27" s="232">
        <v>113.1</v>
      </c>
      <c r="AF27" s="232">
        <v>123.8</v>
      </c>
      <c r="AG27" s="232">
        <v>129.1</v>
      </c>
      <c r="AH27" s="232">
        <v>126.5</v>
      </c>
      <c r="AI27" s="232">
        <v>119.7</v>
      </c>
      <c r="AJ27" s="232">
        <v>125.5</v>
      </c>
      <c r="AK27" s="232">
        <v>129.30000000000001</v>
      </c>
      <c r="AL27" s="232">
        <v>127.4</v>
      </c>
      <c r="AM27" s="232">
        <v>115.7</v>
      </c>
      <c r="AN27" s="232">
        <v>128.9</v>
      </c>
      <c r="AO27" s="232">
        <v>133.30000000000001</v>
      </c>
      <c r="AP27" s="232">
        <v>133.80000000000001</v>
      </c>
      <c r="AQ27" s="232">
        <v>128.30000000000001</v>
      </c>
      <c r="AR27" s="232">
        <v>138</v>
      </c>
      <c r="AS27" s="232">
        <v>142.6</v>
      </c>
      <c r="AT27" s="232">
        <v>135.6</v>
      </c>
      <c r="AU27" s="232">
        <v>133.80000000000001</v>
      </c>
      <c r="AV27" s="232">
        <v>141.69999999999999</v>
      </c>
      <c r="AW27" s="232">
        <v>143.1</v>
      </c>
      <c r="AX27" s="232">
        <v>141.30000000000001</v>
      </c>
      <c r="AY27" s="232">
        <v>145.80000000000001</v>
      </c>
      <c r="AZ27" s="232">
        <v>145.30000000000001</v>
      </c>
      <c r="BA27" s="232">
        <v>146.4</v>
      </c>
      <c r="BB27" s="232">
        <v>146</v>
      </c>
      <c r="BC27" s="232">
        <v>146.1</v>
      </c>
      <c r="BD27" s="232">
        <v>147.4</v>
      </c>
      <c r="BE27" s="232">
        <v>150.30000000000001</v>
      </c>
      <c r="BF27" s="232">
        <v>153.19999999999999</v>
      </c>
      <c r="BG27" s="232">
        <v>155.9</v>
      </c>
      <c r="BH27" s="232">
        <v>158.80000000000001</v>
      </c>
      <c r="BI27" s="232">
        <v>162.4</v>
      </c>
      <c r="BJ27" s="232">
        <v>165.9</v>
      </c>
      <c r="BK27" s="232">
        <v>168.2</v>
      </c>
      <c r="BL27" s="232">
        <v>168.9</v>
      </c>
      <c r="BM27" s="232">
        <v>170.6</v>
      </c>
      <c r="BN27" s="232">
        <v>171.6</v>
      </c>
      <c r="BO27" s="232">
        <v>171</v>
      </c>
      <c r="BP27" s="232">
        <v>168.7</v>
      </c>
      <c r="BQ27" s="232">
        <v>168.5</v>
      </c>
      <c r="BR27" s="232">
        <v>168.6</v>
      </c>
      <c r="BS27" s="232">
        <v>167.5</v>
      </c>
      <c r="BT27" s="232"/>
    </row>
    <row r="28" spans="1:72" x14ac:dyDescent="0.3">
      <c r="A28" s="37">
        <v>23</v>
      </c>
      <c r="B28" s="37" t="s">
        <v>157</v>
      </c>
      <c r="C28" s="29" t="s">
        <v>44</v>
      </c>
      <c r="D28" s="232">
        <v>90.6</v>
      </c>
      <c r="E28" s="232">
        <v>92.6</v>
      </c>
      <c r="F28" s="232">
        <v>87.3</v>
      </c>
      <c r="G28" s="232">
        <v>88</v>
      </c>
      <c r="H28" s="232">
        <v>89.4</v>
      </c>
      <c r="I28" s="232">
        <v>87.8</v>
      </c>
      <c r="J28" s="232">
        <v>84.8</v>
      </c>
      <c r="K28" s="232">
        <v>88</v>
      </c>
      <c r="L28" s="232">
        <v>86.4</v>
      </c>
      <c r="M28" s="232">
        <v>89.6</v>
      </c>
      <c r="N28" s="232">
        <v>85.7</v>
      </c>
      <c r="O28" s="232">
        <v>87.5</v>
      </c>
      <c r="P28" s="232">
        <v>89.3</v>
      </c>
      <c r="Q28" s="232">
        <v>90.7</v>
      </c>
      <c r="R28" s="232">
        <v>87.9</v>
      </c>
      <c r="S28" s="232">
        <v>87.7</v>
      </c>
      <c r="T28" s="232">
        <v>86.7</v>
      </c>
      <c r="U28" s="232">
        <v>92.8</v>
      </c>
      <c r="V28" s="232">
        <v>89.3</v>
      </c>
      <c r="W28" s="232">
        <v>89.6</v>
      </c>
      <c r="X28" s="232">
        <v>87.5</v>
      </c>
      <c r="Y28" s="232">
        <v>92.6</v>
      </c>
      <c r="Z28" s="232">
        <v>89.6</v>
      </c>
      <c r="AA28" s="232">
        <v>88.3</v>
      </c>
      <c r="AB28" s="232">
        <v>88.7</v>
      </c>
      <c r="AC28" s="232">
        <v>91.2</v>
      </c>
      <c r="AD28" s="232">
        <v>89.8</v>
      </c>
      <c r="AE28" s="232">
        <v>89.2</v>
      </c>
      <c r="AF28" s="232">
        <v>87.8</v>
      </c>
      <c r="AG28" s="232">
        <v>90.2</v>
      </c>
      <c r="AH28" s="232">
        <v>88.8</v>
      </c>
      <c r="AI28" s="232">
        <v>88.3</v>
      </c>
      <c r="AJ28" s="232">
        <v>86.1</v>
      </c>
      <c r="AK28" s="232">
        <v>88.7</v>
      </c>
      <c r="AL28" s="232">
        <v>86.9</v>
      </c>
      <c r="AM28" s="232">
        <v>86.9</v>
      </c>
      <c r="AN28" s="232">
        <v>84.5</v>
      </c>
      <c r="AO28" s="232">
        <v>86.8</v>
      </c>
      <c r="AP28" s="232">
        <v>85.4</v>
      </c>
      <c r="AQ28" s="232">
        <v>85</v>
      </c>
      <c r="AR28" s="232">
        <v>86.2</v>
      </c>
      <c r="AS28" s="232">
        <v>88.1</v>
      </c>
      <c r="AT28" s="232">
        <v>87.6</v>
      </c>
      <c r="AU28" s="232">
        <v>86.2</v>
      </c>
      <c r="AV28" s="232">
        <v>88.1</v>
      </c>
      <c r="AW28" s="232">
        <v>91.4</v>
      </c>
      <c r="AX28" s="232">
        <v>94</v>
      </c>
      <c r="AY28" s="232">
        <v>92.1</v>
      </c>
      <c r="AZ28" s="232">
        <v>97.4</v>
      </c>
      <c r="BA28" s="232">
        <v>98.5</v>
      </c>
      <c r="BB28" s="232">
        <v>99.1</v>
      </c>
      <c r="BC28" s="232">
        <v>98.6</v>
      </c>
      <c r="BD28" s="232">
        <v>99.5</v>
      </c>
      <c r="BE28" s="232">
        <v>101.5</v>
      </c>
      <c r="BF28" s="232">
        <v>102.6</v>
      </c>
      <c r="BG28" s="232">
        <v>102.2</v>
      </c>
      <c r="BH28" s="232">
        <v>103.4</v>
      </c>
      <c r="BI28" s="232">
        <v>105.7</v>
      </c>
      <c r="BJ28" s="232">
        <v>106.7</v>
      </c>
      <c r="BK28" s="232">
        <v>106.2</v>
      </c>
      <c r="BL28" s="232">
        <v>107.3</v>
      </c>
      <c r="BM28" s="232">
        <v>108.4</v>
      </c>
      <c r="BN28" s="232">
        <v>109.8</v>
      </c>
      <c r="BO28" s="232">
        <v>109.3</v>
      </c>
      <c r="BP28" s="232">
        <v>110.1</v>
      </c>
      <c r="BQ28" s="232">
        <v>111.4</v>
      </c>
      <c r="BR28" s="232">
        <v>112.6</v>
      </c>
      <c r="BS28" s="232">
        <v>111.7</v>
      </c>
      <c r="BT28" s="232"/>
    </row>
    <row r="29" spans="1:72" x14ac:dyDescent="0.3">
      <c r="A29" s="37">
        <v>24</v>
      </c>
      <c r="B29" s="37" t="s">
        <v>158</v>
      </c>
      <c r="C29" s="29" t="s">
        <v>14</v>
      </c>
      <c r="D29" s="232">
        <v>59.7</v>
      </c>
      <c r="E29" s="232">
        <v>78.3</v>
      </c>
      <c r="F29" s="232">
        <v>74.5</v>
      </c>
      <c r="G29" s="232">
        <v>64.2</v>
      </c>
      <c r="H29" s="232">
        <v>61.1</v>
      </c>
      <c r="I29" s="232">
        <v>77.2</v>
      </c>
      <c r="J29" s="232">
        <v>74.2</v>
      </c>
      <c r="K29" s="232">
        <v>66.599999999999994</v>
      </c>
      <c r="L29" s="232">
        <v>61.4</v>
      </c>
      <c r="M29" s="232">
        <v>75</v>
      </c>
      <c r="N29" s="232">
        <v>72.8</v>
      </c>
      <c r="O29" s="232">
        <v>66.400000000000006</v>
      </c>
      <c r="P29" s="232">
        <v>64.8</v>
      </c>
      <c r="Q29" s="232">
        <v>77.5</v>
      </c>
      <c r="R29" s="232">
        <v>74.099999999999994</v>
      </c>
      <c r="S29" s="232">
        <v>70.400000000000006</v>
      </c>
      <c r="T29" s="232">
        <v>63.9</v>
      </c>
      <c r="U29" s="232">
        <v>76.400000000000006</v>
      </c>
      <c r="V29" s="232">
        <v>75.099999999999994</v>
      </c>
      <c r="W29" s="232">
        <v>71.599999999999994</v>
      </c>
      <c r="X29" s="232">
        <v>67.7</v>
      </c>
      <c r="Y29" s="232">
        <v>78</v>
      </c>
      <c r="Z29" s="232">
        <v>79.900000000000006</v>
      </c>
      <c r="AA29" s="232">
        <v>71.400000000000006</v>
      </c>
      <c r="AB29" s="232">
        <v>68.8</v>
      </c>
      <c r="AC29" s="232">
        <v>79.3</v>
      </c>
      <c r="AD29" s="232">
        <v>80.7</v>
      </c>
      <c r="AE29" s="232">
        <v>76.7</v>
      </c>
      <c r="AF29" s="232">
        <v>70.900000000000006</v>
      </c>
      <c r="AG29" s="232">
        <v>80</v>
      </c>
      <c r="AH29" s="232">
        <v>80.5</v>
      </c>
      <c r="AI29" s="232">
        <v>80.5</v>
      </c>
      <c r="AJ29" s="232">
        <v>74.7</v>
      </c>
      <c r="AK29" s="232">
        <v>84.5</v>
      </c>
      <c r="AL29" s="232">
        <v>80.3</v>
      </c>
      <c r="AM29" s="232">
        <v>80.5</v>
      </c>
      <c r="AN29" s="232">
        <v>78.900000000000006</v>
      </c>
      <c r="AO29" s="232">
        <v>86.3</v>
      </c>
      <c r="AP29" s="232">
        <v>86.3</v>
      </c>
      <c r="AQ29" s="232">
        <v>89.5</v>
      </c>
      <c r="AR29" s="232">
        <v>81.8</v>
      </c>
      <c r="AS29" s="232">
        <v>84.7</v>
      </c>
      <c r="AT29" s="232">
        <v>88.7</v>
      </c>
      <c r="AU29" s="232">
        <v>88.9</v>
      </c>
      <c r="AV29" s="232">
        <v>80.599999999999994</v>
      </c>
      <c r="AW29" s="232">
        <v>86.6</v>
      </c>
      <c r="AX29" s="232">
        <v>90.9</v>
      </c>
      <c r="AY29" s="232">
        <v>89.6</v>
      </c>
      <c r="AZ29" s="232">
        <v>82.6</v>
      </c>
      <c r="BA29" s="232">
        <v>87.9</v>
      </c>
      <c r="BB29" s="232">
        <v>90.5</v>
      </c>
      <c r="BC29" s="232">
        <v>89.7</v>
      </c>
      <c r="BD29" s="232">
        <v>82.8</v>
      </c>
      <c r="BE29" s="232">
        <v>88.8</v>
      </c>
      <c r="BF29" s="232">
        <v>90.9</v>
      </c>
      <c r="BG29" s="232">
        <v>90</v>
      </c>
      <c r="BH29" s="232">
        <v>84.6</v>
      </c>
      <c r="BI29" s="232">
        <v>90.7</v>
      </c>
      <c r="BJ29" s="232">
        <v>91.9</v>
      </c>
      <c r="BK29" s="232">
        <v>90.8</v>
      </c>
      <c r="BL29" s="232">
        <v>83.8</v>
      </c>
      <c r="BM29" s="232">
        <v>89.4</v>
      </c>
      <c r="BN29" s="232">
        <v>90.3</v>
      </c>
      <c r="BO29" s="232">
        <v>89.5</v>
      </c>
      <c r="BP29" s="232">
        <v>83.3</v>
      </c>
      <c r="BQ29" s="232">
        <v>89.7</v>
      </c>
      <c r="BR29" s="232">
        <v>90.2</v>
      </c>
      <c r="BS29" s="232">
        <v>89.4</v>
      </c>
      <c r="BT29" s="232"/>
    </row>
    <row r="30" spans="1:72" x14ac:dyDescent="0.3">
      <c r="A30" s="37">
        <v>25</v>
      </c>
      <c r="B30" s="37" t="s">
        <v>159</v>
      </c>
      <c r="C30" s="29" t="s">
        <v>45</v>
      </c>
      <c r="D30" s="232">
        <v>175.5</v>
      </c>
      <c r="E30" s="232">
        <v>184.1</v>
      </c>
      <c r="F30" s="232">
        <v>183</v>
      </c>
      <c r="G30" s="232">
        <v>189.6</v>
      </c>
      <c r="H30" s="232">
        <v>182.7</v>
      </c>
      <c r="I30" s="232">
        <v>183.7</v>
      </c>
      <c r="J30" s="232">
        <v>182</v>
      </c>
      <c r="K30" s="232">
        <v>188.7</v>
      </c>
      <c r="L30" s="232">
        <v>183.6</v>
      </c>
      <c r="M30" s="232">
        <v>186.7</v>
      </c>
      <c r="N30" s="232">
        <v>190.1</v>
      </c>
      <c r="O30" s="232">
        <v>194.9</v>
      </c>
      <c r="P30" s="232">
        <v>189.8</v>
      </c>
      <c r="Q30" s="232">
        <v>195.1</v>
      </c>
      <c r="R30" s="232">
        <v>197.8</v>
      </c>
      <c r="S30" s="232">
        <v>204.2</v>
      </c>
      <c r="T30" s="232">
        <v>199.8</v>
      </c>
      <c r="U30" s="232">
        <v>200.6</v>
      </c>
      <c r="V30" s="232">
        <v>208.3</v>
      </c>
      <c r="W30" s="232">
        <v>213</v>
      </c>
      <c r="X30" s="232">
        <v>207.7</v>
      </c>
      <c r="Y30" s="232">
        <v>208.4</v>
      </c>
      <c r="Z30" s="232">
        <v>206.8</v>
      </c>
      <c r="AA30" s="232">
        <v>214.7</v>
      </c>
      <c r="AB30" s="232">
        <v>211.2</v>
      </c>
      <c r="AC30" s="232">
        <v>209.9</v>
      </c>
      <c r="AD30" s="232">
        <v>212.2</v>
      </c>
      <c r="AE30" s="232">
        <v>222.8</v>
      </c>
      <c r="AF30" s="232">
        <v>214.7</v>
      </c>
      <c r="AG30" s="232">
        <v>210.7</v>
      </c>
      <c r="AH30" s="232">
        <v>217.4</v>
      </c>
      <c r="AI30" s="232">
        <v>232.5</v>
      </c>
      <c r="AJ30" s="232">
        <v>214.4</v>
      </c>
      <c r="AK30" s="232">
        <v>229.2</v>
      </c>
      <c r="AL30" s="232">
        <v>220.7</v>
      </c>
      <c r="AM30" s="232">
        <v>227.4</v>
      </c>
      <c r="AN30" s="232">
        <v>234.3</v>
      </c>
      <c r="AO30" s="232">
        <v>244.3</v>
      </c>
      <c r="AP30" s="232">
        <v>239.5</v>
      </c>
      <c r="AQ30" s="232">
        <v>245.3</v>
      </c>
      <c r="AR30" s="232">
        <v>242.8</v>
      </c>
      <c r="AS30" s="232">
        <v>254.7</v>
      </c>
      <c r="AT30" s="232">
        <v>249</v>
      </c>
      <c r="AU30" s="232">
        <v>248.6</v>
      </c>
      <c r="AV30" s="232">
        <v>252.2</v>
      </c>
      <c r="AW30" s="232">
        <v>260.7</v>
      </c>
      <c r="AX30" s="232">
        <v>257.60000000000002</v>
      </c>
      <c r="AY30" s="232">
        <v>256.3</v>
      </c>
      <c r="AZ30" s="232">
        <v>257.2</v>
      </c>
      <c r="BA30" s="232">
        <v>260.10000000000002</v>
      </c>
      <c r="BB30" s="232">
        <v>256.2</v>
      </c>
      <c r="BC30" s="232">
        <v>256.5</v>
      </c>
      <c r="BD30" s="232">
        <v>253.7</v>
      </c>
      <c r="BE30" s="232">
        <v>257.10000000000002</v>
      </c>
      <c r="BF30" s="232">
        <v>260.3</v>
      </c>
      <c r="BG30" s="232">
        <v>264.39999999999998</v>
      </c>
      <c r="BH30" s="232">
        <v>264.8</v>
      </c>
      <c r="BI30" s="232">
        <v>269.8</v>
      </c>
      <c r="BJ30" s="232">
        <v>273.2</v>
      </c>
      <c r="BK30" s="232">
        <v>277.89999999999998</v>
      </c>
      <c r="BL30" s="232">
        <v>275.3</v>
      </c>
      <c r="BM30" s="232">
        <v>277.89999999999998</v>
      </c>
      <c r="BN30" s="232">
        <v>280.2</v>
      </c>
      <c r="BO30" s="232">
        <v>282.7</v>
      </c>
      <c r="BP30" s="232">
        <v>281.89999999999998</v>
      </c>
      <c r="BQ30" s="232">
        <v>283.39999999999998</v>
      </c>
      <c r="BR30" s="232">
        <v>284.7</v>
      </c>
      <c r="BS30" s="232">
        <v>286.10000000000002</v>
      </c>
      <c r="BT30" s="232"/>
    </row>
    <row r="31" spans="1:72" x14ac:dyDescent="0.3">
      <c r="A31" s="37">
        <v>26</v>
      </c>
      <c r="B31" s="37" t="s">
        <v>160</v>
      </c>
      <c r="C31" s="29" t="s">
        <v>15</v>
      </c>
      <c r="D31" s="232">
        <v>63.3</v>
      </c>
      <c r="E31" s="232">
        <v>67.2</v>
      </c>
      <c r="F31" s="232">
        <v>66.400000000000006</v>
      </c>
      <c r="G31" s="232">
        <v>64.7</v>
      </c>
      <c r="H31" s="232">
        <v>61.7</v>
      </c>
      <c r="I31" s="232">
        <v>64.5</v>
      </c>
      <c r="J31" s="232">
        <v>64.3</v>
      </c>
      <c r="K31" s="232">
        <v>61.1</v>
      </c>
      <c r="L31" s="232">
        <v>62.8</v>
      </c>
      <c r="M31" s="232">
        <v>65.7</v>
      </c>
      <c r="N31" s="232">
        <v>65.5</v>
      </c>
      <c r="O31" s="232">
        <v>62.5</v>
      </c>
      <c r="P31" s="232">
        <v>63.5</v>
      </c>
      <c r="Q31" s="232">
        <v>63.8</v>
      </c>
      <c r="R31" s="232">
        <v>63.4</v>
      </c>
      <c r="S31" s="232">
        <v>60.5</v>
      </c>
      <c r="T31" s="232">
        <v>64.2</v>
      </c>
      <c r="U31" s="232">
        <v>62</v>
      </c>
      <c r="V31" s="232">
        <v>65.400000000000006</v>
      </c>
      <c r="W31" s="232">
        <v>61.2</v>
      </c>
      <c r="X31" s="232">
        <v>64.599999999999994</v>
      </c>
      <c r="Y31" s="232">
        <v>64.3</v>
      </c>
      <c r="Z31" s="232">
        <v>62.7</v>
      </c>
      <c r="AA31" s="232">
        <v>63</v>
      </c>
      <c r="AB31" s="232">
        <v>64</v>
      </c>
      <c r="AC31" s="232">
        <v>65</v>
      </c>
      <c r="AD31" s="232">
        <v>65</v>
      </c>
      <c r="AE31" s="232">
        <v>62.6</v>
      </c>
      <c r="AF31" s="232">
        <v>63.7</v>
      </c>
      <c r="AG31" s="232">
        <v>63.7</v>
      </c>
      <c r="AH31" s="232">
        <v>66.8</v>
      </c>
      <c r="AI31" s="232">
        <v>65.7</v>
      </c>
      <c r="AJ31" s="232">
        <v>63.4</v>
      </c>
      <c r="AK31" s="232">
        <v>64</v>
      </c>
      <c r="AL31" s="232">
        <v>66.7</v>
      </c>
      <c r="AM31" s="232">
        <v>65</v>
      </c>
      <c r="AN31" s="232">
        <v>66.3</v>
      </c>
      <c r="AO31" s="232">
        <v>67.599999999999994</v>
      </c>
      <c r="AP31" s="232">
        <v>65.2</v>
      </c>
      <c r="AQ31" s="232">
        <v>65.3</v>
      </c>
      <c r="AR31" s="232">
        <v>65.3</v>
      </c>
      <c r="AS31" s="232">
        <v>68</v>
      </c>
      <c r="AT31" s="232">
        <v>65.7</v>
      </c>
      <c r="AU31" s="232">
        <v>69.400000000000006</v>
      </c>
      <c r="AV31" s="232">
        <v>66.7</v>
      </c>
      <c r="AW31" s="232">
        <v>65.8</v>
      </c>
      <c r="AX31" s="232">
        <v>66.900000000000006</v>
      </c>
      <c r="AY31" s="232">
        <v>67.3</v>
      </c>
      <c r="AZ31" s="232">
        <v>64.8</v>
      </c>
      <c r="BA31" s="232">
        <v>65.2</v>
      </c>
      <c r="BB31" s="232">
        <v>64</v>
      </c>
      <c r="BC31" s="232">
        <v>64.900000000000006</v>
      </c>
      <c r="BD31" s="232">
        <v>63.3</v>
      </c>
      <c r="BE31" s="232">
        <v>65</v>
      </c>
      <c r="BF31" s="232">
        <v>65.3</v>
      </c>
      <c r="BG31" s="232">
        <v>66.5</v>
      </c>
      <c r="BH31" s="232">
        <v>65.599999999999994</v>
      </c>
      <c r="BI31" s="232">
        <v>68</v>
      </c>
      <c r="BJ31" s="232">
        <v>68.5</v>
      </c>
      <c r="BK31" s="232">
        <v>69.599999999999994</v>
      </c>
      <c r="BL31" s="232">
        <v>67.7</v>
      </c>
      <c r="BM31" s="232">
        <v>69</v>
      </c>
      <c r="BN31" s="232">
        <v>68.5</v>
      </c>
      <c r="BO31" s="232">
        <v>68.3</v>
      </c>
      <c r="BP31" s="232">
        <v>66.400000000000006</v>
      </c>
      <c r="BQ31" s="232">
        <v>67.2</v>
      </c>
      <c r="BR31" s="232">
        <v>66.7</v>
      </c>
      <c r="BS31" s="232">
        <v>67.099999999999994</v>
      </c>
      <c r="BT31" s="232"/>
    </row>
    <row r="32" spans="1:72" x14ac:dyDescent="0.3">
      <c r="A32" s="37">
        <v>27</v>
      </c>
      <c r="B32" s="37" t="s">
        <v>161</v>
      </c>
      <c r="C32" s="29" t="s">
        <v>46</v>
      </c>
      <c r="D32" s="232">
        <v>202.1</v>
      </c>
      <c r="E32" s="232">
        <v>216.6</v>
      </c>
      <c r="F32" s="232">
        <v>220.2</v>
      </c>
      <c r="G32" s="232">
        <v>210.3</v>
      </c>
      <c r="H32" s="232">
        <v>188.2</v>
      </c>
      <c r="I32" s="232">
        <v>206.6</v>
      </c>
      <c r="J32" s="232">
        <v>212.8</v>
      </c>
      <c r="K32" s="232">
        <v>194.5</v>
      </c>
      <c r="L32" s="232">
        <v>186.3</v>
      </c>
      <c r="M32" s="232">
        <v>212.8</v>
      </c>
      <c r="N32" s="232">
        <v>230.6</v>
      </c>
      <c r="O32" s="232">
        <v>218.4</v>
      </c>
      <c r="P32" s="232">
        <v>205</v>
      </c>
      <c r="Q32" s="232">
        <v>232.5</v>
      </c>
      <c r="R32" s="232">
        <v>247.1</v>
      </c>
      <c r="S32" s="232">
        <v>232.9</v>
      </c>
      <c r="T32" s="232">
        <v>217.3</v>
      </c>
      <c r="U32" s="232">
        <v>236.7</v>
      </c>
      <c r="V32" s="232">
        <v>249.9</v>
      </c>
      <c r="W32" s="232">
        <v>234.7</v>
      </c>
      <c r="X32" s="232">
        <v>221.3</v>
      </c>
      <c r="Y32" s="232">
        <v>238.6</v>
      </c>
      <c r="Z32" s="232">
        <v>254.3</v>
      </c>
      <c r="AA32" s="232">
        <v>236.8</v>
      </c>
      <c r="AB32" s="232">
        <v>225.9</v>
      </c>
      <c r="AC32" s="232">
        <v>242.7</v>
      </c>
      <c r="AD32" s="232">
        <v>258.39999999999998</v>
      </c>
      <c r="AE32" s="232">
        <v>244.2</v>
      </c>
      <c r="AF32" s="232">
        <v>239.2</v>
      </c>
      <c r="AG32" s="232">
        <v>252.7</v>
      </c>
      <c r="AH32" s="232">
        <v>273</v>
      </c>
      <c r="AI32" s="232">
        <v>255.5</v>
      </c>
      <c r="AJ32" s="232">
        <v>253.2</v>
      </c>
      <c r="AK32" s="232">
        <v>258.60000000000002</v>
      </c>
      <c r="AL32" s="232">
        <v>281.3</v>
      </c>
      <c r="AM32" s="232">
        <v>278.5</v>
      </c>
      <c r="AN32" s="232">
        <v>261.60000000000002</v>
      </c>
      <c r="AO32" s="232">
        <v>271.8</v>
      </c>
      <c r="AP32" s="232">
        <v>290.39999999999998</v>
      </c>
      <c r="AQ32" s="232">
        <v>283.39999999999998</v>
      </c>
      <c r="AR32" s="232">
        <v>271</v>
      </c>
      <c r="AS32" s="232">
        <v>281.5</v>
      </c>
      <c r="AT32" s="232">
        <v>299.5</v>
      </c>
      <c r="AU32" s="232">
        <v>285.60000000000002</v>
      </c>
      <c r="AV32" s="232">
        <v>275.89999999999998</v>
      </c>
      <c r="AW32" s="232">
        <v>287</v>
      </c>
      <c r="AX32" s="232">
        <v>294.60000000000002</v>
      </c>
      <c r="AY32" s="232">
        <v>287.10000000000002</v>
      </c>
      <c r="AZ32" s="232">
        <v>271.60000000000002</v>
      </c>
      <c r="BA32" s="232">
        <v>267.7</v>
      </c>
      <c r="BB32" s="232">
        <v>268.39999999999998</v>
      </c>
      <c r="BC32" s="232">
        <v>266</v>
      </c>
      <c r="BD32" s="232">
        <v>261.8</v>
      </c>
      <c r="BE32" s="232">
        <v>272.60000000000002</v>
      </c>
      <c r="BF32" s="232">
        <v>288.60000000000002</v>
      </c>
      <c r="BG32" s="232">
        <v>288.10000000000002</v>
      </c>
      <c r="BH32" s="232">
        <v>286.2</v>
      </c>
      <c r="BI32" s="232">
        <v>296.5</v>
      </c>
      <c r="BJ32" s="232">
        <v>311.8</v>
      </c>
      <c r="BK32" s="232">
        <v>307.10000000000002</v>
      </c>
      <c r="BL32" s="232">
        <v>294.8</v>
      </c>
      <c r="BM32" s="232">
        <v>302</v>
      </c>
      <c r="BN32" s="232">
        <v>311.8</v>
      </c>
      <c r="BO32" s="232">
        <v>301.8</v>
      </c>
      <c r="BP32" s="232">
        <v>289.5</v>
      </c>
      <c r="BQ32" s="232">
        <v>294.2</v>
      </c>
      <c r="BR32" s="232">
        <v>301.3</v>
      </c>
      <c r="BS32" s="232">
        <v>289.39999999999998</v>
      </c>
      <c r="BT32" s="232"/>
    </row>
    <row r="33" spans="1:72" x14ac:dyDescent="0.3">
      <c r="A33" s="37">
        <v>28</v>
      </c>
      <c r="B33" s="37" t="s">
        <v>162</v>
      </c>
      <c r="C33" s="29" t="s">
        <v>16</v>
      </c>
      <c r="D33" s="232">
        <v>54.9</v>
      </c>
      <c r="E33" s="232">
        <v>54.9</v>
      </c>
      <c r="F33" s="232">
        <v>58</v>
      </c>
      <c r="G33" s="232">
        <v>60.2</v>
      </c>
      <c r="H33" s="232">
        <v>58.6</v>
      </c>
      <c r="I33" s="232">
        <v>59.7</v>
      </c>
      <c r="J33" s="232">
        <v>63</v>
      </c>
      <c r="K33" s="232">
        <v>66.099999999999994</v>
      </c>
      <c r="L33" s="232">
        <v>61.5</v>
      </c>
      <c r="M33" s="232">
        <v>61.6</v>
      </c>
      <c r="N33" s="232">
        <v>65.599999999999994</v>
      </c>
      <c r="O33" s="232">
        <v>69.8</v>
      </c>
      <c r="P33" s="232">
        <v>66.8</v>
      </c>
      <c r="Q33" s="232">
        <v>69.400000000000006</v>
      </c>
      <c r="R33" s="232">
        <v>72.5</v>
      </c>
      <c r="S33" s="232">
        <v>72.5</v>
      </c>
      <c r="T33" s="232">
        <v>69.400000000000006</v>
      </c>
      <c r="U33" s="232">
        <v>73.8</v>
      </c>
      <c r="V33" s="232">
        <v>75.3</v>
      </c>
      <c r="W33" s="232">
        <v>78.400000000000006</v>
      </c>
      <c r="X33" s="232">
        <v>71.5</v>
      </c>
      <c r="Y33" s="232">
        <v>75</v>
      </c>
      <c r="Z33" s="232">
        <v>77.3</v>
      </c>
      <c r="AA33" s="232">
        <v>78.7</v>
      </c>
      <c r="AB33" s="232">
        <v>71.8</v>
      </c>
      <c r="AC33" s="232">
        <v>76.7</v>
      </c>
      <c r="AD33" s="232">
        <v>80.099999999999994</v>
      </c>
      <c r="AE33" s="232">
        <v>83.3</v>
      </c>
      <c r="AF33" s="232">
        <v>78.2</v>
      </c>
      <c r="AG33" s="232">
        <v>81.400000000000006</v>
      </c>
      <c r="AH33" s="232">
        <v>80.7</v>
      </c>
      <c r="AI33" s="232">
        <v>83.4</v>
      </c>
      <c r="AJ33" s="232">
        <v>85.2</v>
      </c>
      <c r="AK33" s="232">
        <v>87.7</v>
      </c>
      <c r="AL33" s="232">
        <v>89.7</v>
      </c>
      <c r="AM33" s="232">
        <v>92.9</v>
      </c>
      <c r="AN33" s="232">
        <v>85.3</v>
      </c>
      <c r="AO33" s="232">
        <v>88</v>
      </c>
      <c r="AP33" s="232">
        <v>88.3</v>
      </c>
      <c r="AQ33" s="232">
        <v>91.2</v>
      </c>
      <c r="AR33" s="232">
        <v>88.6</v>
      </c>
      <c r="AS33" s="232">
        <v>90.6</v>
      </c>
      <c r="AT33" s="232">
        <v>90.6</v>
      </c>
      <c r="AU33" s="232">
        <v>90.6</v>
      </c>
      <c r="AV33" s="232">
        <v>89.2</v>
      </c>
      <c r="AW33" s="232">
        <v>90.9</v>
      </c>
      <c r="AX33" s="232">
        <v>89.3</v>
      </c>
      <c r="AY33" s="232">
        <v>91.3</v>
      </c>
      <c r="AZ33" s="232">
        <v>93</v>
      </c>
      <c r="BA33" s="232">
        <v>92.6</v>
      </c>
      <c r="BB33" s="232">
        <v>90</v>
      </c>
      <c r="BC33" s="232">
        <v>95.1</v>
      </c>
      <c r="BD33" s="232">
        <v>94.6</v>
      </c>
      <c r="BE33" s="232">
        <v>97.2</v>
      </c>
      <c r="BF33" s="232">
        <v>94.1</v>
      </c>
      <c r="BG33" s="232">
        <v>98.1</v>
      </c>
      <c r="BH33" s="232">
        <v>97.9</v>
      </c>
      <c r="BI33" s="232">
        <v>99.5</v>
      </c>
      <c r="BJ33" s="232">
        <v>95.4</v>
      </c>
      <c r="BK33" s="232">
        <v>99.6</v>
      </c>
      <c r="BL33" s="232">
        <v>99.4</v>
      </c>
      <c r="BM33" s="232">
        <v>100.7</v>
      </c>
      <c r="BN33" s="232">
        <v>96.8</v>
      </c>
      <c r="BO33" s="232">
        <v>99.8</v>
      </c>
      <c r="BP33" s="232">
        <v>99.1</v>
      </c>
      <c r="BQ33" s="232">
        <v>100.2</v>
      </c>
      <c r="BR33" s="232">
        <v>96.1</v>
      </c>
      <c r="BS33" s="232">
        <v>98.9</v>
      </c>
      <c r="BT33" s="232"/>
    </row>
    <row r="34" spans="1:72" x14ac:dyDescent="0.3">
      <c r="A34" s="37">
        <v>29</v>
      </c>
      <c r="B34" s="37" t="s">
        <v>163</v>
      </c>
      <c r="C34" s="29" t="s">
        <v>17</v>
      </c>
      <c r="D34" s="232">
        <v>63.2</v>
      </c>
      <c r="E34" s="232">
        <v>58.2</v>
      </c>
      <c r="F34" s="232">
        <v>60.4</v>
      </c>
      <c r="G34" s="232">
        <v>58.7</v>
      </c>
      <c r="H34" s="232">
        <v>62.6</v>
      </c>
      <c r="I34" s="232">
        <v>58.8</v>
      </c>
      <c r="J34" s="232">
        <v>60.9</v>
      </c>
      <c r="K34" s="232">
        <v>60.5</v>
      </c>
      <c r="L34" s="232">
        <v>67.3</v>
      </c>
      <c r="M34" s="232">
        <v>60.6</v>
      </c>
      <c r="N34" s="232">
        <v>63.3</v>
      </c>
      <c r="O34" s="232">
        <v>62.5</v>
      </c>
      <c r="P34" s="232">
        <v>70.8</v>
      </c>
      <c r="Q34" s="232">
        <v>64.2</v>
      </c>
      <c r="R34" s="232">
        <v>66</v>
      </c>
      <c r="S34" s="232">
        <v>64.5</v>
      </c>
      <c r="T34" s="232">
        <v>61.1</v>
      </c>
      <c r="U34" s="232">
        <v>56.3</v>
      </c>
      <c r="V34" s="232">
        <v>57.5</v>
      </c>
      <c r="W34" s="232">
        <v>57.5</v>
      </c>
      <c r="X34" s="232">
        <v>62.1</v>
      </c>
      <c r="Y34" s="232">
        <v>59.6</v>
      </c>
      <c r="Z34" s="232">
        <v>58.7</v>
      </c>
      <c r="AA34" s="232">
        <v>58</v>
      </c>
      <c r="AB34" s="232">
        <v>68.599999999999994</v>
      </c>
      <c r="AC34" s="232">
        <v>61.3</v>
      </c>
      <c r="AD34" s="232">
        <v>62.9</v>
      </c>
      <c r="AE34" s="232">
        <v>61.6</v>
      </c>
      <c r="AF34" s="232">
        <v>68.400000000000006</v>
      </c>
      <c r="AG34" s="232">
        <v>63.9</v>
      </c>
      <c r="AH34" s="232">
        <v>66.5</v>
      </c>
      <c r="AI34" s="232">
        <v>62.7</v>
      </c>
      <c r="AJ34" s="232">
        <v>68.3</v>
      </c>
      <c r="AK34" s="232">
        <v>66.7</v>
      </c>
      <c r="AL34" s="232">
        <v>67.8</v>
      </c>
      <c r="AM34" s="232">
        <v>63.6</v>
      </c>
      <c r="AN34" s="232">
        <v>68.5</v>
      </c>
      <c r="AO34" s="232">
        <v>70</v>
      </c>
      <c r="AP34" s="232">
        <v>70</v>
      </c>
      <c r="AQ34" s="232">
        <v>65.900000000000006</v>
      </c>
      <c r="AR34" s="232">
        <v>73.7</v>
      </c>
      <c r="AS34" s="232">
        <v>74.5</v>
      </c>
      <c r="AT34" s="232">
        <v>71.900000000000006</v>
      </c>
      <c r="AU34" s="232">
        <v>67.2</v>
      </c>
      <c r="AV34" s="232">
        <v>72.400000000000006</v>
      </c>
      <c r="AW34" s="232">
        <v>74.2</v>
      </c>
      <c r="AX34" s="232">
        <v>74</v>
      </c>
      <c r="AY34" s="232">
        <v>72.400000000000006</v>
      </c>
      <c r="AZ34" s="232">
        <v>74.8</v>
      </c>
      <c r="BA34" s="232">
        <v>74.599999999999994</v>
      </c>
      <c r="BB34" s="232">
        <v>75.2</v>
      </c>
      <c r="BC34" s="232">
        <v>76.2</v>
      </c>
      <c r="BD34" s="232">
        <v>76.8</v>
      </c>
      <c r="BE34" s="232">
        <v>79.099999999999994</v>
      </c>
      <c r="BF34" s="232">
        <v>81.7</v>
      </c>
      <c r="BG34" s="232">
        <v>81.2</v>
      </c>
      <c r="BH34" s="232">
        <v>81.8</v>
      </c>
      <c r="BI34" s="232">
        <v>81.8</v>
      </c>
      <c r="BJ34" s="232">
        <v>82.1</v>
      </c>
      <c r="BK34" s="232">
        <v>82.3</v>
      </c>
      <c r="BL34" s="232">
        <v>82.2</v>
      </c>
      <c r="BM34" s="232">
        <v>83.1</v>
      </c>
      <c r="BN34" s="232">
        <v>83.4</v>
      </c>
      <c r="BO34" s="232">
        <v>83.8</v>
      </c>
      <c r="BP34" s="232">
        <v>83.6</v>
      </c>
      <c r="BQ34" s="232">
        <v>84</v>
      </c>
      <c r="BR34" s="232">
        <v>83.8</v>
      </c>
      <c r="BS34" s="232">
        <v>83.9</v>
      </c>
      <c r="BT34" s="232"/>
    </row>
    <row r="35" spans="1:72" x14ac:dyDescent="0.3">
      <c r="A35" s="37">
        <v>30</v>
      </c>
      <c r="B35" s="37" t="s">
        <v>164</v>
      </c>
      <c r="C35" s="29" t="s">
        <v>18</v>
      </c>
      <c r="D35" s="232">
        <v>76.900000000000006</v>
      </c>
      <c r="E35" s="232">
        <v>82.1</v>
      </c>
      <c r="F35" s="232">
        <v>89.6</v>
      </c>
      <c r="G35" s="232">
        <v>88.9</v>
      </c>
      <c r="H35" s="232">
        <v>82.4</v>
      </c>
      <c r="I35" s="232">
        <v>87.8</v>
      </c>
      <c r="J35" s="232">
        <v>96</v>
      </c>
      <c r="K35" s="232">
        <v>95.5</v>
      </c>
      <c r="L35" s="232">
        <v>87.9</v>
      </c>
      <c r="M35" s="232">
        <v>93.5</v>
      </c>
      <c r="N35" s="232">
        <v>101.9</v>
      </c>
      <c r="O35" s="232">
        <v>101.9</v>
      </c>
      <c r="P35" s="232">
        <v>95.6</v>
      </c>
      <c r="Q35" s="232">
        <v>104.3</v>
      </c>
      <c r="R35" s="232">
        <v>113.8</v>
      </c>
      <c r="S35" s="232">
        <v>112.5</v>
      </c>
      <c r="T35" s="232">
        <v>100.4</v>
      </c>
      <c r="U35" s="232">
        <v>108.6</v>
      </c>
      <c r="V35" s="232">
        <v>114</v>
      </c>
      <c r="W35" s="232">
        <v>115.7</v>
      </c>
      <c r="X35" s="232">
        <v>107.5</v>
      </c>
      <c r="Y35" s="232">
        <v>115</v>
      </c>
      <c r="Z35" s="232">
        <v>121.1</v>
      </c>
      <c r="AA35" s="232">
        <v>125.3</v>
      </c>
      <c r="AB35" s="232">
        <v>115.3</v>
      </c>
      <c r="AC35" s="232">
        <v>123.5</v>
      </c>
      <c r="AD35" s="232">
        <v>130.80000000000001</v>
      </c>
      <c r="AE35" s="232">
        <v>134.9</v>
      </c>
      <c r="AF35" s="232">
        <v>124.3</v>
      </c>
      <c r="AG35" s="232">
        <v>128.1</v>
      </c>
      <c r="AH35" s="232">
        <v>139.80000000000001</v>
      </c>
      <c r="AI35" s="232">
        <v>137.4</v>
      </c>
      <c r="AJ35" s="232">
        <v>146.1</v>
      </c>
      <c r="AK35" s="232">
        <v>142.4</v>
      </c>
      <c r="AL35" s="232">
        <v>160.4</v>
      </c>
      <c r="AM35" s="232">
        <v>151.5</v>
      </c>
      <c r="AN35" s="232">
        <v>142.5</v>
      </c>
      <c r="AO35" s="232">
        <v>133.4</v>
      </c>
      <c r="AP35" s="232">
        <v>147.69999999999999</v>
      </c>
      <c r="AQ35" s="232">
        <v>140</v>
      </c>
      <c r="AR35" s="232">
        <v>142.6</v>
      </c>
      <c r="AS35" s="232">
        <v>133.4</v>
      </c>
      <c r="AT35" s="232">
        <v>146</v>
      </c>
      <c r="AU35" s="232">
        <v>132.9</v>
      </c>
      <c r="AV35" s="232">
        <v>130.4</v>
      </c>
      <c r="AW35" s="232">
        <v>128.30000000000001</v>
      </c>
      <c r="AX35" s="232">
        <v>137.9</v>
      </c>
      <c r="AY35" s="232">
        <v>129.4</v>
      </c>
      <c r="AZ35" s="232">
        <v>130.9</v>
      </c>
      <c r="BA35" s="232">
        <v>132.5</v>
      </c>
      <c r="BB35" s="232">
        <v>135.4</v>
      </c>
      <c r="BC35" s="232">
        <v>130.80000000000001</v>
      </c>
      <c r="BD35" s="232">
        <v>129.80000000000001</v>
      </c>
      <c r="BE35" s="232">
        <v>131.80000000000001</v>
      </c>
      <c r="BF35" s="232">
        <v>136.30000000000001</v>
      </c>
      <c r="BG35" s="232">
        <v>131.6</v>
      </c>
      <c r="BH35" s="232">
        <v>130.80000000000001</v>
      </c>
      <c r="BI35" s="232">
        <v>131.4</v>
      </c>
      <c r="BJ35" s="232">
        <v>135.4</v>
      </c>
      <c r="BK35" s="232">
        <v>131.6</v>
      </c>
      <c r="BL35" s="232">
        <v>130.19999999999999</v>
      </c>
      <c r="BM35" s="232">
        <v>131.69999999999999</v>
      </c>
      <c r="BN35" s="232">
        <v>135.80000000000001</v>
      </c>
      <c r="BO35" s="232">
        <v>132</v>
      </c>
      <c r="BP35" s="232">
        <v>130.6</v>
      </c>
      <c r="BQ35" s="232">
        <v>132.6</v>
      </c>
      <c r="BR35" s="232">
        <v>137.1</v>
      </c>
      <c r="BS35" s="232">
        <v>132.5</v>
      </c>
      <c r="BT35" s="232"/>
    </row>
    <row r="36" spans="1:72" x14ac:dyDescent="0.3">
      <c r="A36" s="37">
        <v>31</v>
      </c>
      <c r="B36" s="37" t="s">
        <v>165</v>
      </c>
      <c r="C36" s="29" t="s">
        <v>19</v>
      </c>
      <c r="D36" s="232">
        <v>42.9</v>
      </c>
      <c r="E36" s="232">
        <v>45.3</v>
      </c>
      <c r="F36" s="232">
        <v>51.4</v>
      </c>
      <c r="G36" s="232">
        <v>46.4</v>
      </c>
      <c r="H36" s="232">
        <v>42.2</v>
      </c>
      <c r="I36" s="232">
        <v>45.6</v>
      </c>
      <c r="J36" s="232">
        <v>51</v>
      </c>
      <c r="K36" s="232">
        <v>45.8</v>
      </c>
      <c r="L36" s="232">
        <v>43.8</v>
      </c>
      <c r="M36" s="232">
        <v>47.5</v>
      </c>
      <c r="N36" s="232">
        <v>53.3</v>
      </c>
      <c r="O36" s="232">
        <v>47.4</v>
      </c>
      <c r="P36" s="232">
        <v>43.5</v>
      </c>
      <c r="Q36" s="232">
        <v>47.6</v>
      </c>
      <c r="R36" s="232">
        <v>53.9</v>
      </c>
      <c r="S36" s="232">
        <v>46.9</v>
      </c>
      <c r="T36" s="232">
        <v>45.3</v>
      </c>
      <c r="U36" s="232">
        <v>49.2</v>
      </c>
      <c r="V36" s="232">
        <v>55.5</v>
      </c>
      <c r="W36" s="232">
        <v>49.2</v>
      </c>
      <c r="X36" s="232">
        <v>45.4</v>
      </c>
      <c r="Y36" s="232">
        <v>51.6</v>
      </c>
      <c r="Z36" s="232">
        <v>57.1</v>
      </c>
      <c r="AA36" s="232">
        <v>50.7</v>
      </c>
      <c r="AB36" s="232">
        <v>47.2</v>
      </c>
      <c r="AC36" s="232">
        <v>55.4</v>
      </c>
      <c r="AD36" s="232">
        <v>58.7</v>
      </c>
      <c r="AE36" s="232">
        <v>51.7</v>
      </c>
      <c r="AF36" s="232">
        <v>50.8</v>
      </c>
      <c r="AG36" s="232">
        <v>56.2</v>
      </c>
      <c r="AH36" s="232">
        <v>59.1</v>
      </c>
      <c r="AI36" s="232">
        <v>52.8</v>
      </c>
      <c r="AJ36" s="232">
        <v>49.5</v>
      </c>
      <c r="AK36" s="232">
        <v>58.7</v>
      </c>
      <c r="AL36" s="232">
        <v>60.5</v>
      </c>
      <c r="AM36" s="232">
        <v>55.3</v>
      </c>
      <c r="AN36" s="232">
        <v>54.3</v>
      </c>
      <c r="AO36" s="232">
        <v>61.2</v>
      </c>
      <c r="AP36" s="232">
        <v>63.4</v>
      </c>
      <c r="AQ36" s="232">
        <v>58.4</v>
      </c>
      <c r="AR36" s="232">
        <v>55.6</v>
      </c>
      <c r="AS36" s="232">
        <v>61.7</v>
      </c>
      <c r="AT36" s="232">
        <v>64.099999999999994</v>
      </c>
      <c r="AU36" s="232">
        <v>61.1</v>
      </c>
      <c r="AV36" s="232">
        <v>59.2</v>
      </c>
      <c r="AW36" s="232">
        <v>63.7</v>
      </c>
      <c r="AX36" s="232">
        <v>64.5</v>
      </c>
      <c r="AY36" s="232">
        <v>59.5</v>
      </c>
      <c r="AZ36" s="232">
        <v>61.5</v>
      </c>
      <c r="BA36" s="232">
        <v>57.3</v>
      </c>
      <c r="BB36" s="232">
        <v>57.4</v>
      </c>
      <c r="BC36" s="232">
        <v>56.3</v>
      </c>
      <c r="BD36" s="232">
        <v>55.3</v>
      </c>
      <c r="BE36" s="232">
        <v>56.9</v>
      </c>
      <c r="BF36" s="232">
        <v>62.7</v>
      </c>
      <c r="BG36" s="232">
        <v>62.1</v>
      </c>
      <c r="BH36" s="232">
        <v>61.9</v>
      </c>
      <c r="BI36" s="232">
        <v>66.400000000000006</v>
      </c>
      <c r="BJ36" s="232">
        <v>70.599999999999994</v>
      </c>
      <c r="BK36" s="232">
        <v>67.099999999999994</v>
      </c>
      <c r="BL36" s="232">
        <v>66.099999999999994</v>
      </c>
      <c r="BM36" s="232">
        <v>69.099999999999994</v>
      </c>
      <c r="BN36" s="232">
        <v>74</v>
      </c>
      <c r="BO36" s="232">
        <v>69.099999999999994</v>
      </c>
      <c r="BP36" s="232">
        <v>67.2</v>
      </c>
      <c r="BQ36" s="232">
        <v>69.8</v>
      </c>
      <c r="BR36" s="232">
        <v>73.400000000000006</v>
      </c>
      <c r="BS36" s="232">
        <v>69.099999999999994</v>
      </c>
      <c r="BT36" s="232"/>
    </row>
    <row r="37" spans="1:72" x14ac:dyDescent="0.3">
      <c r="A37" s="37">
        <v>32</v>
      </c>
      <c r="B37" s="37" t="s">
        <v>166</v>
      </c>
      <c r="C37" s="29" t="s">
        <v>20</v>
      </c>
      <c r="D37" s="232">
        <v>63.4</v>
      </c>
      <c r="E37" s="232">
        <v>60.8</v>
      </c>
      <c r="F37" s="232">
        <v>62</v>
      </c>
      <c r="G37" s="232">
        <v>65.3</v>
      </c>
      <c r="H37" s="232">
        <v>64.400000000000006</v>
      </c>
      <c r="I37" s="232">
        <v>60.1</v>
      </c>
      <c r="J37" s="232">
        <v>66.599999999999994</v>
      </c>
      <c r="K37" s="232">
        <v>69</v>
      </c>
      <c r="L37" s="232">
        <v>66.3</v>
      </c>
      <c r="M37" s="232">
        <v>62</v>
      </c>
      <c r="N37" s="232">
        <v>69.8</v>
      </c>
      <c r="O37" s="232">
        <v>70.099999999999994</v>
      </c>
      <c r="P37" s="232">
        <v>64.7</v>
      </c>
      <c r="Q37" s="232">
        <v>60</v>
      </c>
      <c r="R37" s="232">
        <v>67.599999999999994</v>
      </c>
      <c r="S37" s="232">
        <v>67.400000000000006</v>
      </c>
      <c r="T37" s="232">
        <v>67.3</v>
      </c>
      <c r="U37" s="232">
        <v>61.2</v>
      </c>
      <c r="V37" s="232">
        <v>66.599999999999994</v>
      </c>
      <c r="W37" s="232">
        <v>73.400000000000006</v>
      </c>
      <c r="X37" s="232">
        <v>70.5</v>
      </c>
      <c r="Y37" s="232">
        <v>63.7</v>
      </c>
      <c r="Z37" s="232">
        <v>70.099999999999994</v>
      </c>
      <c r="AA37" s="232">
        <v>75</v>
      </c>
      <c r="AB37" s="232">
        <v>75.3</v>
      </c>
      <c r="AC37" s="232">
        <v>68.2</v>
      </c>
      <c r="AD37" s="232">
        <v>73.5</v>
      </c>
      <c r="AE37" s="232">
        <v>72</v>
      </c>
      <c r="AF37" s="232">
        <v>72.900000000000006</v>
      </c>
      <c r="AG37" s="232">
        <v>66.900000000000006</v>
      </c>
      <c r="AH37" s="232">
        <v>70.5</v>
      </c>
      <c r="AI37" s="232">
        <v>72.5</v>
      </c>
      <c r="AJ37" s="232">
        <v>70.3</v>
      </c>
      <c r="AK37" s="232">
        <v>69.3</v>
      </c>
      <c r="AL37" s="232">
        <v>71.400000000000006</v>
      </c>
      <c r="AM37" s="232">
        <v>74.400000000000006</v>
      </c>
      <c r="AN37" s="232">
        <v>68.900000000000006</v>
      </c>
      <c r="AO37" s="232">
        <v>67</v>
      </c>
      <c r="AP37" s="232">
        <v>71.8</v>
      </c>
      <c r="AQ37" s="232">
        <v>76.3</v>
      </c>
      <c r="AR37" s="232">
        <v>66.5</v>
      </c>
      <c r="AS37" s="232">
        <v>67.5</v>
      </c>
      <c r="AT37" s="232">
        <v>73.900000000000006</v>
      </c>
      <c r="AU37" s="232">
        <v>76.900000000000006</v>
      </c>
      <c r="AV37" s="232">
        <v>71</v>
      </c>
      <c r="AW37" s="232">
        <v>71.2</v>
      </c>
      <c r="AX37" s="232">
        <v>71.400000000000006</v>
      </c>
      <c r="AY37" s="232">
        <v>70.099999999999994</v>
      </c>
      <c r="AZ37" s="232">
        <v>70.900000000000006</v>
      </c>
      <c r="BA37" s="232">
        <v>70</v>
      </c>
      <c r="BB37" s="232">
        <v>70.2</v>
      </c>
      <c r="BC37" s="232">
        <v>71.7</v>
      </c>
      <c r="BD37" s="232">
        <v>68.8</v>
      </c>
      <c r="BE37" s="232">
        <v>70.8</v>
      </c>
      <c r="BF37" s="232">
        <v>71.2</v>
      </c>
      <c r="BG37" s="232">
        <v>73.099999999999994</v>
      </c>
      <c r="BH37" s="232">
        <v>72.3</v>
      </c>
      <c r="BI37" s="232">
        <v>73.099999999999994</v>
      </c>
      <c r="BJ37" s="232">
        <v>72.599999999999994</v>
      </c>
      <c r="BK37" s="232">
        <v>73.5</v>
      </c>
      <c r="BL37" s="232">
        <v>72.8</v>
      </c>
      <c r="BM37" s="232">
        <v>73.599999999999994</v>
      </c>
      <c r="BN37" s="232">
        <v>72.900000000000006</v>
      </c>
      <c r="BO37" s="232">
        <v>74.400000000000006</v>
      </c>
      <c r="BP37" s="232">
        <v>73.599999999999994</v>
      </c>
      <c r="BQ37" s="232">
        <v>74</v>
      </c>
      <c r="BR37" s="232">
        <v>73</v>
      </c>
      <c r="BS37" s="232">
        <v>74.3</v>
      </c>
      <c r="BT37" s="232"/>
    </row>
    <row r="38" spans="1:72" x14ac:dyDescent="0.3">
      <c r="A38" s="37">
        <v>33</v>
      </c>
      <c r="B38" s="37" t="s">
        <v>167</v>
      </c>
      <c r="C38" s="29" t="s">
        <v>50</v>
      </c>
      <c r="D38" s="232">
        <v>99.3</v>
      </c>
      <c r="E38" s="232">
        <v>100.3</v>
      </c>
      <c r="F38" s="232">
        <v>100.9</v>
      </c>
      <c r="G38" s="232">
        <v>96.7</v>
      </c>
      <c r="H38" s="232">
        <v>99.9</v>
      </c>
      <c r="I38" s="232">
        <v>102.7</v>
      </c>
      <c r="J38" s="232">
        <v>102.5</v>
      </c>
      <c r="K38" s="232">
        <v>95.8</v>
      </c>
      <c r="L38" s="232">
        <v>101.1</v>
      </c>
      <c r="M38" s="232">
        <v>101.5</v>
      </c>
      <c r="N38" s="232">
        <v>103.4</v>
      </c>
      <c r="O38" s="232">
        <v>93.6</v>
      </c>
      <c r="P38" s="232">
        <v>101</v>
      </c>
      <c r="Q38" s="232">
        <v>99.4</v>
      </c>
      <c r="R38" s="232">
        <v>101.7</v>
      </c>
      <c r="S38" s="232">
        <v>92.3</v>
      </c>
      <c r="T38" s="232">
        <v>109.3</v>
      </c>
      <c r="U38" s="232">
        <v>101.8</v>
      </c>
      <c r="V38" s="232">
        <v>105.1</v>
      </c>
      <c r="W38" s="232">
        <v>92.1</v>
      </c>
      <c r="X38" s="232">
        <v>117.5</v>
      </c>
      <c r="Y38" s="232">
        <v>102.9</v>
      </c>
      <c r="Z38" s="232">
        <v>112</v>
      </c>
      <c r="AA38" s="232">
        <v>94</v>
      </c>
      <c r="AB38" s="232">
        <v>119.7</v>
      </c>
      <c r="AC38" s="232">
        <v>106.4</v>
      </c>
      <c r="AD38" s="232">
        <v>116.8</v>
      </c>
      <c r="AE38" s="232">
        <v>96.5</v>
      </c>
      <c r="AF38" s="232">
        <v>120.1</v>
      </c>
      <c r="AG38" s="232">
        <v>107.1</v>
      </c>
      <c r="AH38" s="232">
        <v>120.7</v>
      </c>
      <c r="AI38" s="232">
        <v>102.7</v>
      </c>
      <c r="AJ38" s="232">
        <v>119.5</v>
      </c>
      <c r="AK38" s="232">
        <v>109.8</v>
      </c>
      <c r="AL38" s="232">
        <v>121.8</v>
      </c>
      <c r="AM38" s="232">
        <v>104.7</v>
      </c>
      <c r="AN38" s="232">
        <v>113.3</v>
      </c>
      <c r="AO38" s="232">
        <v>120.4</v>
      </c>
      <c r="AP38" s="232">
        <v>121.9</v>
      </c>
      <c r="AQ38" s="232">
        <v>116.8</v>
      </c>
      <c r="AR38" s="232">
        <v>116</v>
      </c>
      <c r="AS38" s="232">
        <v>118</v>
      </c>
      <c r="AT38" s="232">
        <v>120.1</v>
      </c>
      <c r="AU38" s="232">
        <v>122.7</v>
      </c>
      <c r="AV38" s="232">
        <v>119.4</v>
      </c>
      <c r="AW38" s="232">
        <v>119</v>
      </c>
      <c r="AX38" s="232">
        <v>120.1</v>
      </c>
      <c r="AY38" s="232">
        <v>122.1</v>
      </c>
      <c r="AZ38" s="232">
        <v>115</v>
      </c>
      <c r="BA38" s="232">
        <v>116.6</v>
      </c>
      <c r="BB38" s="232">
        <v>118.2</v>
      </c>
      <c r="BC38" s="232">
        <v>122.3</v>
      </c>
      <c r="BD38" s="232">
        <v>107.5</v>
      </c>
      <c r="BE38" s="232">
        <v>114.8</v>
      </c>
      <c r="BF38" s="232">
        <v>119.9</v>
      </c>
      <c r="BG38" s="232">
        <v>126.8</v>
      </c>
      <c r="BH38" s="232">
        <v>112.1</v>
      </c>
      <c r="BI38" s="232">
        <v>121.6</v>
      </c>
      <c r="BJ38" s="232">
        <v>124.1</v>
      </c>
      <c r="BK38" s="232">
        <v>127.5</v>
      </c>
      <c r="BL38" s="232">
        <v>114.8</v>
      </c>
      <c r="BM38" s="232">
        <v>123.3</v>
      </c>
      <c r="BN38" s="232">
        <v>121.3</v>
      </c>
      <c r="BO38" s="232">
        <v>126.1</v>
      </c>
      <c r="BP38" s="232">
        <v>116.5</v>
      </c>
      <c r="BQ38" s="232">
        <v>123.2</v>
      </c>
      <c r="BR38" s="232">
        <v>120.8</v>
      </c>
      <c r="BS38" s="232">
        <v>128.19999999999999</v>
      </c>
      <c r="BT38" s="232"/>
    </row>
    <row r="39" spans="1:72" x14ac:dyDescent="0.3">
      <c r="A39" s="37">
        <v>34</v>
      </c>
      <c r="B39" s="37" t="s">
        <v>168</v>
      </c>
      <c r="C39" s="29" t="s">
        <v>47</v>
      </c>
      <c r="D39" s="232">
        <v>234.2</v>
      </c>
      <c r="E39" s="232">
        <v>244</v>
      </c>
      <c r="F39" s="232">
        <v>238.8</v>
      </c>
      <c r="G39" s="232">
        <v>237.7</v>
      </c>
      <c r="H39" s="232">
        <v>231</v>
      </c>
      <c r="I39" s="232">
        <v>238.9</v>
      </c>
      <c r="J39" s="232">
        <v>237.9</v>
      </c>
      <c r="K39" s="232">
        <v>241.4</v>
      </c>
      <c r="L39" s="232">
        <v>235.9</v>
      </c>
      <c r="M39" s="232">
        <v>243.9</v>
      </c>
      <c r="N39" s="232">
        <v>242.9</v>
      </c>
      <c r="O39" s="232">
        <v>246.5</v>
      </c>
      <c r="P39" s="232">
        <v>237.9</v>
      </c>
      <c r="Q39" s="232">
        <v>244.5</v>
      </c>
      <c r="R39" s="232">
        <v>243.1</v>
      </c>
      <c r="S39" s="232">
        <v>246.6</v>
      </c>
      <c r="T39" s="232">
        <v>241.4</v>
      </c>
      <c r="U39" s="232">
        <v>249.1</v>
      </c>
      <c r="V39" s="232">
        <v>248.3</v>
      </c>
      <c r="W39" s="232">
        <v>251.2</v>
      </c>
      <c r="X39" s="232">
        <v>247.2</v>
      </c>
      <c r="Y39" s="232">
        <v>255.5</v>
      </c>
      <c r="Z39" s="232">
        <v>253.7</v>
      </c>
      <c r="AA39" s="232">
        <v>256.39999999999998</v>
      </c>
      <c r="AB39" s="232">
        <v>251</v>
      </c>
      <c r="AC39" s="232">
        <v>258.39999999999998</v>
      </c>
      <c r="AD39" s="232">
        <v>256.2</v>
      </c>
      <c r="AE39" s="232">
        <v>259.60000000000002</v>
      </c>
      <c r="AF39" s="232">
        <v>254.4</v>
      </c>
      <c r="AG39" s="232">
        <v>259.3</v>
      </c>
      <c r="AH39" s="232">
        <v>256.3</v>
      </c>
      <c r="AI39" s="232">
        <v>260</v>
      </c>
      <c r="AJ39" s="232">
        <v>258</v>
      </c>
      <c r="AK39" s="232">
        <v>263.5</v>
      </c>
      <c r="AL39" s="232">
        <v>259.60000000000002</v>
      </c>
      <c r="AM39" s="232">
        <v>262.10000000000002</v>
      </c>
      <c r="AN39" s="232">
        <v>259.89999999999998</v>
      </c>
      <c r="AO39" s="232">
        <v>266</v>
      </c>
      <c r="AP39" s="232">
        <v>263.8</v>
      </c>
      <c r="AQ39" s="232">
        <v>266.3</v>
      </c>
      <c r="AR39" s="232">
        <v>264</v>
      </c>
      <c r="AS39" s="232">
        <v>270.60000000000002</v>
      </c>
      <c r="AT39" s="232">
        <v>266.39999999999998</v>
      </c>
      <c r="AU39" s="232">
        <v>270.7</v>
      </c>
      <c r="AV39" s="232">
        <v>268.5</v>
      </c>
      <c r="AW39" s="232">
        <v>273.39999999999998</v>
      </c>
      <c r="AX39" s="232">
        <v>269.89999999999998</v>
      </c>
      <c r="AY39" s="232">
        <v>272.89999999999998</v>
      </c>
      <c r="AZ39" s="232">
        <v>272</v>
      </c>
      <c r="BA39" s="232">
        <v>274.60000000000002</v>
      </c>
      <c r="BB39" s="232">
        <v>275.60000000000002</v>
      </c>
      <c r="BC39" s="232">
        <v>280.2</v>
      </c>
      <c r="BD39" s="232">
        <v>278.5</v>
      </c>
      <c r="BE39" s="232">
        <v>283.39999999999998</v>
      </c>
      <c r="BF39" s="232">
        <v>283.60000000000002</v>
      </c>
      <c r="BG39" s="232">
        <v>286.10000000000002</v>
      </c>
      <c r="BH39" s="232">
        <v>287.10000000000002</v>
      </c>
      <c r="BI39" s="232">
        <v>292.2</v>
      </c>
      <c r="BJ39" s="232">
        <v>292.5</v>
      </c>
      <c r="BK39" s="232">
        <v>296.60000000000002</v>
      </c>
      <c r="BL39" s="232">
        <v>296.5</v>
      </c>
      <c r="BM39" s="232">
        <v>300.2</v>
      </c>
      <c r="BN39" s="232">
        <v>300.10000000000002</v>
      </c>
      <c r="BO39" s="232">
        <v>302.10000000000002</v>
      </c>
      <c r="BP39" s="232">
        <v>302.10000000000002</v>
      </c>
      <c r="BQ39" s="232">
        <v>306.89999999999998</v>
      </c>
      <c r="BR39" s="232">
        <v>307</v>
      </c>
      <c r="BS39" s="232">
        <v>308.3</v>
      </c>
      <c r="BT39" s="232"/>
    </row>
    <row r="40" spans="1:72" x14ac:dyDescent="0.3">
      <c r="A40" s="37">
        <v>35</v>
      </c>
      <c r="B40" s="37" t="s">
        <v>169</v>
      </c>
      <c r="C40" s="29" t="s">
        <v>48</v>
      </c>
      <c r="D40" s="232">
        <v>843.3</v>
      </c>
      <c r="E40" s="232">
        <v>835.9</v>
      </c>
      <c r="F40" s="232">
        <v>869.4</v>
      </c>
      <c r="G40" s="232">
        <v>836.6</v>
      </c>
      <c r="H40" s="232">
        <v>826.5</v>
      </c>
      <c r="I40" s="232">
        <v>824.8</v>
      </c>
      <c r="J40" s="232">
        <v>847.2</v>
      </c>
      <c r="K40" s="232">
        <v>809.1</v>
      </c>
      <c r="L40" s="232">
        <v>807.4</v>
      </c>
      <c r="M40" s="232">
        <v>815.6</v>
      </c>
      <c r="N40" s="232">
        <v>845.6</v>
      </c>
      <c r="O40" s="232">
        <v>815.4</v>
      </c>
      <c r="P40" s="232">
        <v>810.1</v>
      </c>
      <c r="Q40" s="232">
        <v>820.9</v>
      </c>
      <c r="R40" s="232">
        <v>848</v>
      </c>
      <c r="S40" s="232">
        <v>817.4</v>
      </c>
      <c r="T40" s="232">
        <v>816.2</v>
      </c>
      <c r="U40" s="232">
        <v>826.2</v>
      </c>
      <c r="V40" s="232">
        <v>853.3</v>
      </c>
      <c r="W40" s="232">
        <v>821.9</v>
      </c>
      <c r="X40" s="232">
        <v>819.7</v>
      </c>
      <c r="Y40" s="232">
        <v>833.4</v>
      </c>
      <c r="Z40" s="232">
        <v>859</v>
      </c>
      <c r="AA40" s="232">
        <v>829.1</v>
      </c>
      <c r="AB40" s="232">
        <v>824.9</v>
      </c>
      <c r="AC40" s="232">
        <v>836.3</v>
      </c>
      <c r="AD40" s="232">
        <v>871.5</v>
      </c>
      <c r="AE40" s="232">
        <v>846.1</v>
      </c>
      <c r="AF40" s="232">
        <v>848.2</v>
      </c>
      <c r="AG40" s="232">
        <v>859.1</v>
      </c>
      <c r="AH40" s="232">
        <v>893.4</v>
      </c>
      <c r="AI40" s="232">
        <v>873.3</v>
      </c>
      <c r="AJ40" s="232">
        <v>877</v>
      </c>
      <c r="AK40" s="232">
        <v>891.6</v>
      </c>
      <c r="AL40" s="232">
        <v>929.1</v>
      </c>
      <c r="AM40" s="232">
        <v>907.5</v>
      </c>
      <c r="AN40" s="232">
        <v>899.9</v>
      </c>
      <c r="AO40" s="232">
        <v>910.4</v>
      </c>
      <c r="AP40" s="232">
        <v>940.5</v>
      </c>
      <c r="AQ40" s="232">
        <v>914.8</v>
      </c>
      <c r="AR40" s="232">
        <v>906.9</v>
      </c>
      <c r="AS40" s="232">
        <v>913.3</v>
      </c>
      <c r="AT40" s="232">
        <v>941.4</v>
      </c>
      <c r="AU40" s="232">
        <v>917.5</v>
      </c>
      <c r="AV40" s="232">
        <v>913.4</v>
      </c>
      <c r="AW40" s="232">
        <v>918.4</v>
      </c>
      <c r="AX40" s="232">
        <v>942.9</v>
      </c>
      <c r="AY40" s="232">
        <v>913</v>
      </c>
      <c r="AZ40" s="232">
        <v>905</v>
      </c>
      <c r="BA40" s="232">
        <v>906</v>
      </c>
      <c r="BB40" s="232">
        <v>933.5</v>
      </c>
      <c r="BC40" s="232">
        <v>905.9</v>
      </c>
      <c r="BD40" s="232">
        <v>897.3</v>
      </c>
      <c r="BE40" s="232">
        <v>910.8</v>
      </c>
      <c r="BF40" s="232">
        <v>944.6</v>
      </c>
      <c r="BG40" s="232">
        <v>907.3</v>
      </c>
      <c r="BH40" s="232">
        <v>904.9</v>
      </c>
      <c r="BI40" s="232">
        <v>921.1</v>
      </c>
      <c r="BJ40" s="232">
        <v>951.5</v>
      </c>
      <c r="BK40" s="232">
        <v>919.7</v>
      </c>
      <c r="BL40" s="232">
        <v>914.3</v>
      </c>
      <c r="BM40" s="232">
        <v>930.4</v>
      </c>
      <c r="BN40" s="232">
        <v>956.1</v>
      </c>
      <c r="BO40" s="232">
        <v>921.2</v>
      </c>
      <c r="BP40" s="232">
        <v>916.6</v>
      </c>
      <c r="BQ40" s="232">
        <v>933.4</v>
      </c>
      <c r="BR40" s="232">
        <v>961.6</v>
      </c>
      <c r="BS40" s="232">
        <v>916.9</v>
      </c>
      <c r="BT40" s="232"/>
    </row>
    <row r="41" spans="1:72" s="39" customFormat="1" x14ac:dyDescent="0.3">
      <c r="A41" s="38">
        <v>36</v>
      </c>
      <c r="B41" s="37" t="s">
        <v>170</v>
      </c>
      <c r="C41" s="39" t="s">
        <v>277</v>
      </c>
      <c r="D41" s="232">
        <v>265.8</v>
      </c>
      <c r="E41" s="232">
        <v>265.39999999999998</v>
      </c>
      <c r="F41" s="232">
        <v>271.3</v>
      </c>
      <c r="G41" s="232">
        <v>265.2</v>
      </c>
      <c r="H41" s="232">
        <v>261.3</v>
      </c>
      <c r="I41" s="232">
        <v>259.5</v>
      </c>
      <c r="J41" s="232">
        <v>264.8</v>
      </c>
      <c r="K41" s="232">
        <v>257.2</v>
      </c>
      <c r="L41" s="232">
        <v>252.9</v>
      </c>
      <c r="M41" s="232">
        <v>253.6</v>
      </c>
      <c r="N41" s="232">
        <v>260.3</v>
      </c>
      <c r="O41" s="232">
        <v>254.3</v>
      </c>
      <c r="P41" s="232">
        <v>253.9</v>
      </c>
      <c r="Q41" s="232">
        <v>256.10000000000002</v>
      </c>
      <c r="R41" s="232">
        <v>262.39999999999998</v>
      </c>
      <c r="S41" s="232">
        <v>256.10000000000002</v>
      </c>
      <c r="T41" s="232">
        <v>254.3</v>
      </c>
      <c r="U41" s="232">
        <v>256</v>
      </c>
      <c r="V41" s="232">
        <v>262.5</v>
      </c>
      <c r="W41" s="232">
        <v>255.3</v>
      </c>
      <c r="X41" s="232">
        <v>256.39999999999998</v>
      </c>
      <c r="Y41" s="232">
        <v>258.8</v>
      </c>
      <c r="Z41" s="232">
        <v>265.60000000000002</v>
      </c>
      <c r="AA41" s="232">
        <v>259.10000000000002</v>
      </c>
      <c r="AB41" s="232">
        <v>260.7</v>
      </c>
      <c r="AC41" s="232">
        <v>262.89999999999998</v>
      </c>
      <c r="AD41" s="232">
        <v>270.7</v>
      </c>
      <c r="AE41" s="232">
        <v>264.8</v>
      </c>
      <c r="AF41" s="232">
        <v>266.39999999999998</v>
      </c>
      <c r="AG41" s="232">
        <v>269.89999999999998</v>
      </c>
      <c r="AH41" s="232">
        <v>276.2</v>
      </c>
      <c r="AI41" s="232">
        <v>269.8</v>
      </c>
      <c r="AJ41" s="232">
        <v>270.8</v>
      </c>
      <c r="AK41" s="232">
        <v>273.5</v>
      </c>
      <c r="AL41" s="232">
        <v>279.8</v>
      </c>
      <c r="AM41" s="232">
        <v>273.89999999999998</v>
      </c>
      <c r="AN41" s="232">
        <v>277.7</v>
      </c>
      <c r="AO41" s="232">
        <v>280.8</v>
      </c>
      <c r="AP41" s="232">
        <v>287.2</v>
      </c>
      <c r="AQ41" s="232">
        <v>281.2</v>
      </c>
      <c r="AR41" s="232">
        <v>284.60000000000002</v>
      </c>
      <c r="AS41" s="232">
        <v>286.7</v>
      </c>
      <c r="AT41" s="232">
        <v>294.3</v>
      </c>
      <c r="AU41" s="232">
        <v>287.5</v>
      </c>
      <c r="AV41" s="232">
        <v>289.10000000000002</v>
      </c>
      <c r="AW41" s="232">
        <v>291.39999999999998</v>
      </c>
      <c r="AX41" s="232">
        <v>299.39999999999998</v>
      </c>
      <c r="AY41" s="232">
        <v>292.39999999999998</v>
      </c>
      <c r="AZ41" s="232">
        <v>291.3</v>
      </c>
      <c r="BA41" s="232">
        <v>292.89999999999998</v>
      </c>
      <c r="BB41" s="232">
        <v>300.10000000000002</v>
      </c>
      <c r="BC41" s="232">
        <v>294.60000000000002</v>
      </c>
      <c r="BD41" s="232">
        <v>297.10000000000002</v>
      </c>
      <c r="BE41" s="232">
        <v>303</v>
      </c>
      <c r="BF41" s="232">
        <v>310.10000000000002</v>
      </c>
      <c r="BG41" s="232">
        <v>299.39999999999998</v>
      </c>
      <c r="BH41" s="232">
        <v>302.5</v>
      </c>
      <c r="BI41" s="232">
        <v>304.2</v>
      </c>
      <c r="BJ41" s="232">
        <v>309.5</v>
      </c>
      <c r="BK41" s="232">
        <v>301.39999999999998</v>
      </c>
      <c r="BL41" s="232">
        <v>302.39999999999998</v>
      </c>
      <c r="BM41" s="232">
        <v>306.7</v>
      </c>
      <c r="BN41" s="232">
        <v>314.3</v>
      </c>
      <c r="BO41" s="232">
        <v>306.2</v>
      </c>
      <c r="BP41" s="232">
        <v>305.89999999999998</v>
      </c>
      <c r="BQ41" s="342">
        <v>309</v>
      </c>
      <c r="BR41" s="342">
        <v>315.60000000000002</v>
      </c>
      <c r="BS41" s="342">
        <v>307.3</v>
      </c>
      <c r="BT41" s="232"/>
    </row>
    <row r="42" spans="1:72" x14ac:dyDescent="0.3">
      <c r="A42" s="40"/>
      <c r="B42" s="36" t="s">
        <v>130</v>
      </c>
      <c r="C42" s="176" t="s">
        <v>30</v>
      </c>
      <c r="D42" s="281">
        <v>4532.8</v>
      </c>
      <c r="E42" s="281">
        <v>4634.1000000000004</v>
      </c>
      <c r="F42" s="281">
        <v>4716.3999999999996</v>
      </c>
      <c r="G42" s="281">
        <v>4561.3999999999996</v>
      </c>
      <c r="H42" s="281">
        <v>4475.3999999999996</v>
      </c>
      <c r="I42" s="281">
        <v>4534.2</v>
      </c>
      <c r="J42" s="281">
        <v>4595.1000000000004</v>
      </c>
      <c r="K42" s="281">
        <v>4465.8</v>
      </c>
      <c r="L42" s="281">
        <v>4431.1000000000004</v>
      </c>
      <c r="M42" s="281">
        <v>4542.2</v>
      </c>
      <c r="N42" s="281">
        <v>4668.2</v>
      </c>
      <c r="O42" s="281">
        <v>4549.8999999999996</v>
      </c>
      <c r="P42" s="281">
        <v>4556.8</v>
      </c>
      <c r="Q42" s="281">
        <v>4653.8999999999996</v>
      </c>
      <c r="R42" s="281">
        <v>4767.2</v>
      </c>
      <c r="S42" s="281">
        <v>4630.7</v>
      </c>
      <c r="T42" s="281">
        <v>4608.8999999999996</v>
      </c>
      <c r="U42" s="281">
        <v>4689.2</v>
      </c>
      <c r="V42" s="281">
        <v>4796.8</v>
      </c>
      <c r="W42" s="281">
        <v>4657.6000000000004</v>
      </c>
      <c r="X42" s="281">
        <v>4644.2</v>
      </c>
      <c r="Y42" s="281">
        <v>4734.6000000000004</v>
      </c>
      <c r="Z42" s="281">
        <v>4845.8</v>
      </c>
      <c r="AA42" s="281">
        <v>4719.7</v>
      </c>
      <c r="AB42" s="281">
        <v>4692.2</v>
      </c>
      <c r="AC42" s="281">
        <v>4797</v>
      </c>
      <c r="AD42" s="281">
        <v>4941.8999999999996</v>
      </c>
      <c r="AE42" s="281">
        <v>4790.5</v>
      </c>
      <c r="AF42" s="281">
        <v>4787</v>
      </c>
      <c r="AG42" s="281">
        <v>4855.3999999999996</v>
      </c>
      <c r="AH42" s="281">
        <v>4995.2</v>
      </c>
      <c r="AI42" s="281">
        <v>4872.8999999999996</v>
      </c>
      <c r="AJ42" s="281">
        <v>4877.8</v>
      </c>
      <c r="AK42" s="281">
        <v>4981.3</v>
      </c>
      <c r="AL42" s="281">
        <v>5071.5</v>
      </c>
      <c r="AM42" s="281">
        <v>4968.6000000000004</v>
      </c>
      <c r="AN42" s="281">
        <v>4993.3999999999996</v>
      </c>
      <c r="AO42" s="281">
        <v>5101.2</v>
      </c>
      <c r="AP42" s="281">
        <v>5213.6000000000004</v>
      </c>
      <c r="AQ42" s="281">
        <v>5093</v>
      </c>
      <c r="AR42" s="281">
        <v>5096.8999999999996</v>
      </c>
      <c r="AS42" s="281">
        <v>5192.3999999999996</v>
      </c>
      <c r="AT42" s="281">
        <v>5283.9</v>
      </c>
      <c r="AU42" s="281">
        <v>5171.8</v>
      </c>
      <c r="AV42" s="281">
        <v>5140.1000000000004</v>
      </c>
      <c r="AW42" s="281">
        <v>5222.1000000000004</v>
      </c>
      <c r="AX42" s="281">
        <v>5316.9</v>
      </c>
      <c r="AY42" s="281">
        <v>5199.3</v>
      </c>
      <c r="AZ42" s="281">
        <v>5130.2</v>
      </c>
      <c r="BA42" s="281">
        <v>5125.5</v>
      </c>
      <c r="BB42" s="281">
        <v>5222.3</v>
      </c>
      <c r="BC42" s="281">
        <v>5133.6000000000004</v>
      </c>
      <c r="BD42" s="281">
        <v>5044.7</v>
      </c>
      <c r="BE42" s="281">
        <v>5168.5</v>
      </c>
      <c r="BF42" s="281">
        <v>5374</v>
      </c>
      <c r="BG42" s="281">
        <v>5284.5</v>
      </c>
      <c r="BH42" s="281">
        <v>5242.3</v>
      </c>
      <c r="BI42" s="281">
        <v>5377.5</v>
      </c>
      <c r="BJ42" s="281">
        <v>5551</v>
      </c>
      <c r="BK42" s="281">
        <v>5430.4</v>
      </c>
      <c r="BL42" s="281">
        <v>5348.5</v>
      </c>
      <c r="BM42" s="281">
        <v>5454</v>
      </c>
      <c r="BN42" s="281">
        <v>5598.7</v>
      </c>
      <c r="BO42" s="281">
        <v>5445.6</v>
      </c>
      <c r="BP42" s="281">
        <v>5348.4</v>
      </c>
      <c r="BQ42" s="281">
        <v>5440.6</v>
      </c>
      <c r="BR42" s="281">
        <v>5575.2</v>
      </c>
      <c r="BS42" s="281">
        <v>5415.5</v>
      </c>
      <c r="BT42" s="232"/>
    </row>
    <row r="43" spans="1:72" x14ac:dyDescent="0.3">
      <c r="C43" s="41"/>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N43" s="209"/>
    </row>
    <row r="44" spans="1:72" ht="14.5" x14ac:dyDescent="0.35">
      <c r="B44" s="31"/>
      <c r="C44" s="41"/>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3"/>
      <c r="AJ44" s="43"/>
      <c r="AK44" s="43"/>
      <c r="AN44" s="43"/>
      <c r="AY44" s="182"/>
      <c r="AZ44" s="182"/>
      <c r="BA44" s="182"/>
      <c r="BB44" s="182"/>
      <c r="BC44" s="182"/>
      <c r="BD44" s="182"/>
      <c r="BE44" s="182"/>
      <c r="BF44" s="182"/>
      <c r="BN44" s="209"/>
    </row>
    <row r="45" spans="1:72" ht="14.5" x14ac:dyDescent="0.35">
      <c r="B45" s="241" t="s">
        <v>260</v>
      </c>
      <c r="C45" s="242" t="s">
        <v>256</v>
      </c>
      <c r="D45" s="32"/>
      <c r="E45" s="32"/>
      <c r="AI45" s="41"/>
      <c r="AJ45" s="41"/>
      <c r="AK45" s="41"/>
      <c r="AN45" s="41"/>
      <c r="AY45" s="182"/>
      <c r="AZ45" s="182"/>
      <c r="BA45" s="182"/>
      <c r="BB45" s="182"/>
      <c r="BC45" s="182"/>
      <c r="BD45" s="182"/>
      <c r="BE45" s="182"/>
      <c r="BF45" s="182"/>
    </row>
    <row r="46" spans="1:72" s="31" customFormat="1" ht="14.5" x14ac:dyDescent="0.35">
      <c r="B46" s="241" t="s">
        <v>261</v>
      </c>
      <c r="C46" s="242" t="s">
        <v>257</v>
      </c>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41"/>
      <c r="AJ46" s="41"/>
      <c r="AK46" s="41"/>
      <c r="AN46" s="41"/>
      <c r="AY46" s="182"/>
      <c r="AZ46" s="182"/>
      <c r="BA46" s="182"/>
      <c r="BB46" s="182"/>
      <c r="BC46" s="182"/>
      <c r="BD46" s="182"/>
      <c r="BE46" s="182"/>
      <c r="BF46" s="182"/>
      <c r="BO46" s="242"/>
      <c r="BP46" s="242"/>
    </row>
    <row r="47" spans="1:72" s="31" customFormat="1" x14ac:dyDescent="0.3">
      <c r="B47" s="44" t="s">
        <v>131</v>
      </c>
      <c r="C47" s="173" t="s">
        <v>207</v>
      </c>
      <c r="D47" s="44" t="s">
        <v>83</v>
      </c>
      <c r="E47" s="44" t="s">
        <v>84</v>
      </c>
      <c r="F47" s="44" t="s">
        <v>85</v>
      </c>
      <c r="G47" s="44" t="s">
        <v>86</v>
      </c>
      <c r="H47" s="44" t="s">
        <v>87</v>
      </c>
      <c r="I47" s="44" t="s">
        <v>88</v>
      </c>
      <c r="J47" s="44" t="s">
        <v>89</v>
      </c>
      <c r="K47" s="44" t="s">
        <v>90</v>
      </c>
      <c r="L47" s="44" t="s">
        <v>91</v>
      </c>
      <c r="M47" s="44" t="s">
        <v>92</v>
      </c>
      <c r="N47" s="44" t="s">
        <v>93</v>
      </c>
      <c r="O47" s="44" t="s">
        <v>94</v>
      </c>
      <c r="P47" s="44" t="s">
        <v>95</v>
      </c>
      <c r="Q47" s="44" t="s">
        <v>96</v>
      </c>
      <c r="R47" s="44" t="s">
        <v>97</v>
      </c>
      <c r="S47" s="44" t="s">
        <v>98</v>
      </c>
      <c r="T47" s="44" t="s">
        <v>99</v>
      </c>
      <c r="U47" s="44" t="s">
        <v>100</v>
      </c>
      <c r="V47" s="44" t="s">
        <v>101</v>
      </c>
      <c r="W47" s="44" t="s">
        <v>102</v>
      </c>
      <c r="X47" s="44" t="s">
        <v>103</v>
      </c>
      <c r="Y47" s="44" t="s">
        <v>104</v>
      </c>
      <c r="Z47" s="44" t="s">
        <v>105</v>
      </c>
      <c r="AA47" s="44" t="s">
        <v>106</v>
      </c>
      <c r="AB47" s="44" t="s">
        <v>107</v>
      </c>
      <c r="AC47" s="44" t="s">
        <v>108</v>
      </c>
      <c r="AD47" s="44" t="s">
        <v>109</v>
      </c>
      <c r="AE47" s="44" t="s">
        <v>110</v>
      </c>
      <c r="AF47" s="44" t="s">
        <v>111</v>
      </c>
      <c r="AG47" s="44" t="s">
        <v>112</v>
      </c>
      <c r="AH47" s="44" t="s">
        <v>179</v>
      </c>
      <c r="AI47" s="44" t="s">
        <v>180</v>
      </c>
      <c r="AJ47" s="44" t="s">
        <v>194</v>
      </c>
      <c r="AK47" s="44" t="s">
        <v>196</v>
      </c>
      <c r="AL47" s="44" t="s">
        <v>198</v>
      </c>
      <c r="AM47" s="174" t="s">
        <v>200</v>
      </c>
      <c r="AN47" s="45" t="s">
        <v>201</v>
      </c>
      <c r="AO47" s="45" t="s">
        <v>205</v>
      </c>
      <c r="AP47" s="45" t="s">
        <v>208</v>
      </c>
      <c r="AQ47" s="45" t="s">
        <v>210</v>
      </c>
      <c r="AR47" s="45" t="s">
        <v>250</v>
      </c>
      <c r="AS47" s="45" t="s">
        <v>262</v>
      </c>
      <c r="AT47" s="45" t="s">
        <v>263</v>
      </c>
      <c r="AU47" s="45" t="s">
        <v>268</v>
      </c>
      <c r="AV47" s="45" t="s">
        <v>269</v>
      </c>
      <c r="AW47" s="45" t="s">
        <v>270</v>
      </c>
      <c r="AX47" s="45" t="s">
        <v>271</v>
      </c>
      <c r="AY47" s="45" t="s">
        <v>273</v>
      </c>
      <c r="AZ47" s="45" t="s">
        <v>276</v>
      </c>
      <c r="BA47" s="45" t="s">
        <v>278</v>
      </c>
      <c r="BB47" s="45" t="s">
        <v>279</v>
      </c>
      <c r="BC47" s="45" t="s">
        <v>281</v>
      </c>
      <c r="BD47" s="45" t="s">
        <v>282</v>
      </c>
      <c r="BE47" s="45" t="s">
        <v>283</v>
      </c>
      <c r="BF47" s="45" t="s">
        <v>286</v>
      </c>
      <c r="BG47" s="45" t="s">
        <v>288</v>
      </c>
      <c r="BH47" s="45" t="s">
        <v>289</v>
      </c>
      <c r="BI47" s="45" t="s">
        <v>290</v>
      </c>
      <c r="BJ47" s="45" t="s">
        <v>292</v>
      </c>
      <c r="BK47" s="45" t="s">
        <v>307</v>
      </c>
      <c r="BL47" s="45" t="s">
        <v>310</v>
      </c>
      <c r="BM47" s="45" t="s">
        <v>398</v>
      </c>
      <c r="BN47" s="45" t="s">
        <v>399</v>
      </c>
      <c r="BO47" s="45" t="s">
        <v>402</v>
      </c>
      <c r="BP47" s="45" t="s">
        <v>403</v>
      </c>
      <c r="BQ47" s="45" t="s">
        <v>415</v>
      </c>
      <c r="BR47" s="45" t="s">
        <v>420</v>
      </c>
      <c r="BS47" s="45" t="s">
        <v>421</v>
      </c>
    </row>
    <row r="48" spans="1:72" s="31" customFormat="1" x14ac:dyDescent="0.3">
      <c r="B48" s="52" t="s">
        <v>122</v>
      </c>
      <c r="C48" s="46" t="s">
        <v>22</v>
      </c>
      <c r="D48" s="67">
        <f>D6</f>
        <v>103.8</v>
      </c>
      <c r="E48" s="67">
        <f t="shared" ref="E48:BO49" si="0">E6</f>
        <v>109.5</v>
      </c>
      <c r="F48" s="67">
        <f t="shared" si="0"/>
        <v>111.4</v>
      </c>
      <c r="G48" s="67">
        <f t="shared" si="0"/>
        <v>124.5</v>
      </c>
      <c r="H48" s="67">
        <f t="shared" si="0"/>
        <v>103.1</v>
      </c>
      <c r="I48" s="67">
        <f t="shared" si="0"/>
        <v>111.8</v>
      </c>
      <c r="J48" s="67">
        <f t="shared" si="0"/>
        <v>113.7</v>
      </c>
      <c r="K48" s="67">
        <f t="shared" si="0"/>
        <v>121.3</v>
      </c>
      <c r="L48" s="67">
        <f t="shared" si="0"/>
        <v>106.4</v>
      </c>
      <c r="M48" s="67">
        <f t="shared" si="0"/>
        <v>116.7</v>
      </c>
      <c r="N48" s="67">
        <f t="shared" si="0"/>
        <v>118.5</v>
      </c>
      <c r="O48" s="67">
        <f t="shared" si="0"/>
        <v>125.3</v>
      </c>
      <c r="P48" s="67">
        <f t="shared" si="0"/>
        <v>118.5</v>
      </c>
      <c r="Q48" s="67">
        <f t="shared" si="0"/>
        <v>125.8</v>
      </c>
      <c r="R48" s="67">
        <f t="shared" si="0"/>
        <v>129.6</v>
      </c>
      <c r="S48" s="67">
        <f t="shared" si="0"/>
        <v>137.19999999999999</v>
      </c>
      <c r="T48" s="67">
        <f t="shared" si="0"/>
        <v>126.2</v>
      </c>
      <c r="U48" s="67">
        <f t="shared" si="0"/>
        <v>128.1</v>
      </c>
      <c r="V48" s="67">
        <f t="shared" si="0"/>
        <v>130.80000000000001</v>
      </c>
      <c r="W48" s="67">
        <f t="shared" si="0"/>
        <v>141.69999999999999</v>
      </c>
      <c r="X48" s="67">
        <f t="shared" si="0"/>
        <v>125.9</v>
      </c>
      <c r="Y48" s="67">
        <f t="shared" si="0"/>
        <v>134.19999999999999</v>
      </c>
      <c r="Z48" s="67">
        <f t="shared" si="0"/>
        <v>129.69999999999999</v>
      </c>
      <c r="AA48" s="67">
        <f t="shared" si="0"/>
        <v>140.80000000000001</v>
      </c>
      <c r="AB48" s="67">
        <f t="shared" si="0"/>
        <v>122.8</v>
      </c>
      <c r="AC48" s="67">
        <f t="shared" si="0"/>
        <v>133.4</v>
      </c>
      <c r="AD48" s="67">
        <f t="shared" si="0"/>
        <v>140.1</v>
      </c>
      <c r="AE48" s="67">
        <f t="shared" si="0"/>
        <v>137.30000000000001</v>
      </c>
      <c r="AF48" s="67">
        <f t="shared" si="0"/>
        <v>132.80000000000001</v>
      </c>
      <c r="AG48" s="67">
        <f t="shared" si="0"/>
        <v>135.69999999999999</v>
      </c>
      <c r="AH48" s="67">
        <f t="shared" si="0"/>
        <v>135.6</v>
      </c>
      <c r="AI48" s="67">
        <f t="shared" si="0"/>
        <v>125.4</v>
      </c>
      <c r="AJ48" s="67">
        <f t="shared" si="0"/>
        <v>124.2</v>
      </c>
      <c r="AK48" s="67">
        <f t="shared" si="0"/>
        <v>132.9</v>
      </c>
      <c r="AL48" s="67">
        <f t="shared" si="0"/>
        <v>128.1</v>
      </c>
      <c r="AM48" s="67">
        <f t="shared" si="0"/>
        <v>129.6</v>
      </c>
      <c r="AN48" s="67">
        <f t="shared" si="0"/>
        <v>125.6</v>
      </c>
      <c r="AO48" s="67">
        <f t="shared" si="0"/>
        <v>133.6</v>
      </c>
      <c r="AP48" s="67">
        <f t="shared" si="0"/>
        <v>135</v>
      </c>
      <c r="AQ48" s="67">
        <f t="shared" si="0"/>
        <v>131.5</v>
      </c>
      <c r="AR48" s="67">
        <f t="shared" si="0"/>
        <v>128.80000000000001</v>
      </c>
      <c r="AS48" s="67">
        <f t="shared" si="0"/>
        <v>125.9</v>
      </c>
      <c r="AT48" s="67">
        <f t="shared" si="0"/>
        <v>134.19999999999999</v>
      </c>
      <c r="AU48" s="67">
        <f t="shared" si="0"/>
        <v>134.19999999999999</v>
      </c>
      <c r="AV48" s="67">
        <f t="shared" si="0"/>
        <v>128.9</v>
      </c>
      <c r="AW48" s="67">
        <f t="shared" si="0"/>
        <v>132.19999999999999</v>
      </c>
      <c r="AX48" s="67">
        <f t="shared" si="0"/>
        <v>134.5</v>
      </c>
      <c r="AY48" s="67">
        <f t="shared" si="0"/>
        <v>141.69999999999999</v>
      </c>
      <c r="AZ48" s="67">
        <f t="shared" si="0"/>
        <v>129</v>
      </c>
      <c r="BA48" s="67">
        <f t="shared" si="0"/>
        <v>137</v>
      </c>
      <c r="BB48" s="67">
        <f t="shared" si="0"/>
        <v>144.4</v>
      </c>
      <c r="BC48" s="67">
        <f t="shared" si="0"/>
        <v>139.69999999999999</v>
      </c>
      <c r="BD48" s="67">
        <f t="shared" si="0"/>
        <v>131.6</v>
      </c>
      <c r="BE48" s="67">
        <f t="shared" si="0"/>
        <v>137.30000000000001</v>
      </c>
      <c r="BF48" s="67">
        <f t="shared" si="0"/>
        <v>144.5</v>
      </c>
      <c r="BG48" s="67">
        <f t="shared" si="0"/>
        <v>139</v>
      </c>
      <c r="BH48" s="67">
        <f t="shared" si="0"/>
        <v>132.30000000000001</v>
      </c>
      <c r="BI48" s="67">
        <f t="shared" si="0"/>
        <v>137.5</v>
      </c>
      <c r="BJ48" s="67">
        <f t="shared" si="0"/>
        <v>144.30000000000001</v>
      </c>
      <c r="BK48" s="265">
        <f t="shared" si="0"/>
        <v>139.4</v>
      </c>
      <c r="BL48" s="265">
        <f t="shared" si="0"/>
        <v>132.69999999999999</v>
      </c>
      <c r="BM48" s="265">
        <f t="shared" si="0"/>
        <v>138.69999999999999</v>
      </c>
      <c r="BN48" s="265">
        <f t="shared" si="0"/>
        <v>145.5</v>
      </c>
      <c r="BO48" s="265">
        <f t="shared" si="0"/>
        <v>140.1</v>
      </c>
      <c r="BP48" s="265">
        <f t="shared" ref="BP48:BS49" si="1">BP6</f>
        <v>132.80000000000001</v>
      </c>
      <c r="BQ48" s="265">
        <f t="shared" si="1"/>
        <v>138.80000000000001</v>
      </c>
      <c r="BR48" s="265">
        <f t="shared" si="1"/>
        <v>146.69999999999999</v>
      </c>
      <c r="BS48" s="265">
        <f t="shared" si="1"/>
        <v>141.30000000000001</v>
      </c>
    </row>
    <row r="49" spans="1:71" s="31" customFormat="1" x14ac:dyDescent="0.3">
      <c r="B49" s="52" t="s">
        <v>123</v>
      </c>
      <c r="C49" s="46" t="s">
        <v>23</v>
      </c>
      <c r="D49" s="67">
        <f>D7</f>
        <v>9.1</v>
      </c>
      <c r="E49" s="67">
        <f t="shared" si="0"/>
        <v>8.1999999999999993</v>
      </c>
      <c r="F49" s="67">
        <f t="shared" si="0"/>
        <v>9.8000000000000007</v>
      </c>
      <c r="G49" s="67">
        <f t="shared" si="0"/>
        <v>9.6999999999999993</v>
      </c>
      <c r="H49" s="67">
        <f t="shared" si="0"/>
        <v>9.1</v>
      </c>
      <c r="I49" s="67">
        <f t="shared" si="0"/>
        <v>7.1</v>
      </c>
      <c r="J49" s="67">
        <f t="shared" si="0"/>
        <v>8.5</v>
      </c>
      <c r="K49" s="67">
        <f t="shared" si="0"/>
        <v>8.9</v>
      </c>
      <c r="L49" s="67">
        <f t="shared" si="0"/>
        <v>9.1</v>
      </c>
      <c r="M49" s="67">
        <f t="shared" si="0"/>
        <v>8</v>
      </c>
      <c r="N49" s="67">
        <f t="shared" si="0"/>
        <v>9</v>
      </c>
      <c r="O49" s="67">
        <f t="shared" si="0"/>
        <v>9.1</v>
      </c>
      <c r="P49" s="67">
        <f t="shared" si="0"/>
        <v>9.5</v>
      </c>
      <c r="Q49" s="67">
        <f t="shared" si="0"/>
        <v>9</v>
      </c>
      <c r="R49" s="67">
        <f t="shared" si="0"/>
        <v>9.6999999999999993</v>
      </c>
      <c r="S49" s="67">
        <f t="shared" si="0"/>
        <v>9.1</v>
      </c>
      <c r="T49" s="67">
        <f t="shared" si="0"/>
        <v>9.1999999999999993</v>
      </c>
      <c r="U49" s="67">
        <f t="shared" si="0"/>
        <v>9.6</v>
      </c>
      <c r="V49" s="67">
        <f t="shared" si="0"/>
        <v>10.3</v>
      </c>
      <c r="W49" s="67">
        <f t="shared" si="0"/>
        <v>9.4</v>
      </c>
      <c r="X49" s="67">
        <f t="shared" si="0"/>
        <v>9.9</v>
      </c>
      <c r="Y49" s="67">
        <f t="shared" si="0"/>
        <v>9.4</v>
      </c>
      <c r="Z49" s="67">
        <f t="shared" si="0"/>
        <v>10.6</v>
      </c>
      <c r="AA49" s="67">
        <f t="shared" si="0"/>
        <v>9.6</v>
      </c>
      <c r="AB49" s="67">
        <f t="shared" si="0"/>
        <v>10.3</v>
      </c>
      <c r="AC49" s="67">
        <f t="shared" si="0"/>
        <v>9.6999999999999993</v>
      </c>
      <c r="AD49" s="67">
        <f t="shared" si="0"/>
        <v>10.7</v>
      </c>
      <c r="AE49" s="67">
        <f t="shared" si="0"/>
        <v>9.4</v>
      </c>
      <c r="AF49" s="67">
        <f t="shared" si="0"/>
        <v>9.8000000000000007</v>
      </c>
      <c r="AG49" s="67">
        <f t="shared" si="0"/>
        <v>8.8000000000000007</v>
      </c>
      <c r="AH49" s="67">
        <f t="shared" si="0"/>
        <v>9.6999999999999993</v>
      </c>
      <c r="AI49" s="67">
        <f t="shared" si="0"/>
        <v>8.8000000000000007</v>
      </c>
      <c r="AJ49" s="67">
        <f t="shared" si="0"/>
        <v>9.3000000000000007</v>
      </c>
      <c r="AK49" s="67">
        <f t="shared" si="0"/>
        <v>9</v>
      </c>
      <c r="AL49" s="67">
        <f t="shared" si="0"/>
        <v>9.6</v>
      </c>
      <c r="AM49" s="67">
        <f t="shared" si="0"/>
        <v>8.9</v>
      </c>
      <c r="AN49" s="67">
        <f t="shared" si="0"/>
        <v>9.1</v>
      </c>
      <c r="AO49" s="67">
        <f t="shared" si="0"/>
        <v>9</v>
      </c>
      <c r="AP49" s="67">
        <f t="shared" si="0"/>
        <v>9.6999999999999993</v>
      </c>
      <c r="AQ49" s="67">
        <f t="shared" si="0"/>
        <v>9.1</v>
      </c>
      <c r="AR49" s="67">
        <f t="shared" si="0"/>
        <v>9.5</v>
      </c>
      <c r="AS49" s="67">
        <f t="shared" si="0"/>
        <v>9.6999999999999993</v>
      </c>
      <c r="AT49" s="67">
        <f t="shared" si="0"/>
        <v>10.199999999999999</v>
      </c>
      <c r="AU49" s="67">
        <f t="shared" si="0"/>
        <v>9.1</v>
      </c>
      <c r="AV49" s="67">
        <f t="shared" si="0"/>
        <v>9.1999999999999993</v>
      </c>
      <c r="AW49" s="67">
        <f t="shared" si="0"/>
        <v>9.6999999999999993</v>
      </c>
      <c r="AX49" s="67">
        <f t="shared" si="0"/>
        <v>10.3</v>
      </c>
      <c r="AY49" s="67">
        <f t="shared" si="0"/>
        <v>9.6</v>
      </c>
      <c r="AZ49" s="67">
        <f t="shared" si="0"/>
        <v>9.5</v>
      </c>
      <c r="BA49" s="67">
        <f t="shared" si="0"/>
        <v>9.9</v>
      </c>
      <c r="BB49" s="67">
        <f t="shared" si="0"/>
        <v>10.6</v>
      </c>
      <c r="BC49" s="67">
        <f t="shared" si="0"/>
        <v>9.9</v>
      </c>
      <c r="BD49" s="67">
        <f t="shared" si="0"/>
        <v>10</v>
      </c>
      <c r="BE49" s="67">
        <f t="shared" si="0"/>
        <v>10.4</v>
      </c>
      <c r="BF49" s="67">
        <f t="shared" si="0"/>
        <v>11.2</v>
      </c>
      <c r="BG49" s="67">
        <f t="shared" si="0"/>
        <v>10.4</v>
      </c>
      <c r="BH49" s="67">
        <f t="shared" si="0"/>
        <v>10.199999999999999</v>
      </c>
      <c r="BI49" s="67">
        <f t="shared" si="0"/>
        <v>10.7</v>
      </c>
      <c r="BJ49" s="67">
        <f t="shared" si="0"/>
        <v>11.4</v>
      </c>
      <c r="BK49" s="67">
        <f t="shared" si="0"/>
        <v>10.5</v>
      </c>
      <c r="BL49" s="67">
        <f t="shared" si="0"/>
        <v>10.3</v>
      </c>
      <c r="BM49" s="67">
        <f t="shared" si="0"/>
        <v>10.8</v>
      </c>
      <c r="BN49" s="67">
        <f t="shared" si="0"/>
        <v>11.4</v>
      </c>
      <c r="BO49" s="67">
        <f t="shared" si="0"/>
        <v>10.6</v>
      </c>
      <c r="BP49" s="67">
        <f t="shared" si="1"/>
        <v>10.4</v>
      </c>
      <c r="BQ49" s="67">
        <f t="shared" si="1"/>
        <v>11</v>
      </c>
      <c r="BR49" s="67">
        <f t="shared" si="1"/>
        <v>11.5</v>
      </c>
      <c r="BS49" s="67">
        <f t="shared" si="1"/>
        <v>10.7</v>
      </c>
    </row>
    <row r="50" spans="1:71" s="31" customFormat="1" x14ac:dyDescent="0.3">
      <c r="B50" s="52" t="s">
        <v>124</v>
      </c>
      <c r="C50" s="46" t="s">
        <v>0</v>
      </c>
      <c r="D50" s="67">
        <f>SUM(D8:D19)</f>
        <v>642.4</v>
      </c>
      <c r="E50" s="67">
        <f t="shared" ref="E50:BK50" si="2">SUM(E8:E19)</f>
        <v>649.1</v>
      </c>
      <c r="F50" s="67">
        <f t="shared" si="2"/>
        <v>667</v>
      </c>
      <c r="G50" s="67">
        <f t="shared" si="2"/>
        <v>629.70000000000005</v>
      </c>
      <c r="H50" s="67">
        <f t="shared" si="2"/>
        <v>600.20000000000005</v>
      </c>
      <c r="I50" s="67">
        <f t="shared" si="2"/>
        <v>582.50000000000011</v>
      </c>
      <c r="J50" s="67">
        <f t="shared" si="2"/>
        <v>586.6</v>
      </c>
      <c r="K50" s="67">
        <f t="shared" si="2"/>
        <v>573.4</v>
      </c>
      <c r="L50" s="67">
        <f t="shared" si="2"/>
        <v>560.5</v>
      </c>
      <c r="M50" s="67">
        <f t="shared" si="2"/>
        <v>564.70000000000005</v>
      </c>
      <c r="N50" s="67">
        <f t="shared" si="2"/>
        <v>590.9</v>
      </c>
      <c r="O50" s="67">
        <f t="shared" si="2"/>
        <v>581.4</v>
      </c>
      <c r="P50" s="67">
        <f t="shared" si="2"/>
        <v>575.19999999999993</v>
      </c>
      <c r="Q50" s="67">
        <f t="shared" si="2"/>
        <v>577.99999999999989</v>
      </c>
      <c r="R50" s="67">
        <f t="shared" si="2"/>
        <v>600.79999999999995</v>
      </c>
      <c r="S50" s="67">
        <f t="shared" si="2"/>
        <v>576</v>
      </c>
      <c r="T50" s="67">
        <f t="shared" si="2"/>
        <v>568.20000000000005</v>
      </c>
      <c r="U50" s="67">
        <f t="shared" si="2"/>
        <v>566.10000000000014</v>
      </c>
      <c r="V50" s="67">
        <f t="shared" si="2"/>
        <v>587.79999999999995</v>
      </c>
      <c r="W50" s="67">
        <f t="shared" si="2"/>
        <v>562.40000000000009</v>
      </c>
      <c r="X50" s="67">
        <f t="shared" si="2"/>
        <v>558.90000000000009</v>
      </c>
      <c r="Y50" s="67">
        <f t="shared" si="2"/>
        <v>550.09999999999991</v>
      </c>
      <c r="Z50" s="67">
        <f t="shared" si="2"/>
        <v>572</v>
      </c>
      <c r="AA50" s="67">
        <f t="shared" si="2"/>
        <v>553.79999999999995</v>
      </c>
      <c r="AB50" s="67">
        <f t="shared" si="2"/>
        <v>546.59999999999991</v>
      </c>
      <c r="AC50" s="67">
        <f t="shared" si="2"/>
        <v>545.20000000000005</v>
      </c>
      <c r="AD50" s="67">
        <f t="shared" si="2"/>
        <v>567.4</v>
      </c>
      <c r="AE50" s="67">
        <f t="shared" si="2"/>
        <v>548.59999999999991</v>
      </c>
      <c r="AF50" s="67">
        <f t="shared" si="2"/>
        <v>541.6</v>
      </c>
      <c r="AG50" s="67">
        <f t="shared" si="2"/>
        <v>538.4</v>
      </c>
      <c r="AH50" s="67">
        <f t="shared" si="2"/>
        <v>549.30000000000007</v>
      </c>
      <c r="AI50" s="67">
        <f t="shared" si="2"/>
        <v>539.1</v>
      </c>
      <c r="AJ50" s="67">
        <f t="shared" si="2"/>
        <v>530.5</v>
      </c>
      <c r="AK50" s="67">
        <f t="shared" si="2"/>
        <v>533.6</v>
      </c>
      <c r="AL50" s="67">
        <f t="shared" si="2"/>
        <v>537.4</v>
      </c>
      <c r="AM50" s="67">
        <f t="shared" si="2"/>
        <v>530.29999999999995</v>
      </c>
      <c r="AN50" s="67">
        <f t="shared" si="2"/>
        <v>540</v>
      </c>
      <c r="AO50" s="67">
        <f t="shared" si="2"/>
        <v>543</v>
      </c>
      <c r="AP50" s="67">
        <f t="shared" si="2"/>
        <v>557.4</v>
      </c>
      <c r="AQ50" s="67">
        <f t="shared" si="2"/>
        <v>542.6</v>
      </c>
      <c r="AR50" s="67">
        <f t="shared" si="2"/>
        <v>554.5</v>
      </c>
      <c r="AS50" s="67">
        <f t="shared" si="2"/>
        <v>562</v>
      </c>
      <c r="AT50" s="67">
        <f t="shared" si="2"/>
        <v>570.1</v>
      </c>
      <c r="AU50" s="67">
        <f t="shared" si="2"/>
        <v>548.70000000000005</v>
      </c>
      <c r="AV50" s="67">
        <f t="shared" si="2"/>
        <v>551.9</v>
      </c>
      <c r="AW50" s="67">
        <f t="shared" si="2"/>
        <v>554.9</v>
      </c>
      <c r="AX50" s="67">
        <f t="shared" si="2"/>
        <v>571.19999999999993</v>
      </c>
      <c r="AY50" s="67">
        <f t="shared" si="2"/>
        <v>547.80000000000007</v>
      </c>
      <c r="AZ50" s="67">
        <f t="shared" si="2"/>
        <v>545.5</v>
      </c>
      <c r="BA50" s="67">
        <f t="shared" si="2"/>
        <v>546.09999999999991</v>
      </c>
      <c r="BB50" s="67">
        <f t="shared" si="2"/>
        <v>554.19999999999993</v>
      </c>
      <c r="BC50" s="67">
        <f t="shared" si="2"/>
        <v>539.6</v>
      </c>
      <c r="BD50" s="67">
        <f t="shared" si="2"/>
        <v>538.70000000000005</v>
      </c>
      <c r="BE50" s="67">
        <f t="shared" si="2"/>
        <v>548.20000000000005</v>
      </c>
      <c r="BF50" s="67">
        <f t="shared" si="2"/>
        <v>566.70000000000005</v>
      </c>
      <c r="BG50" s="67">
        <f t="shared" si="2"/>
        <v>552</v>
      </c>
      <c r="BH50" s="67">
        <f t="shared" si="2"/>
        <v>554.70000000000005</v>
      </c>
      <c r="BI50" s="67">
        <f t="shared" si="2"/>
        <v>565.79999999999995</v>
      </c>
      <c r="BJ50" s="67">
        <f t="shared" si="2"/>
        <v>584.29999999999995</v>
      </c>
      <c r="BK50" s="67">
        <f t="shared" si="2"/>
        <v>566.90000000000009</v>
      </c>
      <c r="BL50" s="67">
        <f t="shared" ref="BL50:BQ50" si="3">SUM(BL8:BL19)</f>
        <v>565.4</v>
      </c>
      <c r="BM50" s="67">
        <f t="shared" si="3"/>
        <v>572.70000000000005</v>
      </c>
      <c r="BN50" s="67">
        <f t="shared" si="3"/>
        <v>589.39999999999986</v>
      </c>
      <c r="BO50" s="67">
        <f t="shared" si="3"/>
        <v>569.90000000000009</v>
      </c>
      <c r="BP50" s="67">
        <f t="shared" si="3"/>
        <v>566.29999999999995</v>
      </c>
      <c r="BQ50" s="67">
        <f t="shared" si="3"/>
        <v>572.9</v>
      </c>
      <c r="BR50" s="67">
        <f>SUM(BR8:BR19)</f>
        <v>588</v>
      </c>
      <c r="BS50" s="67">
        <f>SUM(BS8:BS19)</f>
        <v>568.6</v>
      </c>
    </row>
    <row r="51" spans="1:71" s="31" customFormat="1" x14ac:dyDescent="0.3">
      <c r="B51" s="52" t="s">
        <v>125</v>
      </c>
      <c r="C51" s="46" t="s">
        <v>28</v>
      </c>
      <c r="D51" s="67">
        <f>D20</f>
        <v>49</v>
      </c>
      <c r="E51" s="67">
        <f t="shared" ref="E51:BO52" si="4">E20</f>
        <v>51.1</v>
      </c>
      <c r="F51" s="67">
        <f t="shared" si="4"/>
        <v>49.1</v>
      </c>
      <c r="G51" s="67">
        <f t="shared" si="4"/>
        <v>47.2</v>
      </c>
      <c r="H51" s="67">
        <f t="shared" si="4"/>
        <v>50.2</v>
      </c>
      <c r="I51" s="67">
        <f t="shared" si="4"/>
        <v>53.5</v>
      </c>
      <c r="J51" s="67">
        <f t="shared" si="4"/>
        <v>50.1</v>
      </c>
      <c r="K51" s="67">
        <f t="shared" si="4"/>
        <v>47.1</v>
      </c>
      <c r="L51" s="67">
        <f t="shared" si="4"/>
        <v>50.4</v>
      </c>
      <c r="M51" s="67">
        <f t="shared" si="4"/>
        <v>52.4</v>
      </c>
      <c r="N51" s="67">
        <f t="shared" si="4"/>
        <v>49.5</v>
      </c>
      <c r="O51" s="67">
        <f t="shared" si="4"/>
        <v>47.1</v>
      </c>
      <c r="P51" s="67">
        <f t="shared" si="4"/>
        <v>51.8</v>
      </c>
      <c r="Q51" s="67">
        <f t="shared" si="4"/>
        <v>52.8</v>
      </c>
      <c r="R51" s="67">
        <f t="shared" si="4"/>
        <v>50.4</v>
      </c>
      <c r="S51" s="67">
        <f t="shared" si="4"/>
        <v>47.7</v>
      </c>
      <c r="T51" s="67">
        <f t="shared" si="4"/>
        <v>52.4</v>
      </c>
      <c r="U51" s="67">
        <f t="shared" si="4"/>
        <v>52.7</v>
      </c>
      <c r="V51" s="67">
        <f t="shared" si="4"/>
        <v>51.7</v>
      </c>
      <c r="W51" s="67">
        <f t="shared" si="4"/>
        <v>48.8</v>
      </c>
      <c r="X51" s="67">
        <f t="shared" si="4"/>
        <v>53.6</v>
      </c>
      <c r="Y51" s="67">
        <f t="shared" si="4"/>
        <v>54.4</v>
      </c>
      <c r="Z51" s="67">
        <f t="shared" si="4"/>
        <v>53.1</v>
      </c>
      <c r="AA51" s="67">
        <f t="shared" si="4"/>
        <v>49.7</v>
      </c>
      <c r="AB51" s="67">
        <f t="shared" si="4"/>
        <v>54.2</v>
      </c>
      <c r="AC51" s="67">
        <f t="shared" si="4"/>
        <v>54.5</v>
      </c>
      <c r="AD51" s="67">
        <f t="shared" si="4"/>
        <v>53.8</v>
      </c>
      <c r="AE51" s="67">
        <f t="shared" si="4"/>
        <v>51.1</v>
      </c>
      <c r="AF51" s="67">
        <f t="shared" si="4"/>
        <v>54.1</v>
      </c>
      <c r="AG51" s="67">
        <f t="shared" si="4"/>
        <v>53.7</v>
      </c>
      <c r="AH51" s="67">
        <f t="shared" si="4"/>
        <v>54.7</v>
      </c>
      <c r="AI51" s="67">
        <f t="shared" si="4"/>
        <v>52.4</v>
      </c>
      <c r="AJ51" s="67">
        <f t="shared" si="4"/>
        <v>53.4</v>
      </c>
      <c r="AK51" s="67">
        <f t="shared" si="4"/>
        <v>54.2</v>
      </c>
      <c r="AL51" s="67">
        <f t="shared" si="4"/>
        <v>54.2</v>
      </c>
      <c r="AM51" s="67">
        <f t="shared" si="4"/>
        <v>53.8</v>
      </c>
      <c r="AN51" s="67">
        <f t="shared" si="4"/>
        <v>55.4</v>
      </c>
      <c r="AO51" s="67">
        <f t="shared" si="4"/>
        <v>54.4</v>
      </c>
      <c r="AP51" s="67">
        <f t="shared" si="4"/>
        <v>55.6</v>
      </c>
      <c r="AQ51" s="67">
        <f t="shared" si="4"/>
        <v>54.7</v>
      </c>
      <c r="AR51" s="67">
        <f t="shared" si="4"/>
        <v>56.3</v>
      </c>
      <c r="AS51" s="67">
        <f t="shared" si="4"/>
        <v>55.7</v>
      </c>
      <c r="AT51" s="67">
        <f t="shared" si="4"/>
        <v>56.5</v>
      </c>
      <c r="AU51" s="67">
        <f t="shared" si="4"/>
        <v>55.1</v>
      </c>
      <c r="AV51" s="67">
        <f t="shared" si="4"/>
        <v>56.4</v>
      </c>
      <c r="AW51" s="67">
        <f t="shared" si="4"/>
        <v>56.2</v>
      </c>
      <c r="AX51" s="67">
        <f t="shared" si="4"/>
        <v>57.8</v>
      </c>
      <c r="AY51" s="67">
        <f t="shared" si="4"/>
        <v>57.1</v>
      </c>
      <c r="AZ51" s="67">
        <f t="shared" si="4"/>
        <v>57.7</v>
      </c>
      <c r="BA51" s="67">
        <f t="shared" si="4"/>
        <v>58.3</v>
      </c>
      <c r="BB51" s="67">
        <f t="shared" si="4"/>
        <v>60.2</v>
      </c>
      <c r="BC51" s="67">
        <f t="shared" si="4"/>
        <v>58.6</v>
      </c>
      <c r="BD51" s="67">
        <f t="shared" si="4"/>
        <v>58.5</v>
      </c>
      <c r="BE51" s="67">
        <f t="shared" si="4"/>
        <v>59.4</v>
      </c>
      <c r="BF51" s="67">
        <f t="shared" si="4"/>
        <v>61.4</v>
      </c>
      <c r="BG51" s="67">
        <f t="shared" si="4"/>
        <v>59.8</v>
      </c>
      <c r="BH51" s="67">
        <f t="shared" si="4"/>
        <v>59.4</v>
      </c>
      <c r="BI51" s="67">
        <f t="shared" si="4"/>
        <v>59.8</v>
      </c>
      <c r="BJ51" s="67">
        <f t="shared" si="4"/>
        <v>61.5</v>
      </c>
      <c r="BK51" s="67">
        <f t="shared" si="4"/>
        <v>60.3</v>
      </c>
      <c r="BL51" s="67">
        <f t="shared" si="4"/>
        <v>60.3</v>
      </c>
      <c r="BM51" s="67">
        <f t="shared" si="4"/>
        <v>61.7</v>
      </c>
      <c r="BN51" s="67">
        <f t="shared" si="4"/>
        <v>63.9</v>
      </c>
      <c r="BO51" s="67">
        <f t="shared" si="4"/>
        <v>63</v>
      </c>
      <c r="BP51" s="67">
        <f t="shared" ref="BP51:BS52" si="5">BP20</f>
        <v>63.2</v>
      </c>
      <c r="BQ51" s="67">
        <f t="shared" si="5"/>
        <v>63.8</v>
      </c>
      <c r="BR51" s="67">
        <f t="shared" si="5"/>
        <v>65.5</v>
      </c>
      <c r="BS51" s="67">
        <f t="shared" si="5"/>
        <v>64.599999999999994</v>
      </c>
    </row>
    <row r="52" spans="1:71" s="31" customFormat="1" x14ac:dyDescent="0.3">
      <c r="B52" s="52" t="s">
        <v>126</v>
      </c>
      <c r="C52" s="46" t="s">
        <v>24</v>
      </c>
      <c r="D52" s="67">
        <f>D21</f>
        <v>301.3</v>
      </c>
      <c r="E52" s="67">
        <f t="shared" si="4"/>
        <v>296.10000000000002</v>
      </c>
      <c r="F52" s="67">
        <f t="shared" si="4"/>
        <v>291.2</v>
      </c>
      <c r="G52" s="67">
        <f t="shared" si="4"/>
        <v>283</v>
      </c>
      <c r="H52" s="67">
        <f t="shared" si="4"/>
        <v>304</v>
      </c>
      <c r="I52" s="67">
        <f t="shared" si="4"/>
        <v>297.39999999999998</v>
      </c>
      <c r="J52" s="67">
        <f t="shared" si="4"/>
        <v>288.60000000000002</v>
      </c>
      <c r="K52" s="67">
        <f t="shared" si="4"/>
        <v>282.39999999999998</v>
      </c>
      <c r="L52" s="67">
        <f t="shared" si="4"/>
        <v>308.60000000000002</v>
      </c>
      <c r="M52" s="67">
        <f t="shared" si="4"/>
        <v>299</v>
      </c>
      <c r="N52" s="67">
        <f t="shared" si="4"/>
        <v>294.7</v>
      </c>
      <c r="O52" s="67">
        <f t="shared" si="4"/>
        <v>289.39999999999998</v>
      </c>
      <c r="P52" s="67">
        <f t="shared" si="4"/>
        <v>327.5</v>
      </c>
      <c r="Q52" s="67">
        <f t="shared" si="4"/>
        <v>307.3</v>
      </c>
      <c r="R52" s="67">
        <f t="shared" si="4"/>
        <v>305.5</v>
      </c>
      <c r="S52" s="67">
        <f t="shared" si="4"/>
        <v>307.7</v>
      </c>
      <c r="T52" s="67">
        <f t="shared" si="4"/>
        <v>327.3</v>
      </c>
      <c r="U52" s="67">
        <f t="shared" si="4"/>
        <v>321.7</v>
      </c>
      <c r="V52" s="67">
        <f t="shared" si="4"/>
        <v>315.8</v>
      </c>
      <c r="W52" s="67">
        <f t="shared" si="4"/>
        <v>302.39999999999998</v>
      </c>
      <c r="X52" s="67">
        <f t="shared" si="4"/>
        <v>310.8</v>
      </c>
      <c r="Y52" s="67">
        <f t="shared" si="4"/>
        <v>323.8</v>
      </c>
      <c r="Z52" s="67">
        <f t="shared" si="4"/>
        <v>322.3</v>
      </c>
      <c r="AA52" s="67">
        <f t="shared" si="4"/>
        <v>318</v>
      </c>
      <c r="AB52" s="67">
        <f t="shared" si="4"/>
        <v>317.60000000000002</v>
      </c>
      <c r="AC52" s="67">
        <f t="shared" si="4"/>
        <v>329.2</v>
      </c>
      <c r="AD52" s="67">
        <f t="shared" si="4"/>
        <v>326.5</v>
      </c>
      <c r="AE52" s="67">
        <f t="shared" si="4"/>
        <v>325.10000000000002</v>
      </c>
      <c r="AF52" s="67">
        <f t="shared" si="4"/>
        <v>326.7</v>
      </c>
      <c r="AG52" s="67">
        <f t="shared" si="4"/>
        <v>333.9</v>
      </c>
      <c r="AH52" s="67">
        <f t="shared" si="4"/>
        <v>332.8</v>
      </c>
      <c r="AI52" s="67">
        <f t="shared" si="4"/>
        <v>337.8</v>
      </c>
      <c r="AJ52" s="67">
        <f t="shared" si="4"/>
        <v>327.39999999999998</v>
      </c>
      <c r="AK52" s="67">
        <f t="shared" si="4"/>
        <v>340.4</v>
      </c>
      <c r="AL52" s="67">
        <f t="shared" si="4"/>
        <v>341.6</v>
      </c>
      <c r="AM52" s="67">
        <f t="shared" si="4"/>
        <v>343.3</v>
      </c>
      <c r="AN52" s="67">
        <f t="shared" si="4"/>
        <v>353.7</v>
      </c>
      <c r="AO52" s="67">
        <f t="shared" si="4"/>
        <v>362.1</v>
      </c>
      <c r="AP52" s="67">
        <f t="shared" si="4"/>
        <v>371</v>
      </c>
      <c r="AQ52" s="67">
        <f t="shared" si="4"/>
        <v>364.8</v>
      </c>
      <c r="AR52" s="67">
        <f t="shared" si="4"/>
        <v>363.6</v>
      </c>
      <c r="AS52" s="67">
        <f t="shared" si="4"/>
        <v>378.3</v>
      </c>
      <c r="AT52" s="67">
        <f t="shared" si="4"/>
        <v>380.5</v>
      </c>
      <c r="AU52" s="67">
        <f t="shared" si="4"/>
        <v>378.7</v>
      </c>
      <c r="AV52" s="67">
        <f t="shared" si="4"/>
        <v>366.9</v>
      </c>
      <c r="AW52" s="67">
        <f t="shared" si="4"/>
        <v>378.3</v>
      </c>
      <c r="AX52" s="67">
        <f t="shared" si="4"/>
        <v>380.2</v>
      </c>
      <c r="AY52" s="67">
        <f t="shared" si="4"/>
        <v>378.3</v>
      </c>
      <c r="AZ52" s="67">
        <f t="shared" si="4"/>
        <v>365.8</v>
      </c>
      <c r="BA52" s="67">
        <f t="shared" si="4"/>
        <v>373.5</v>
      </c>
      <c r="BB52" s="67">
        <f t="shared" si="4"/>
        <v>379</v>
      </c>
      <c r="BC52" s="67">
        <f t="shared" si="4"/>
        <v>376.4</v>
      </c>
      <c r="BD52" s="67">
        <f t="shared" si="4"/>
        <v>367.9</v>
      </c>
      <c r="BE52" s="67">
        <f t="shared" si="4"/>
        <v>377.4</v>
      </c>
      <c r="BF52" s="67">
        <f t="shared" si="4"/>
        <v>389.1</v>
      </c>
      <c r="BG52" s="67">
        <f t="shared" si="4"/>
        <v>389.9</v>
      </c>
      <c r="BH52" s="67">
        <f t="shared" si="4"/>
        <v>382.6</v>
      </c>
      <c r="BI52" s="67">
        <f t="shared" si="4"/>
        <v>391.5</v>
      </c>
      <c r="BJ52" s="67">
        <f t="shared" si="4"/>
        <v>402</v>
      </c>
      <c r="BK52" s="67">
        <f t="shared" si="4"/>
        <v>402</v>
      </c>
      <c r="BL52" s="67">
        <f t="shared" si="4"/>
        <v>392.5</v>
      </c>
      <c r="BM52" s="67">
        <f t="shared" si="4"/>
        <v>395.7</v>
      </c>
      <c r="BN52" s="67">
        <f t="shared" si="4"/>
        <v>400.8</v>
      </c>
      <c r="BO52" s="67">
        <f t="shared" si="4"/>
        <v>393.3</v>
      </c>
      <c r="BP52" s="67">
        <f t="shared" si="5"/>
        <v>376.4</v>
      </c>
      <c r="BQ52" s="67">
        <f t="shared" si="5"/>
        <v>377.3</v>
      </c>
      <c r="BR52" s="67">
        <f t="shared" si="5"/>
        <v>382.3</v>
      </c>
      <c r="BS52" s="67">
        <f t="shared" si="5"/>
        <v>377.5</v>
      </c>
    </row>
    <row r="53" spans="1:71" s="31" customFormat="1" ht="13.5" customHeight="1" x14ac:dyDescent="0.3">
      <c r="B53" s="52" t="s">
        <v>127</v>
      </c>
      <c r="C53" s="46" t="s">
        <v>199</v>
      </c>
      <c r="D53" s="67">
        <f>D23</f>
        <v>224.4</v>
      </c>
      <c r="E53" s="67">
        <f t="shared" ref="E53:BK53" si="6">E23</f>
        <v>240.9</v>
      </c>
      <c r="F53" s="67">
        <f t="shared" si="6"/>
        <v>255.8</v>
      </c>
      <c r="G53" s="67">
        <f t="shared" si="6"/>
        <v>238.7</v>
      </c>
      <c r="H53" s="67">
        <f t="shared" si="6"/>
        <v>218.4</v>
      </c>
      <c r="I53" s="67">
        <f t="shared" si="6"/>
        <v>232.3</v>
      </c>
      <c r="J53" s="67">
        <f t="shared" si="6"/>
        <v>244.8</v>
      </c>
      <c r="K53" s="67">
        <f t="shared" si="6"/>
        <v>229.8</v>
      </c>
      <c r="L53" s="67">
        <f t="shared" si="6"/>
        <v>218.1</v>
      </c>
      <c r="M53" s="67">
        <f t="shared" si="6"/>
        <v>234.4</v>
      </c>
      <c r="N53" s="67">
        <f t="shared" si="6"/>
        <v>244.6</v>
      </c>
      <c r="O53" s="67">
        <f t="shared" si="6"/>
        <v>232.6</v>
      </c>
      <c r="P53" s="67">
        <f t="shared" si="6"/>
        <v>223.6</v>
      </c>
      <c r="Q53" s="67">
        <f t="shared" si="6"/>
        <v>238.3</v>
      </c>
      <c r="R53" s="67">
        <f t="shared" si="6"/>
        <v>246.3</v>
      </c>
      <c r="S53" s="67">
        <f t="shared" si="6"/>
        <v>235.9</v>
      </c>
      <c r="T53" s="67">
        <f t="shared" si="6"/>
        <v>222.2</v>
      </c>
      <c r="U53" s="67">
        <f t="shared" si="6"/>
        <v>234.2</v>
      </c>
      <c r="V53" s="67">
        <f t="shared" si="6"/>
        <v>240.4</v>
      </c>
      <c r="W53" s="67">
        <f t="shared" si="6"/>
        <v>231.4</v>
      </c>
      <c r="X53" s="67">
        <f t="shared" si="6"/>
        <v>223</v>
      </c>
      <c r="Y53" s="67">
        <f t="shared" si="6"/>
        <v>231.2</v>
      </c>
      <c r="Z53" s="67">
        <f t="shared" si="6"/>
        <v>241.3</v>
      </c>
      <c r="AA53" s="67">
        <f t="shared" si="6"/>
        <v>231.5</v>
      </c>
      <c r="AB53" s="67">
        <f t="shared" si="6"/>
        <v>221.7</v>
      </c>
      <c r="AC53" s="67">
        <f t="shared" si="6"/>
        <v>227.2</v>
      </c>
      <c r="AD53" s="67">
        <f t="shared" si="6"/>
        <v>240.8</v>
      </c>
      <c r="AE53" s="67">
        <f t="shared" si="6"/>
        <v>224.1</v>
      </c>
      <c r="AF53" s="67">
        <f t="shared" si="6"/>
        <v>219.5</v>
      </c>
      <c r="AG53" s="67">
        <f t="shared" si="6"/>
        <v>225.9</v>
      </c>
      <c r="AH53" s="67">
        <f t="shared" si="6"/>
        <v>233.3</v>
      </c>
      <c r="AI53" s="67">
        <f t="shared" si="6"/>
        <v>222.2</v>
      </c>
      <c r="AJ53" s="67">
        <f t="shared" si="6"/>
        <v>225.3</v>
      </c>
      <c r="AK53" s="67">
        <f t="shared" si="6"/>
        <v>232.4</v>
      </c>
      <c r="AL53" s="67">
        <f t="shared" si="6"/>
        <v>229.7</v>
      </c>
      <c r="AM53" s="67">
        <f t="shared" si="6"/>
        <v>229.4</v>
      </c>
      <c r="AN53" s="67">
        <f t="shared" si="6"/>
        <v>231.1</v>
      </c>
      <c r="AO53" s="67">
        <f t="shared" si="6"/>
        <v>236.6</v>
      </c>
      <c r="AP53" s="67">
        <f t="shared" si="6"/>
        <v>236.2</v>
      </c>
      <c r="AQ53" s="67">
        <f t="shared" si="6"/>
        <v>232.8</v>
      </c>
      <c r="AR53" s="67">
        <f t="shared" si="6"/>
        <v>234.1</v>
      </c>
      <c r="AS53" s="67">
        <f t="shared" si="6"/>
        <v>245.5</v>
      </c>
      <c r="AT53" s="67">
        <f t="shared" si="6"/>
        <v>243.1</v>
      </c>
      <c r="AU53" s="67">
        <f t="shared" si="6"/>
        <v>238.2</v>
      </c>
      <c r="AV53" s="67">
        <f t="shared" si="6"/>
        <v>238.3</v>
      </c>
      <c r="AW53" s="67">
        <f t="shared" si="6"/>
        <v>248.1</v>
      </c>
      <c r="AX53" s="67">
        <f t="shared" si="6"/>
        <v>247.4</v>
      </c>
      <c r="AY53" s="67">
        <f t="shared" si="6"/>
        <v>241.2</v>
      </c>
      <c r="AZ53" s="67">
        <f t="shared" si="6"/>
        <v>238.1</v>
      </c>
      <c r="BA53" s="67">
        <f t="shared" si="6"/>
        <v>232.9</v>
      </c>
      <c r="BB53" s="67">
        <f t="shared" si="6"/>
        <v>234.7</v>
      </c>
      <c r="BC53" s="67">
        <f t="shared" si="6"/>
        <v>230.1</v>
      </c>
      <c r="BD53" s="67">
        <f t="shared" si="6"/>
        <v>228.8</v>
      </c>
      <c r="BE53" s="67">
        <f t="shared" si="6"/>
        <v>231.2</v>
      </c>
      <c r="BF53" s="67">
        <f t="shared" si="6"/>
        <v>239.3</v>
      </c>
      <c r="BG53" s="67">
        <f t="shared" si="6"/>
        <v>237.2</v>
      </c>
      <c r="BH53" s="67">
        <f t="shared" si="6"/>
        <v>236.8</v>
      </c>
      <c r="BI53" s="67">
        <f t="shared" si="6"/>
        <v>238.2</v>
      </c>
      <c r="BJ53" s="67">
        <f t="shared" si="6"/>
        <v>244.7</v>
      </c>
      <c r="BK53" s="67">
        <f t="shared" si="6"/>
        <v>238.9</v>
      </c>
      <c r="BL53" s="67">
        <f t="shared" ref="BL53:BR53" si="7">BL23</f>
        <v>236.7</v>
      </c>
      <c r="BM53" s="67">
        <f t="shared" si="7"/>
        <v>238.5</v>
      </c>
      <c r="BN53" s="67">
        <f t="shared" si="7"/>
        <v>244.4</v>
      </c>
      <c r="BO53" s="67">
        <f t="shared" si="7"/>
        <v>237.7</v>
      </c>
      <c r="BP53" s="67">
        <f t="shared" si="7"/>
        <v>233.4</v>
      </c>
      <c r="BQ53" s="67">
        <f t="shared" si="7"/>
        <v>235.4</v>
      </c>
      <c r="BR53" s="67">
        <f t="shared" si="7"/>
        <v>241.5</v>
      </c>
      <c r="BS53" s="67">
        <f>BS23</f>
        <v>236.3</v>
      </c>
    </row>
    <row r="54" spans="1:71" s="31" customFormat="1" x14ac:dyDescent="0.3">
      <c r="B54" s="52" t="s">
        <v>128</v>
      </c>
      <c r="C54" s="46" t="s">
        <v>29</v>
      </c>
      <c r="D54" s="67">
        <f>SUM(D24:D37)+D22</f>
        <v>1760.2000000000003</v>
      </c>
      <c r="E54" s="67">
        <f t="shared" ref="E54:BG54" si="8">SUM(E24:E37)+E22</f>
        <v>1833.6</v>
      </c>
      <c r="F54" s="67">
        <f t="shared" si="8"/>
        <v>1851.7</v>
      </c>
      <c r="G54" s="67">
        <f t="shared" si="8"/>
        <v>1792.4000000000003</v>
      </c>
      <c r="H54" s="67">
        <f t="shared" si="8"/>
        <v>1771.7000000000003</v>
      </c>
      <c r="I54" s="67">
        <f t="shared" si="8"/>
        <v>1823.6999999999998</v>
      </c>
      <c r="J54" s="67">
        <f t="shared" si="8"/>
        <v>1850.3999999999999</v>
      </c>
      <c r="K54" s="67">
        <f t="shared" si="8"/>
        <v>1799.4</v>
      </c>
      <c r="L54" s="67">
        <f t="shared" si="8"/>
        <v>1780.6999999999998</v>
      </c>
      <c r="M54" s="67">
        <f t="shared" si="8"/>
        <v>1852.4</v>
      </c>
      <c r="N54" s="67">
        <f t="shared" si="8"/>
        <v>1908.8</v>
      </c>
      <c r="O54" s="67">
        <f t="shared" si="8"/>
        <v>1855.1999999999998</v>
      </c>
      <c r="P54" s="67">
        <f t="shared" si="8"/>
        <v>1847.8</v>
      </c>
      <c r="Q54" s="67">
        <f t="shared" si="8"/>
        <v>1921.8</v>
      </c>
      <c r="R54" s="67">
        <f t="shared" si="8"/>
        <v>1969.7</v>
      </c>
      <c r="S54" s="67">
        <f t="shared" si="8"/>
        <v>1904.6999999999998</v>
      </c>
      <c r="T54" s="67">
        <f t="shared" si="8"/>
        <v>1882.2</v>
      </c>
      <c r="U54" s="67">
        <f t="shared" si="8"/>
        <v>1943.6999999999998</v>
      </c>
      <c r="V54" s="67">
        <f t="shared" si="8"/>
        <v>1990.8</v>
      </c>
      <c r="W54" s="67">
        <f t="shared" si="8"/>
        <v>1941.0000000000002</v>
      </c>
      <c r="X54" s="67">
        <f t="shared" si="8"/>
        <v>1921.3</v>
      </c>
      <c r="Y54" s="67">
        <f t="shared" si="8"/>
        <v>1980.8999999999996</v>
      </c>
      <c r="Z54" s="67">
        <f t="shared" si="8"/>
        <v>2026.4999999999995</v>
      </c>
      <c r="AA54" s="67">
        <f t="shared" si="8"/>
        <v>1977.6999999999998</v>
      </c>
      <c r="AB54" s="67">
        <f t="shared" si="8"/>
        <v>1962.6999999999998</v>
      </c>
      <c r="AC54" s="67">
        <f t="shared" si="8"/>
        <v>2033.8000000000002</v>
      </c>
      <c r="AD54" s="67">
        <f t="shared" si="8"/>
        <v>2087.4</v>
      </c>
      <c r="AE54" s="67">
        <f t="shared" si="8"/>
        <v>2027.8999999999999</v>
      </c>
      <c r="AF54" s="67">
        <f t="shared" si="8"/>
        <v>2013.4000000000003</v>
      </c>
      <c r="AG54" s="67">
        <f t="shared" si="8"/>
        <v>2063.6000000000004</v>
      </c>
      <c r="AH54" s="67">
        <f t="shared" si="8"/>
        <v>2133.1999999999998</v>
      </c>
      <c r="AI54" s="67">
        <f t="shared" si="8"/>
        <v>2081.4000000000005</v>
      </c>
      <c r="AJ54" s="67">
        <f t="shared" si="8"/>
        <v>2082.3999999999996</v>
      </c>
      <c r="AK54" s="67">
        <f t="shared" si="8"/>
        <v>2140.4000000000005</v>
      </c>
      <c r="AL54" s="67">
        <f t="shared" si="8"/>
        <v>2180.6000000000004</v>
      </c>
      <c r="AM54" s="67">
        <f t="shared" si="8"/>
        <v>2125.1</v>
      </c>
      <c r="AN54" s="67">
        <f t="shared" si="8"/>
        <v>2127.6999999999998</v>
      </c>
      <c r="AO54" s="67">
        <f t="shared" si="8"/>
        <v>2184.9000000000005</v>
      </c>
      <c r="AP54" s="67">
        <f t="shared" si="8"/>
        <v>2235.3000000000002</v>
      </c>
      <c r="AQ54" s="67">
        <f t="shared" si="8"/>
        <v>2178.4</v>
      </c>
      <c r="AR54" s="67">
        <f t="shared" si="8"/>
        <v>2178.5999999999995</v>
      </c>
      <c r="AS54" s="67">
        <f t="shared" si="8"/>
        <v>2226.6999999999998</v>
      </c>
      <c r="AT54" s="67">
        <f t="shared" si="8"/>
        <v>2267.1000000000004</v>
      </c>
      <c r="AU54" s="67">
        <f t="shared" si="8"/>
        <v>2209.4</v>
      </c>
      <c r="AV54" s="67">
        <f t="shared" si="8"/>
        <v>2198.1000000000004</v>
      </c>
      <c r="AW54" s="67">
        <f t="shared" si="8"/>
        <v>2240.5</v>
      </c>
      <c r="AX54" s="67">
        <f t="shared" si="8"/>
        <v>2283.2000000000003</v>
      </c>
      <c r="AY54" s="67">
        <f t="shared" si="8"/>
        <v>2223.2000000000003</v>
      </c>
      <c r="AZ54" s="67">
        <f t="shared" si="8"/>
        <v>2201.3000000000002</v>
      </c>
      <c r="BA54" s="67">
        <f t="shared" si="8"/>
        <v>2177.6999999999998</v>
      </c>
      <c r="BB54" s="67">
        <f t="shared" si="8"/>
        <v>2211.8000000000002</v>
      </c>
      <c r="BC54" s="67">
        <f t="shared" si="8"/>
        <v>2176.3000000000002</v>
      </c>
      <c r="BD54" s="67">
        <f t="shared" si="8"/>
        <v>2128.7999999999997</v>
      </c>
      <c r="BE54" s="67">
        <f t="shared" si="8"/>
        <v>2192.6</v>
      </c>
      <c r="BF54" s="67">
        <f t="shared" si="8"/>
        <v>2303.6</v>
      </c>
      <c r="BG54" s="67">
        <f t="shared" si="8"/>
        <v>2276.5999999999995</v>
      </c>
      <c r="BH54" s="67">
        <f>SUM(BH24:BH37)+BH22</f>
        <v>2259.6999999999998</v>
      </c>
      <c r="BI54" s="67">
        <f>SUM(BI24:BI37)+BI22</f>
        <v>2334.9</v>
      </c>
      <c r="BJ54" s="67">
        <f>SUM(BJ24:BJ37)+BJ22</f>
        <v>2425.1999999999998</v>
      </c>
      <c r="BK54" s="67">
        <f>SUM(BK24:BK37)+BK22</f>
        <v>2367.1999999999998</v>
      </c>
      <c r="BL54" s="67">
        <f t="shared" ref="BL54:BR54" si="9">SUM(BL24:BL37)+BL22</f>
        <v>2322.6</v>
      </c>
      <c r="BM54" s="67">
        <f t="shared" si="9"/>
        <v>2375.2999999999997</v>
      </c>
      <c r="BN54" s="67">
        <f t="shared" si="9"/>
        <v>2451.5</v>
      </c>
      <c r="BO54" s="67">
        <f t="shared" si="9"/>
        <v>2375.3999999999996</v>
      </c>
      <c r="BP54" s="67">
        <f t="shared" si="9"/>
        <v>2324.7999999999993</v>
      </c>
      <c r="BQ54" s="67">
        <f t="shared" si="9"/>
        <v>2368.9</v>
      </c>
      <c r="BR54" s="67">
        <f t="shared" si="9"/>
        <v>2434.6999999999998</v>
      </c>
      <c r="BS54" s="67">
        <f>SUM(BS24:BS37)+BS22</f>
        <v>2355.8000000000002</v>
      </c>
    </row>
    <row r="55" spans="1:71" s="31" customFormat="1" x14ac:dyDescent="0.3">
      <c r="B55" s="52" t="s">
        <v>129</v>
      </c>
      <c r="C55" s="47" t="s">
        <v>26</v>
      </c>
      <c r="D55" s="67">
        <f>SUM(D39:D41)</f>
        <v>1343.3</v>
      </c>
      <c r="E55" s="67">
        <f t="shared" ref="E55:BK55" si="10">SUM(E39:E41)</f>
        <v>1345.3000000000002</v>
      </c>
      <c r="F55" s="67">
        <f t="shared" si="10"/>
        <v>1379.5</v>
      </c>
      <c r="G55" s="67">
        <f t="shared" si="10"/>
        <v>1339.5</v>
      </c>
      <c r="H55" s="67">
        <f t="shared" si="10"/>
        <v>1318.8</v>
      </c>
      <c r="I55" s="67">
        <f t="shared" si="10"/>
        <v>1323.2</v>
      </c>
      <c r="J55" s="67">
        <f t="shared" si="10"/>
        <v>1349.9</v>
      </c>
      <c r="K55" s="67">
        <f t="shared" si="10"/>
        <v>1307.7</v>
      </c>
      <c r="L55" s="67">
        <f t="shared" si="10"/>
        <v>1296.2</v>
      </c>
      <c r="M55" s="67">
        <f t="shared" si="10"/>
        <v>1313.1</v>
      </c>
      <c r="N55" s="67">
        <f t="shared" si="10"/>
        <v>1348.8</v>
      </c>
      <c r="O55" s="67">
        <f t="shared" si="10"/>
        <v>1316.2</v>
      </c>
      <c r="P55" s="67">
        <f t="shared" si="10"/>
        <v>1301.9000000000001</v>
      </c>
      <c r="Q55" s="67">
        <f t="shared" si="10"/>
        <v>1321.5</v>
      </c>
      <c r="R55" s="67">
        <f t="shared" si="10"/>
        <v>1353.5</v>
      </c>
      <c r="S55" s="67">
        <f t="shared" si="10"/>
        <v>1320.1</v>
      </c>
      <c r="T55" s="67">
        <f t="shared" si="10"/>
        <v>1311.9</v>
      </c>
      <c r="U55" s="67">
        <f t="shared" si="10"/>
        <v>1331.3</v>
      </c>
      <c r="V55" s="67">
        <f t="shared" si="10"/>
        <v>1364.1</v>
      </c>
      <c r="W55" s="67">
        <f t="shared" si="10"/>
        <v>1328.3999999999999</v>
      </c>
      <c r="X55" s="67">
        <f t="shared" si="10"/>
        <v>1323.3000000000002</v>
      </c>
      <c r="Y55" s="67">
        <f t="shared" si="10"/>
        <v>1347.7</v>
      </c>
      <c r="Z55" s="67">
        <f t="shared" si="10"/>
        <v>1378.3000000000002</v>
      </c>
      <c r="AA55" s="67">
        <f t="shared" si="10"/>
        <v>1344.6</v>
      </c>
      <c r="AB55" s="67">
        <f t="shared" si="10"/>
        <v>1336.6000000000001</v>
      </c>
      <c r="AC55" s="67">
        <f t="shared" si="10"/>
        <v>1357.6</v>
      </c>
      <c r="AD55" s="67">
        <f t="shared" si="10"/>
        <v>1398.4</v>
      </c>
      <c r="AE55" s="67">
        <f t="shared" si="10"/>
        <v>1370.5</v>
      </c>
      <c r="AF55" s="67">
        <f t="shared" si="10"/>
        <v>1369</v>
      </c>
      <c r="AG55" s="67">
        <f t="shared" si="10"/>
        <v>1388.3000000000002</v>
      </c>
      <c r="AH55" s="67">
        <f t="shared" si="10"/>
        <v>1425.9</v>
      </c>
      <c r="AI55" s="67">
        <f t="shared" si="10"/>
        <v>1403.1</v>
      </c>
      <c r="AJ55" s="67">
        <f t="shared" si="10"/>
        <v>1405.8</v>
      </c>
      <c r="AK55" s="67">
        <f t="shared" si="10"/>
        <v>1428.6</v>
      </c>
      <c r="AL55" s="67">
        <f t="shared" si="10"/>
        <v>1468.5</v>
      </c>
      <c r="AM55" s="67">
        <f t="shared" si="10"/>
        <v>1443.5</v>
      </c>
      <c r="AN55" s="67">
        <f t="shared" si="10"/>
        <v>1437.5</v>
      </c>
      <c r="AO55" s="67">
        <f t="shared" si="10"/>
        <v>1457.2</v>
      </c>
      <c r="AP55" s="67">
        <f t="shared" si="10"/>
        <v>1491.5</v>
      </c>
      <c r="AQ55" s="67">
        <f t="shared" si="10"/>
        <v>1462.3</v>
      </c>
      <c r="AR55" s="67">
        <f t="shared" si="10"/>
        <v>1455.5</v>
      </c>
      <c r="AS55" s="67">
        <f t="shared" si="10"/>
        <v>1470.6000000000001</v>
      </c>
      <c r="AT55" s="67">
        <f t="shared" si="10"/>
        <v>1502.1</v>
      </c>
      <c r="AU55" s="67">
        <f t="shared" si="10"/>
        <v>1475.7</v>
      </c>
      <c r="AV55" s="67">
        <f t="shared" si="10"/>
        <v>1471</v>
      </c>
      <c r="AW55" s="67">
        <f t="shared" si="10"/>
        <v>1483.1999999999998</v>
      </c>
      <c r="AX55" s="67">
        <f t="shared" si="10"/>
        <v>1512.1999999999998</v>
      </c>
      <c r="AY55" s="67">
        <f t="shared" si="10"/>
        <v>1478.3000000000002</v>
      </c>
      <c r="AZ55" s="67">
        <f t="shared" si="10"/>
        <v>1468.3</v>
      </c>
      <c r="BA55" s="67">
        <f t="shared" si="10"/>
        <v>1473.5</v>
      </c>
      <c r="BB55" s="67">
        <f t="shared" si="10"/>
        <v>1509.1999999999998</v>
      </c>
      <c r="BC55" s="67">
        <f t="shared" si="10"/>
        <v>1480.6999999999998</v>
      </c>
      <c r="BD55" s="67">
        <f t="shared" si="10"/>
        <v>1472.9</v>
      </c>
      <c r="BE55" s="67">
        <f t="shared" si="10"/>
        <v>1497.1999999999998</v>
      </c>
      <c r="BF55" s="67">
        <f t="shared" si="10"/>
        <v>1538.3000000000002</v>
      </c>
      <c r="BG55" s="67">
        <f t="shared" si="10"/>
        <v>1492.8000000000002</v>
      </c>
      <c r="BH55" s="67">
        <f t="shared" si="10"/>
        <v>1494.5</v>
      </c>
      <c r="BI55" s="67">
        <f t="shared" si="10"/>
        <v>1517.5</v>
      </c>
      <c r="BJ55" s="67">
        <f t="shared" si="10"/>
        <v>1553.5</v>
      </c>
      <c r="BK55" s="67">
        <f t="shared" si="10"/>
        <v>1517.7000000000003</v>
      </c>
      <c r="BL55" s="67">
        <f t="shared" ref="BL55:BQ55" si="11">SUM(BL39:BL41)</f>
        <v>1513.1999999999998</v>
      </c>
      <c r="BM55" s="67">
        <f t="shared" si="11"/>
        <v>1537.3</v>
      </c>
      <c r="BN55" s="67">
        <f t="shared" si="11"/>
        <v>1570.5</v>
      </c>
      <c r="BO55" s="67">
        <f t="shared" si="11"/>
        <v>1529.5000000000002</v>
      </c>
      <c r="BP55" s="67">
        <f t="shared" si="11"/>
        <v>1524.6</v>
      </c>
      <c r="BQ55" s="67">
        <f t="shared" si="11"/>
        <v>1549.3</v>
      </c>
      <c r="BR55" s="67">
        <f>SUM(BR39:BR41)</f>
        <v>1584.1999999999998</v>
      </c>
      <c r="BS55" s="67">
        <f>SUM(BS39:BS41)</f>
        <v>1532.5</v>
      </c>
    </row>
    <row r="56" spans="1:71" s="41" customFormat="1" x14ac:dyDescent="0.3">
      <c r="B56" s="52" t="s">
        <v>183</v>
      </c>
      <c r="C56" s="31" t="s">
        <v>181</v>
      </c>
      <c r="D56" s="67">
        <f>D38</f>
        <v>99.3</v>
      </c>
      <c r="E56" s="67">
        <f t="shared" ref="E56:BK56" si="12">E38</f>
        <v>100.3</v>
      </c>
      <c r="F56" s="67">
        <f t="shared" si="12"/>
        <v>100.9</v>
      </c>
      <c r="G56" s="67">
        <f t="shared" si="12"/>
        <v>96.7</v>
      </c>
      <c r="H56" s="67">
        <f t="shared" si="12"/>
        <v>99.9</v>
      </c>
      <c r="I56" s="67">
        <f t="shared" si="12"/>
        <v>102.7</v>
      </c>
      <c r="J56" s="67">
        <f t="shared" si="12"/>
        <v>102.5</v>
      </c>
      <c r="K56" s="67">
        <f t="shared" si="12"/>
        <v>95.8</v>
      </c>
      <c r="L56" s="67">
        <f t="shared" si="12"/>
        <v>101.1</v>
      </c>
      <c r="M56" s="67">
        <f t="shared" si="12"/>
        <v>101.5</v>
      </c>
      <c r="N56" s="67">
        <f t="shared" si="12"/>
        <v>103.4</v>
      </c>
      <c r="O56" s="67">
        <f t="shared" si="12"/>
        <v>93.6</v>
      </c>
      <c r="P56" s="67">
        <f t="shared" si="12"/>
        <v>101</v>
      </c>
      <c r="Q56" s="67">
        <f t="shared" si="12"/>
        <v>99.4</v>
      </c>
      <c r="R56" s="67">
        <f t="shared" si="12"/>
        <v>101.7</v>
      </c>
      <c r="S56" s="67">
        <f t="shared" si="12"/>
        <v>92.3</v>
      </c>
      <c r="T56" s="67">
        <f t="shared" si="12"/>
        <v>109.3</v>
      </c>
      <c r="U56" s="67">
        <f t="shared" si="12"/>
        <v>101.8</v>
      </c>
      <c r="V56" s="67">
        <f t="shared" si="12"/>
        <v>105.1</v>
      </c>
      <c r="W56" s="67">
        <f t="shared" si="12"/>
        <v>92.1</v>
      </c>
      <c r="X56" s="67">
        <f t="shared" si="12"/>
        <v>117.5</v>
      </c>
      <c r="Y56" s="67">
        <f t="shared" si="12"/>
        <v>102.9</v>
      </c>
      <c r="Z56" s="67">
        <f t="shared" si="12"/>
        <v>112</v>
      </c>
      <c r="AA56" s="67">
        <f t="shared" si="12"/>
        <v>94</v>
      </c>
      <c r="AB56" s="67">
        <f t="shared" si="12"/>
        <v>119.7</v>
      </c>
      <c r="AC56" s="67">
        <f t="shared" si="12"/>
        <v>106.4</v>
      </c>
      <c r="AD56" s="67">
        <f t="shared" si="12"/>
        <v>116.8</v>
      </c>
      <c r="AE56" s="67">
        <f t="shared" si="12"/>
        <v>96.5</v>
      </c>
      <c r="AF56" s="67">
        <f t="shared" si="12"/>
        <v>120.1</v>
      </c>
      <c r="AG56" s="67">
        <f t="shared" si="12"/>
        <v>107.1</v>
      </c>
      <c r="AH56" s="67">
        <f t="shared" si="12"/>
        <v>120.7</v>
      </c>
      <c r="AI56" s="67">
        <f t="shared" si="12"/>
        <v>102.7</v>
      </c>
      <c r="AJ56" s="67">
        <f t="shared" si="12"/>
        <v>119.5</v>
      </c>
      <c r="AK56" s="67">
        <f t="shared" si="12"/>
        <v>109.8</v>
      </c>
      <c r="AL56" s="67">
        <f t="shared" si="12"/>
        <v>121.8</v>
      </c>
      <c r="AM56" s="67">
        <f t="shared" si="12"/>
        <v>104.7</v>
      </c>
      <c r="AN56" s="67">
        <f t="shared" si="12"/>
        <v>113.3</v>
      </c>
      <c r="AO56" s="67">
        <f t="shared" si="12"/>
        <v>120.4</v>
      </c>
      <c r="AP56" s="67">
        <f t="shared" si="12"/>
        <v>121.9</v>
      </c>
      <c r="AQ56" s="67">
        <f t="shared" si="12"/>
        <v>116.8</v>
      </c>
      <c r="AR56" s="67">
        <f t="shared" si="12"/>
        <v>116</v>
      </c>
      <c r="AS56" s="67">
        <f t="shared" si="12"/>
        <v>118</v>
      </c>
      <c r="AT56" s="67">
        <f t="shared" si="12"/>
        <v>120.1</v>
      </c>
      <c r="AU56" s="67">
        <f t="shared" si="12"/>
        <v>122.7</v>
      </c>
      <c r="AV56" s="67">
        <f t="shared" si="12"/>
        <v>119.4</v>
      </c>
      <c r="AW56" s="67">
        <f t="shared" si="12"/>
        <v>119</v>
      </c>
      <c r="AX56" s="67">
        <f t="shared" si="12"/>
        <v>120.1</v>
      </c>
      <c r="AY56" s="67">
        <f t="shared" si="12"/>
        <v>122.1</v>
      </c>
      <c r="AZ56" s="67">
        <f t="shared" si="12"/>
        <v>115</v>
      </c>
      <c r="BA56" s="67">
        <f t="shared" si="12"/>
        <v>116.6</v>
      </c>
      <c r="BB56" s="67">
        <f t="shared" si="12"/>
        <v>118.2</v>
      </c>
      <c r="BC56" s="67">
        <f t="shared" si="12"/>
        <v>122.3</v>
      </c>
      <c r="BD56" s="67">
        <f t="shared" si="12"/>
        <v>107.5</v>
      </c>
      <c r="BE56" s="67">
        <f t="shared" si="12"/>
        <v>114.8</v>
      </c>
      <c r="BF56" s="67">
        <f t="shared" si="12"/>
        <v>119.9</v>
      </c>
      <c r="BG56" s="67">
        <f t="shared" si="12"/>
        <v>126.8</v>
      </c>
      <c r="BH56" s="262">
        <f t="shared" si="12"/>
        <v>112.1</v>
      </c>
      <c r="BI56" s="262">
        <f t="shared" si="12"/>
        <v>121.6</v>
      </c>
      <c r="BJ56" s="262">
        <f t="shared" si="12"/>
        <v>124.1</v>
      </c>
      <c r="BK56" s="262">
        <f t="shared" si="12"/>
        <v>127.5</v>
      </c>
      <c r="BL56" s="262">
        <f t="shared" ref="BL56:BQ56" si="13">BL38</f>
        <v>114.8</v>
      </c>
      <c r="BM56" s="262">
        <f t="shared" si="13"/>
        <v>123.3</v>
      </c>
      <c r="BN56" s="262">
        <f t="shared" si="13"/>
        <v>121.3</v>
      </c>
      <c r="BO56" s="262">
        <f t="shared" si="13"/>
        <v>126.1</v>
      </c>
      <c r="BP56" s="262">
        <f t="shared" si="13"/>
        <v>116.5</v>
      </c>
      <c r="BQ56" s="262">
        <f t="shared" si="13"/>
        <v>123.2</v>
      </c>
      <c r="BR56" s="262">
        <f>BR38</f>
        <v>120.8</v>
      </c>
      <c r="BS56" s="262">
        <f>BS38</f>
        <v>128.19999999999999</v>
      </c>
    </row>
    <row r="57" spans="1:71" x14ac:dyDescent="0.3">
      <c r="A57" s="40"/>
      <c r="B57" s="36" t="s">
        <v>130</v>
      </c>
      <c r="C57" s="176" t="s">
        <v>30</v>
      </c>
      <c r="D57" s="281">
        <f>D42</f>
        <v>4532.8</v>
      </c>
      <c r="E57" s="281">
        <f>E42</f>
        <v>4634.1000000000004</v>
      </c>
      <c r="F57" s="281">
        <f t="shared" ref="F57:BK57" si="14">F42</f>
        <v>4716.3999999999996</v>
      </c>
      <c r="G57" s="281">
        <f t="shared" si="14"/>
        <v>4561.3999999999996</v>
      </c>
      <c r="H57" s="281">
        <f t="shared" si="14"/>
        <v>4475.3999999999996</v>
      </c>
      <c r="I57" s="281">
        <f t="shared" si="14"/>
        <v>4534.2</v>
      </c>
      <c r="J57" s="281">
        <f t="shared" si="14"/>
        <v>4595.1000000000004</v>
      </c>
      <c r="K57" s="281">
        <f t="shared" si="14"/>
        <v>4465.8</v>
      </c>
      <c r="L57" s="281">
        <f t="shared" si="14"/>
        <v>4431.1000000000004</v>
      </c>
      <c r="M57" s="281">
        <f t="shared" si="14"/>
        <v>4542.2</v>
      </c>
      <c r="N57" s="281">
        <f t="shared" si="14"/>
        <v>4668.2</v>
      </c>
      <c r="O57" s="281">
        <f t="shared" si="14"/>
        <v>4549.8999999999996</v>
      </c>
      <c r="P57" s="281">
        <f t="shared" si="14"/>
        <v>4556.8</v>
      </c>
      <c r="Q57" s="281">
        <f t="shared" si="14"/>
        <v>4653.8999999999996</v>
      </c>
      <c r="R57" s="281">
        <f t="shared" si="14"/>
        <v>4767.2</v>
      </c>
      <c r="S57" s="281">
        <f t="shared" si="14"/>
        <v>4630.7</v>
      </c>
      <c r="T57" s="281">
        <f t="shared" si="14"/>
        <v>4608.8999999999996</v>
      </c>
      <c r="U57" s="281">
        <f t="shared" si="14"/>
        <v>4689.2</v>
      </c>
      <c r="V57" s="281">
        <f t="shared" si="14"/>
        <v>4796.8</v>
      </c>
      <c r="W57" s="281">
        <f t="shared" si="14"/>
        <v>4657.6000000000004</v>
      </c>
      <c r="X57" s="281">
        <f t="shared" si="14"/>
        <v>4644.2</v>
      </c>
      <c r="Y57" s="281">
        <f t="shared" si="14"/>
        <v>4734.6000000000004</v>
      </c>
      <c r="Z57" s="281">
        <f t="shared" si="14"/>
        <v>4845.8</v>
      </c>
      <c r="AA57" s="281">
        <f t="shared" si="14"/>
        <v>4719.7</v>
      </c>
      <c r="AB57" s="281">
        <f t="shared" si="14"/>
        <v>4692.2</v>
      </c>
      <c r="AC57" s="281">
        <f t="shared" si="14"/>
        <v>4797</v>
      </c>
      <c r="AD57" s="281">
        <f t="shared" si="14"/>
        <v>4941.8999999999996</v>
      </c>
      <c r="AE57" s="281">
        <f t="shared" si="14"/>
        <v>4790.5</v>
      </c>
      <c r="AF57" s="281">
        <f t="shared" si="14"/>
        <v>4787</v>
      </c>
      <c r="AG57" s="281">
        <f t="shared" si="14"/>
        <v>4855.3999999999996</v>
      </c>
      <c r="AH57" s="281">
        <f t="shared" si="14"/>
        <v>4995.2</v>
      </c>
      <c r="AI57" s="281">
        <f t="shared" si="14"/>
        <v>4872.8999999999996</v>
      </c>
      <c r="AJ57" s="281">
        <f t="shared" si="14"/>
        <v>4877.8</v>
      </c>
      <c r="AK57" s="281">
        <f t="shared" si="14"/>
        <v>4981.3</v>
      </c>
      <c r="AL57" s="281">
        <f t="shared" si="14"/>
        <v>5071.5</v>
      </c>
      <c r="AM57" s="281">
        <f t="shared" si="14"/>
        <v>4968.6000000000004</v>
      </c>
      <c r="AN57" s="281">
        <f t="shared" si="14"/>
        <v>4993.3999999999996</v>
      </c>
      <c r="AO57" s="281">
        <f t="shared" si="14"/>
        <v>5101.2</v>
      </c>
      <c r="AP57" s="281">
        <f t="shared" si="14"/>
        <v>5213.6000000000004</v>
      </c>
      <c r="AQ57" s="281">
        <f t="shared" si="14"/>
        <v>5093</v>
      </c>
      <c r="AR57" s="281">
        <f t="shared" si="14"/>
        <v>5096.8999999999996</v>
      </c>
      <c r="AS57" s="281">
        <f t="shared" si="14"/>
        <v>5192.3999999999996</v>
      </c>
      <c r="AT57" s="281">
        <f t="shared" si="14"/>
        <v>5283.9</v>
      </c>
      <c r="AU57" s="281">
        <f t="shared" si="14"/>
        <v>5171.8</v>
      </c>
      <c r="AV57" s="281">
        <f t="shared" si="14"/>
        <v>5140.1000000000004</v>
      </c>
      <c r="AW57" s="281">
        <f t="shared" si="14"/>
        <v>5222.1000000000004</v>
      </c>
      <c r="AX57" s="281">
        <f t="shared" si="14"/>
        <v>5316.9</v>
      </c>
      <c r="AY57" s="281">
        <f t="shared" si="14"/>
        <v>5199.3</v>
      </c>
      <c r="AZ57" s="281">
        <f t="shared" si="14"/>
        <v>5130.2</v>
      </c>
      <c r="BA57" s="281">
        <f t="shared" si="14"/>
        <v>5125.5</v>
      </c>
      <c r="BB57" s="281">
        <f t="shared" si="14"/>
        <v>5222.3</v>
      </c>
      <c r="BC57" s="281">
        <f t="shared" si="14"/>
        <v>5133.6000000000004</v>
      </c>
      <c r="BD57" s="281">
        <f t="shared" si="14"/>
        <v>5044.7</v>
      </c>
      <c r="BE57" s="281">
        <f t="shared" si="14"/>
        <v>5168.5</v>
      </c>
      <c r="BF57" s="281">
        <f t="shared" si="14"/>
        <v>5374</v>
      </c>
      <c r="BG57" s="281">
        <f t="shared" si="14"/>
        <v>5284.5</v>
      </c>
      <c r="BH57" s="281">
        <f t="shared" si="14"/>
        <v>5242.3</v>
      </c>
      <c r="BI57" s="281">
        <f t="shared" si="14"/>
        <v>5377.5</v>
      </c>
      <c r="BJ57" s="281">
        <f t="shared" si="14"/>
        <v>5551</v>
      </c>
      <c r="BK57" s="281">
        <f t="shared" si="14"/>
        <v>5430.4</v>
      </c>
      <c r="BL57" s="281">
        <f t="shared" ref="BL57:BQ57" si="15">BL42</f>
        <v>5348.5</v>
      </c>
      <c r="BM57" s="281">
        <f t="shared" si="15"/>
        <v>5454</v>
      </c>
      <c r="BN57" s="281">
        <f t="shared" si="15"/>
        <v>5598.7</v>
      </c>
      <c r="BO57" s="281">
        <f t="shared" si="15"/>
        <v>5445.6</v>
      </c>
      <c r="BP57" s="281">
        <f t="shared" si="15"/>
        <v>5348.4</v>
      </c>
      <c r="BQ57" s="281">
        <f t="shared" si="15"/>
        <v>5440.6</v>
      </c>
      <c r="BR57" s="281">
        <f>BR42</f>
        <v>5575.2</v>
      </c>
      <c r="BS57" s="281">
        <f>BS42</f>
        <v>5415.5</v>
      </c>
    </row>
    <row r="58" spans="1:71" s="41" customFormat="1" x14ac:dyDescent="0.3">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R58" s="45"/>
    </row>
    <row r="59" spans="1:71" s="41" customFormat="1" ht="14.5" x14ac:dyDescent="0.35">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3"/>
      <c r="AJ59" s="33"/>
      <c r="AK59" s="33"/>
      <c r="AN59" s="33"/>
      <c r="AY59" s="182"/>
      <c r="AZ59" s="182"/>
      <c r="BA59" s="182"/>
      <c r="BB59" s="182"/>
      <c r="BC59" s="182"/>
      <c r="BD59" s="182"/>
      <c r="BE59" s="182"/>
      <c r="BF59" s="182"/>
      <c r="BG59" s="42"/>
    </row>
    <row r="60" spans="1:71" s="41" customFormat="1" ht="14.5" x14ac:dyDescent="0.35">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3"/>
      <c r="AJ60" s="33"/>
      <c r="AK60" s="33"/>
      <c r="AN60" s="33"/>
      <c r="AY60" s="182"/>
      <c r="AZ60" s="182"/>
      <c r="BA60" s="182"/>
      <c r="BB60" s="182"/>
      <c r="BC60" s="182"/>
      <c r="BD60" s="182"/>
      <c r="BE60" s="182"/>
      <c r="BF60" s="182"/>
    </row>
    <row r="61" spans="1:71" s="41" customFormat="1" ht="14.5" x14ac:dyDescent="0.35">
      <c r="C61" s="31"/>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29"/>
      <c r="AJ61" s="29"/>
      <c r="AK61" s="29"/>
      <c r="AN61" s="29"/>
      <c r="AY61" s="182"/>
      <c r="AZ61" s="182"/>
      <c r="BA61" s="182"/>
      <c r="BB61" s="182"/>
      <c r="BC61" s="182"/>
      <c r="BD61" s="182"/>
      <c r="BE61" s="182"/>
      <c r="BF61" s="182"/>
    </row>
    <row r="62" spans="1:71" s="41" customFormat="1" ht="14.5" x14ac:dyDescent="0.35">
      <c r="B62" s="48" t="s">
        <v>118</v>
      </c>
      <c r="C62" s="48" t="s">
        <v>120</v>
      </c>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29"/>
      <c r="AJ62" s="29"/>
      <c r="AK62" s="29"/>
      <c r="AN62" s="29"/>
      <c r="AY62" s="182"/>
      <c r="AZ62" s="182"/>
      <c r="BA62" s="182"/>
      <c r="BB62" s="182"/>
      <c r="BC62" s="182"/>
      <c r="BD62" s="182"/>
      <c r="BE62" s="182"/>
      <c r="BF62" s="182"/>
    </row>
    <row r="63" spans="1:71" s="41" customFormat="1" ht="14.5" x14ac:dyDescent="0.35">
      <c r="B63" s="78">
        <v>45804</v>
      </c>
      <c r="C63" s="78">
        <v>45804</v>
      </c>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29"/>
      <c r="AJ63" s="29"/>
      <c r="AK63" s="29"/>
      <c r="AN63" s="29"/>
      <c r="AY63" s="182"/>
      <c r="AZ63" s="182"/>
      <c r="BA63" s="182"/>
      <c r="BB63" s="182"/>
      <c r="BC63" s="182"/>
      <c r="BD63" s="182"/>
      <c r="BE63" s="182"/>
      <c r="BF63" s="182"/>
    </row>
    <row r="64" spans="1:71" s="41" customFormat="1" ht="14.5" x14ac:dyDescent="0.35">
      <c r="B64" s="49"/>
      <c r="C64" s="49"/>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29"/>
      <c r="AJ64" s="29"/>
      <c r="AK64" s="29"/>
      <c r="AN64" s="29"/>
      <c r="AY64" s="182"/>
      <c r="AZ64" s="182"/>
      <c r="BA64" s="182"/>
      <c r="BB64" s="182"/>
      <c r="BC64" s="182"/>
      <c r="BD64" s="182"/>
      <c r="BE64" s="182"/>
      <c r="BF64" s="182"/>
    </row>
    <row r="65" spans="2:58" s="41" customFormat="1" ht="14.5" x14ac:dyDescent="0.35">
      <c r="B65" s="48" t="s">
        <v>119</v>
      </c>
      <c r="C65" s="48" t="s">
        <v>121</v>
      </c>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29"/>
      <c r="AJ65" s="29"/>
      <c r="AK65" s="29"/>
      <c r="AN65" s="29"/>
      <c r="AY65" s="182"/>
      <c r="AZ65" s="182"/>
      <c r="BA65" s="182"/>
      <c r="BB65" s="182"/>
      <c r="BC65" s="182"/>
      <c r="BD65" s="182"/>
      <c r="BE65" s="182"/>
      <c r="BF65" s="182"/>
    </row>
    <row r="66" spans="2:58" s="41" customFormat="1" x14ac:dyDescent="0.3">
      <c r="B66" s="49" t="s">
        <v>186</v>
      </c>
      <c r="C66" s="49" t="s">
        <v>267</v>
      </c>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29"/>
      <c r="AJ66" s="29"/>
      <c r="AK66" s="29"/>
      <c r="AN66" s="29"/>
    </row>
    <row r="67" spans="2:58" s="41" customFormat="1" x14ac:dyDescent="0.3">
      <c r="B67" s="29"/>
      <c r="C67" s="53"/>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29"/>
      <c r="AJ67" s="29"/>
      <c r="AK67" s="29"/>
      <c r="AN67" s="29"/>
    </row>
    <row r="68" spans="2:58" s="41" customFormat="1" x14ac:dyDescent="0.3">
      <c r="B68" s="48" t="s">
        <v>34</v>
      </c>
      <c r="C68" s="48" t="s">
        <v>33</v>
      </c>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29"/>
      <c r="AJ68" s="29"/>
      <c r="AK68" s="29"/>
      <c r="AN68" s="29"/>
    </row>
    <row r="69" spans="2:58" s="41" customFormat="1" x14ac:dyDescent="0.3">
      <c r="B69" s="49" t="s">
        <v>211</v>
      </c>
      <c r="C69" s="49" t="s">
        <v>211</v>
      </c>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29"/>
      <c r="AJ69" s="29"/>
      <c r="AK69" s="29"/>
      <c r="AN69" s="29"/>
    </row>
    <row r="70" spans="2:58" s="41" customFormat="1" x14ac:dyDescent="0.3">
      <c r="B70" s="49" t="s">
        <v>264</v>
      </c>
      <c r="C70" s="49" t="s">
        <v>212</v>
      </c>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29"/>
      <c r="AJ70" s="29"/>
      <c r="AK70" s="29"/>
      <c r="AN70" s="29"/>
    </row>
    <row r="71" spans="2:58" x14ac:dyDescent="0.3">
      <c r="B71" s="49" t="s">
        <v>265</v>
      </c>
      <c r="C71" s="49" t="s">
        <v>213</v>
      </c>
    </row>
    <row r="72" spans="2:58" x14ac:dyDescent="0.3">
      <c r="B72" s="49" t="s">
        <v>214</v>
      </c>
      <c r="C72" s="49" t="s">
        <v>214</v>
      </c>
    </row>
    <row r="73" spans="2:58" x14ac:dyDescent="0.3">
      <c r="B73" s="49" t="s">
        <v>264</v>
      </c>
      <c r="C73" s="49" t="s">
        <v>212</v>
      </c>
    </row>
    <row r="74" spans="2:58" x14ac:dyDescent="0.3">
      <c r="B74" s="49" t="s">
        <v>266</v>
      </c>
      <c r="C74" s="49" t="s">
        <v>215</v>
      </c>
    </row>
    <row r="75" spans="2:58" x14ac:dyDescent="0.3">
      <c r="B75" s="49"/>
      <c r="C75" s="49"/>
    </row>
    <row r="76" spans="2:58" x14ac:dyDescent="0.3">
      <c r="B76" s="49"/>
      <c r="C76" s="49"/>
    </row>
    <row r="77" spans="2:58" x14ac:dyDescent="0.3">
      <c r="B77" s="48"/>
      <c r="C77" s="48" t="s">
        <v>216</v>
      </c>
    </row>
    <row r="78" spans="2:58" x14ac:dyDescent="0.3">
      <c r="B78" s="49"/>
      <c r="C78" s="49" t="s">
        <v>217</v>
      </c>
    </row>
    <row r="79" spans="2:58" x14ac:dyDescent="0.3">
      <c r="B79" s="49"/>
      <c r="C79" s="49"/>
    </row>
    <row r="80" spans="2:58" x14ac:dyDescent="0.3">
      <c r="B80" s="48"/>
      <c r="C80" s="48" t="s">
        <v>218</v>
      </c>
    </row>
    <row r="81" spans="2:3" x14ac:dyDescent="0.3">
      <c r="B81" s="49"/>
      <c r="C81" s="49" t="s">
        <v>219</v>
      </c>
    </row>
    <row r="82" spans="2:3" x14ac:dyDescent="0.3">
      <c r="B82" s="49"/>
      <c r="C82" s="49"/>
    </row>
    <row r="83" spans="2:3" x14ac:dyDescent="0.3">
      <c r="B83" s="49"/>
      <c r="C83" s="49" t="s">
        <v>220</v>
      </c>
    </row>
    <row r="84" spans="2:3" x14ac:dyDescent="0.3">
      <c r="B84" s="49"/>
      <c r="C84" s="49" t="s">
        <v>221</v>
      </c>
    </row>
    <row r="85" spans="2:3" x14ac:dyDescent="0.3">
      <c r="B85" s="49"/>
      <c r="C85" s="49"/>
    </row>
    <row r="86" spans="2:3" x14ac:dyDescent="0.3">
      <c r="B86" s="49"/>
      <c r="C86" s="49"/>
    </row>
    <row r="87" spans="2:3" x14ac:dyDescent="0.3">
      <c r="B87" s="49"/>
      <c r="C87" s="49" t="s">
        <v>222</v>
      </c>
    </row>
    <row r="88" spans="2:3" x14ac:dyDescent="0.3">
      <c r="B88" s="49"/>
      <c r="C88" s="49"/>
    </row>
    <row r="89" spans="2:3" x14ac:dyDescent="0.3">
      <c r="B89" s="48"/>
      <c r="C89" s="48" t="s">
        <v>223</v>
      </c>
    </row>
    <row r="90" spans="2:3" x14ac:dyDescent="0.3">
      <c r="B90" s="49"/>
      <c r="C90" s="49" t="s">
        <v>224</v>
      </c>
    </row>
    <row r="91" spans="2:3" x14ac:dyDescent="0.3">
      <c r="B91" s="49"/>
      <c r="C91" s="49"/>
    </row>
    <row r="92" spans="2:3" x14ac:dyDescent="0.3">
      <c r="B92" s="49"/>
      <c r="C92" s="49" t="s">
        <v>225</v>
      </c>
    </row>
    <row r="93" spans="2:3" x14ac:dyDescent="0.3">
      <c r="B93" s="49"/>
      <c r="C93" s="49" t="s">
        <v>226</v>
      </c>
    </row>
  </sheetData>
  <phoneticPr fontId="50"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sheetPr>
    <tabColor rgb="FF00B0F0"/>
  </sheetPr>
  <dimension ref="A1:CD38"/>
  <sheetViews>
    <sheetView zoomScaleNormal="100" workbookViewId="0">
      <pane xSplit="3" ySplit="5" topLeftCell="D6" activePane="bottomRight" state="frozen"/>
      <selection pane="topRight" activeCell="D1" sqref="D1"/>
      <selection pane="bottomLeft" activeCell="A6" sqref="A6"/>
      <selection pane="bottomRight"/>
    </sheetView>
  </sheetViews>
  <sheetFormatPr defaultRowHeight="13" x14ac:dyDescent="0.3"/>
  <cols>
    <col min="1" max="1" width="6.1796875" customWidth="1"/>
    <col min="2" max="2" width="35.26953125" customWidth="1"/>
    <col min="3" max="3" width="41.54296875" customWidth="1"/>
    <col min="73" max="73" width="9.1796875" bestFit="1" customWidth="1"/>
  </cols>
  <sheetData>
    <row r="1" spans="1:82" s="3" customFormat="1" x14ac:dyDescent="0.3">
      <c r="A1" s="87"/>
      <c r="B1" s="188" t="s">
        <v>195</v>
      </c>
      <c r="C1" s="34"/>
      <c r="AR1" s="57"/>
      <c r="AS1" s="57"/>
      <c r="AT1" s="57"/>
      <c r="AU1" s="57"/>
      <c r="AV1" s="57"/>
      <c r="AW1" s="57"/>
      <c r="AX1" s="57"/>
      <c r="AY1" s="57"/>
      <c r="AZ1" s="57"/>
      <c r="BA1" s="57"/>
      <c r="BB1" s="57"/>
      <c r="BC1" s="57"/>
      <c r="BD1" s="57"/>
      <c r="BE1" s="57"/>
      <c r="BF1" s="57"/>
      <c r="BG1" s="57"/>
      <c r="BH1" s="57"/>
      <c r="BI1" s="57"/>
      <c r="BJ1" s="57"/>
      <c r="BK1" s="57"/>
      <c r="BL1" s="57"/>
      <c r="BM1"/>
      <c r="BN1"/>
      <c r="BO1"/>
      <c r="BP1"/>
      <c r="BQ1"/>
      <c r="BR1"/>
      <c r="BS1"/>
      <c r="BT1"/>
      <c r="BU1" s="59" t="s">
        <v>174</v>
      </c>
      <c r="BW1" s="56"/>
      <c r="BX1" s="56"/>
      <c r="BY1" s="56"/>
      <c r="BZ1" s="56"/>
      <c r="CA1" s="59" t="s">
        <v>174</v>
      </c>
    </row>
    <row r="2" spans="1:82" s="3" customFormat="1" x14ac:dyDescent="0.3">
      <c r="A2" s="87"/>
      <c r="B2" s="188"/>
      <c r="C2" s="34"/>
      <c r="AR2" s="57"/>
      <c r="AS2" s="57"/>
      <c r="AT2" s="57"/>
      <c r="AU2" s="57"/>
      <c r="AV2" s="57"/>
      <c r="AW2" s="57"/>
      <c r="AX2" s="57"/>
      <c r="AY2" s="57"/>
      <c r="AZ2" s="57"/>
      <c r="BA2" s="57"/>
      <c r="BB2" s="57"/>
      <c r="BC2" s="57"/>
      <c r="BD2" s="57"/>
      <c r="BE2" s="57"/>
      <c r="BF2" s="57"/>
      <c r="BG2" s="57"/>
      <c r="BH2" s="57"/>
      <c r="BI2" s="57"/>
      <c r="BJ2" s="57"/>
      <c r="BK2" s="210"/>
      <c r="BL2" s="210"/>
      <c r="BM2"/>
      <c r="BN2"/>
      <c r="BO2"/>
      <c r="BP2"/>
      <c r="BQ2"/>
      <c r="BR2"/>
      <c r="BS2"/>
      <c r="BT2"/>
      <c r="BU2" s="59" t="s">
        <v>133</v>
      </c>
      <c r="BW2" s="56"/>
      <c r="BX2" s="56"/>
      <c r="BY2" s="56"/>
      <c r="BZ2" s="56"/>
      <c r="CA2" s="59" t="s">
        <v>176</v>
      </c>
    </row>
    <row r="3" spans="1:82" s="3" customFormat="1" x14ac:dyDescent="0.3">
      <c r="A3" s="87"/>
      <c r="B3" s="59" t="s">
        <v>309</v>
      </c>
      <c r="C3" s="88" t="s">
        <v>308</v>
      </c>
      <c r="AR3" s="57"/>
      <c r="AS3" s="57"/>
      <c r="AT3" s="57"/>
      <c r="AU3" s="57"/>
      <c r="AV3" s="57"/>
      <c r="AW3" s="57"/>
      <c r="AX3" s="57"/>
      <c r="AY3" s="57"/>
      <c r="AZ3" s="57"/>
      <c r="BA3" s="57"/>
      <c r="BB3" s="57"/>
      <c r="BC3" s="57"/>
      <c r="BD3" s="88"/>
      <c r="BE3" s="88"/>
      <c r="BF3" s="88"/>
      <c r="BG3" s="88"/>
      <c r="BH3" s="88"/>
      <c r="BI3" s="88"/>
      <c r="BJ3" s="88"/>
      <c r="BK3" s="88"/>
      <c r="BL3" s="88"/>
      <c r="BM3"/>
      <c r="BN3"/>
      <c r="BO3"/>
      <c r="BP3"/>
      <c r="BQ3"/>
      <c r="BR3"/>
      <c r="BS3"/>
      <c r="BT3"/>
      <c r="BU3" s="88" t="s">
        <v>113</v>
      </c>
      <c r="CA3" s="88" t="s">
        <v>113</v>
      </c>
    </row>
    <row r="4" spans="1:82" s="88" customFormat="1" x14ac:dyDescent="0.3">
      <c r="A4" s="74"/>
      <c r="B4" s="59" t="s">
        <v>133</v>
      </c>
      <c r="C4" s="88" t="s">
        <v>27</v>
      </c>
      <c r="D4" s="88" t="s">
        <v>51</v>
      </c>
      <c r="AR4" s="56"/>
      <c r="AS4" s="56"/>
      <c r="AT4" s="56"/>
      <c r="AU4" s="56"/>
      <c r="AV4" s="56"/>
      <c r="AW4" s="56"/>
      <c r="AX4" s="56"/>
      <c r="AY4" s="56"/>
      <c r="AZ4" s="56"/>
      <c r="BA4" s="56"/>
      <c r="BB4" s="56"/>
      <c r="BC4" s="56"/>
      <c r="BU4" s="88" t="s">
        <v>27</v>
      </c>
      <c r="CA4" s="88" t="s">
        <v>114</v>
      </c>
    </row>
    <row r="5" spans="1:82" s="88" customFormat="1" ht="16.399999999999999" customHeight="1" x14ac:dyDescent="0.3">
      <c r="A5" s="60"/>
      <c r="B5" s="60" t="s">
        <v>134</v>
      </c>
      <c r="C5" s="90" t="s">
        <v>21</v>
      </c>
      <c r="D5" s="91" t="s">
        <v>52</v>
      </c>
      <c r="E5" s="91" t="s">
        <v>53</v>
      </c>
      <c r="F5" s="91" t="s">
        <v>54</v>
      </c>
      <c r="G5" s="91" t="s">
        <v>55</v>
      </c>
      <c r="H5" s="91" t="s">
        <v>56</v>
      </c>
      <c r="I5" s="91" t="s">
        <v>57</v>
      </c>
      <c r="J5" s="91" t="s">
        <v>58</v>
      </c>
      <c r="K5" s="91" t="s">
        <v>59</v>
      </c>
      <c r="L5" s="91" t="s">
        <v>60</v>
      </c>
      <c r="M5" s="91" t="s">
        <v>61</v>
      </c>
      <c r="N5" s="91" t="s">
        <v>62</v>
      </c>
      <c r="O5" s="91" t="s">
        <v>63</v>
      </c>
      <c r="P5" s="91" t="s">
        <v>64</v>
      </c>
      <c r="Q5" s="91" t="s">
        <v>65</v>
      </c>
      <c r="R5" s="91" t="s">
        <v>66</v>
      </c>
      <c r="S5" s="91" t="s">
        <v>67</v>
      </c>
      <c r="T5" s="91" t="s">
        <v>68</v>
      </c>
      <c r="U5" s="91" t="s">
        <v>69</v>
      </c>
      <c r="V5" s="91" t="s">
        <v>70</v>
      </c>
      <c r="W5" s="91" t="s">
        <v>71</v>
      </c>
      <c r="X5" s="91" t="s">
        <v>72</v>
      </c>
      <c r="Y5" s="91" t="s">
        <v>73</v>
      </c>
      <c r="Z5" s="91" t="s">
        <v>74</v>
      </c>
      <c r="AA5" s="91" t="s">
        <v>75</v>
      </c>
      <c r="AB5" s="91" t="s">
        <v>76</v>
      </c>
      <c r="AC5" s="91" t="s">
        <v>77</v>
      </c>
      <c r="AD5" s="91" t="s">
        <v>78</v>
      </c>
      <c r="AE5" s="91" t="s">
        <v>79</v>
      </c>
      <c r="AF5" s="91" t="s">
        <v>80</v>
      </c>
      <c r="AG5" s="91" t="s">
        <v>81</v>
      </c>
      <c r="AH5" s="91" t="s">
        <v>179</v>
      </c>
      <c r="AI5" s="91" t="s">
        <v>180</v>
      </c>
      <c r="AJ5" s="91" t="s">
        <v>194</v>
      </c>
      <c r="AK5" s="91" t="s">
        <v>196</v>
      </c>
      <c r="AL5" s="91" t="s">
        <v>198</v>
      </c>
      <c r="AM5" s="91" t="s">
        <v>200</v>
      </c>
      <c r="AN5" s="91" t="s">
        <v>201</v>
      </c>
      <c r="AO5" s="91" t="s">
        <v>205</v>
      </c>
      <c r="AP5" s="91" t="s">
        <v>208</v>
      </c>
      <c r="AQ5" s="91" t="s">
        <v>210</v>
      </c>
      <c r="AR5" s="91" t="s">
        <v>250</v>
      </c>
      <c r="AS5" s="91" t="s">
        <v>262</v>
      </c>
      <c r="AT5" s="91" t="s">
        <v>263</v>
      </c>
      <c r="AU5" s="91" t="s">
        <v>268</v>
      </c>
      <c r="AV5" s="91" t="s">
        <v>269</v>
      </c>
      <c r="AW5" s="91" t="s">
        <v>270</v>
      </c>
      <c r="AX5" s="91" t="s">
        <v>271</v>
      </c>
      <c r="AY5" s="91" t="s">
        <v>273</v>
      </c>
      <c r="AZ5" s="91" t="s">
        <v>276</v>
      </c>
      <c r="BA5" s="91" t="s">
        <v>278</v>
      </c>
      <c r="BB5" s="91" t="s">
        <v>279</v>
      </c>
      <c r="BC5" s="91" t="s">
        <v>281</v>
      </c>
      <c r="BD5" s="91" t="s">
        <v>282</v>
      </c>
      <c r="BE5" s="91" t="s">
        <v>283</v>
      </c>
      <c r="BF5" s="91" t="s">
        <v>286</v>
      </c>
      <c r="BG5" s="206" t="s">
        <v>288</v>
      </c>
      <c r="BH5" s="91" t="s">
        <v>289</v>
      </c>
      <c r="BI5" s="91" t="s">
        <v>290</v>
      </c>
      <c r="BJ5" s="91" t="s">
        <v>292</v>
      </c>
      <c r="BK5" s="91" t="s">
        <v>307</v>
      </c>
      <c r="BL5" s="91" t="s">
        <v>310</v>
      </c>
      <c r="BM5" s="91" t="s">
        <v>398</v>
      </c>
      <c r="BN5" s="91" t="s">
        <v>399</v>
      </c>
      <c r="BO5" s="91" t="s">
        <v>402</v>
      </c>
      <c r="BP5" s="91" t="s">
        <v>403</v>
      </c>
      <c r="BQ5" s="113" t="s">
        <v>414</v>
      </c>
      <c r="BR5" s="113" t="s">
        <v>418</v>
      </c>
      <c r="BS5" s="113" t="s">
        <v>422</v>
      </c>
      <c r="BT5" s="216"/>
      <c r="BU5" s="311" t="s">
        <v>419</v>
      </c>
      <c r="BV5" s="206" t="s">
        <v>414</v>
      </c>
      <c r="BW5" s="206" t="s">
        <v>418</v>
      </c>
      <c r="BX5" s="312" t="s">
        <v>422</v>
      </c>
      <c r="BY5" s="216"/>
      <c r="CA5" s="311" t="s">
        <v>419</v>
      </c>
      <c r="CB5" s="206" t="s">
        <v>414</v>
      </c>
      <c r="CC5" s="206" t="s">
        <v>418</v>
      </c>
      <c r="CD5" s="312" t="s">
        <v>422</v>
      </c>
    </row>
    <row r="6" spans="1:82" s="74" customFormat="1" x14ac:dyDescent="0.3">
      <c r="A6" s="92"/>
      <c r="B6" s="92" t="s">
        <v>297</v>
      </c>
      <c r="C6" s="74" t="s">
        <v>298</v>
      </c>
      <c r="D6" s="62">
        <v>994.18182904163109</v>
      </c>
      <c r="E6" s="62">
        <v>1099.7398466457919</v>
      </c>
      <c r="F6" s="62">
        <v>1058.2116897169735</v>
      </c>
      <c r="G6" s="62">
        <v>1079.9071142775392</v>
      </c>
      <c r="H6" s="62">
        <v>936.96985168916626</v>
      </c>
      <c r="I6" s="62">
        <v>1011.709650319169</v>
      </c>
      <c r="J6" s="62">
        <v>1010.8390196844435</v>
      </c>
      <c r="K6" s="62">
        <v>1027.6757175724108</v>
      </c>
      <c r="L6" s="62">
        <v>951.6661208841532</v>
      </c>
      <c r="M6" s="62">
        <v>1015.5707839137767</v>
      </c>
      <c r="N6" s="62">
        <v>1024.3563866546724</v>
      </c>
      <c r="O6" s="62">
        <v>1080.2861203271502</v>
      </c>
      <c r="P6" s="62">
        <v>942.32134855864763</v>
      </c>
      <c r="Q6" s="62">
        <v>1014.063726232711</v>
      </c>
      <c r="R6" s="62">
        <v>1014.4832653417463</v>
      </c>
      <c r="S6" s="62">
        <v>1013.3840637195614</v>
      </c>
      <c r="T6" s="62">
        <v>873.25577892159458</v>
      </c>
      <c r="U6" s="62">
        <v>898.52001454734386</v>
      </c>
      <c r="V6" s="62">
        <v>894.9508576682158</v>
      </c>
      <c r="W6" s="62">
        <v>911.3377838151024</v>
      </c>
      <c r="X6" s="62">
        <v>780.36973474845286</v>
      </c>
      <c r="Y6" s="62">
        <v>842.05952577178186</v>
      </c>
      <c r="Z6" s="62">
        <v>840.53593290565004</v>
      </c>
      <c r="AA6" s="62">
        <v>824.9199916729068</v>
      </c>
      <c r="AB6" s="62">
        <v>735.64431771320233</v>
      </c>
      <c r="AC6" s="62">
        <v>799.69139520200645</v>
      </c>
      <c r="AD6" s="62">
        <v>798.61435354288699</v>
      </c>
      <c r="AE6" s="62">
        <v>805.69422331760438</v>
      </c>
      <c r="AF6" s="62">
        <v>712.41760363096239</v>
      </c>
      <c r="AG6" s="62">
        <v>755.17864626268101</v>
      </c>
      <c r="AH6" s="62">
        <v>744.52532032869874</v>
      </c>
      <c r="AI6" s="62">
        <v>758.33753863296852</v>
      </c>
      <c r="AJ6" s="62">
        <v>610.1258729809033</v>
      </c>
      <c r="AK6" s="62">
        <v>669.56442272016204</v>
      </c>
      <c r="AL6" s="62">
        <v>680.28537565871113</v>
      </c>
      <c r="AM6" s="62">
        <v>680.51381416552897</v>
      </c>
      <c r="AN6" s="62">
        <v>588.97889836991726</v>
      </c>
      <c r="AO6" s="62">
        <v>640.63898340283777</v>
      </c>
      <c r="AP6" s="62">
        <v>635.94490266407843</v>
      </c>
      <c r="AQ6" s="62">
        <v>623.97857419302511</v>
      </c>
      <c r="AR6" s="62">
        <v>536.49777078549266</v>
      </c>
      <c r="AS6" s="62">
        <v>606.85435455878803</v>
      </c>
      <c r="AT6" s="62">
        <v>608.27629237102224</v>
      </c>
      <c r="AU6" s="62">
        <v>582.91551681977387</v>
      </c>
      <c r="AV6" s="62">
        <v>534.29038325307613</v>
      </c>
      <c r="AW6" s="62">
        <v>604.59377246277597</v>
      </c>
      <c r="AX6" s="62">
        <v>605.94305720940963</v>
      </c>
      <c r="AY6" s="62">
        <v>580.66037402855022</v>
      </c>
      <c r="AZ6" s="62">
        <v>534.31419147127667</v>
      </c>
      <c r="BA6" s="62">
        <v>532.33428778565451</v>
      </c>
      <c r="BB6" s="62">
        <v>561.75536260443744</v>
      </c>
      <c r="BC6" s="62">
        <v>571.36539377811494</v>
      </c>
      <c r="BD6" s="62">
        <v>526.96038194640073</v>
      </c>
      <c r="BE6" s="62">
        <v>605.868841999138</v>
      </c>
      <c r="BF6" s="62">
        <v>592.05979273013486</v>
      </c>
      <c r="BG6" s="62">
        <v>568.73801054804642</v>
      </c>
      <c r="BH6" s="62">
        <v>512.55621188212842</v>
      </c>
      <c r="BI6" s="62">
        <v>512.55621188212842</v>
      </c>
      <c r="BJ6" s="62">
        <v>512.55621188212842</v>
      </c>
      <c r="BK6" s="62">
        <v>512.55621188212842</v>
      </c>
      <c r="BL6" s="62">
        <v>495.63569906548986</v>
      </c>
      <c r="BM6" s="62">
        <v>513.4149881643051</v>
      </c>
      <c r="BN6" s="62">
        <v>505.59848717813537</v>
      </c>
      <c r="BO6" s="62">
        <v>514.33534600293615</v>
      </c>
      <c r="BP6" s="62">
        <v>658.97090716586592</v>
      </c>
      <c r="BQ6" s="62">
        <v>689.95564329735703</v>
      </c>
      <c r="BR6" s="62">
        <v>692.3441237203142</v>
      </c>
      <c r="BS6" s="243">
        <v>650.08554563616315</v>
      </c>
      <c r="BT6" s="243"/>
      <c r="BU6" s="317">
        <f t="shared" ref="BU6:BX9" si="0">BP6-BL6</f>
        <v>163.33520810037606</v>
      </c>
      <c r="BV6" s="317">
        <f t="shared" si="0"/>
        <v>176.54065513305193</v>
      </c>
      <c r="BW6" s="317">
        <f t="shared" si="0"/>
        <v>186.74563654217883</v>
      </c>
      <c r="BX6" s="336">
        <f t="shared" si="0"/>
        <v>135.750199633227</v>
      </c>
      <c r="BY6" s="189"/>
      <c r="BZ6" s="243"/>
      <c r="CA6" s="292">
        <f>BU6/BL6</f>
        <v>0.32954689988703595</v>
      </c>
      <c r="CB6" s="292">
        <f t="shared" ref="CB6:CD9" si="1">BV6/BM6</f>
        <v>0.34385567075917678</v>
      </c>
      <c r="CC6" s="292">
        <f t="shared" si="1"/>
        <v>0.36935560781530491</v>
      </c>
      <c r="CD6" s="185">
        <f>BX6/BO6</f>
        <v>0.26393325033596282</v>
      </c>
    </row>
    <row r="7" spans="1:82" s="74" customFormat="1" x14ac:dyDescent="0.3">
      <c r="B7" s="74" t="s">
        <v>296</v>
      </c>
      <c r="C7" s="74" t="s">
        <v>299</v>
      </c>
      <c r="D7" s="62">
        <v>1033.6955299999252</v>
      </c>
      <c r="E7" s="62">
        <v>1083.5274008195302</v>
      </c>
      <c r="F7" s="62">
        <v>1079.1297984813928</v>
      </c>
      <c r="G7" s="62">
        <v>1131.7710561220774</v>
      </c>
      <c r="H7" s="62">
        <v>903.08126263840791</v>
      </c>
      <c r="I7" s="62">
        <v>958.86538334445891</v>
      </c>
      <c r="J7" s="62">
        <v>943.89028065816501</v>
      </c>
      <c r="K7" s="62">
        <v>979.01654657916436</v>
      </c>
      <c r="L7" s="62">
        <v>1027.0745834968138</v>
      </c>
      <c r="M7" s="62">
        <v>931.13628412813762</v>
      </c>
      <c r="N7" s="62">
        <v>924.60429408802861</v>
      </c>
      <c r="O7" s="62">
        <v>929.91221185915686</v>
      </c>
      <c r="P7" s="62">
        <v>676.19975407337938</v>
      </c>
      <c r="Q7" s="62">
        <v>638.99122518920626</v>
      </c>
      <c r="R7" s="62">
        <v>606.79808505395067</v>
      </c>
      <c r="S7" s="62">
        <v>510.39672940204764</v>
      </c>
      <c r="T7" s="62">
        <v>392.41544198929535</v>
      </c>
      <c r="U7" s="62">
        <v>429.78219858681712</v>
      </c>
      <c r="V7" s="62">
        <v>452.56687983909387</v>
      </c>
      <c r="W7" s="62">
        <v>507.65585725051966</v>
      </c>
      <c r="X7" s="62">
        <v>585.58665976295367</v>
      </c>
      <c r="Y7" s="62">
        <v>638.9682247931994</v>
      </c>
      <c r="Z7" s="62">
        <v>462.20798817046705</v>
      </c>
      <c r="AA7" s="62">
        <v>461.96010721358266</v>
      </c>
      <c r="AB7" s="62">
        <v>461.96773599407129</v>
      </c>
      <c r="AC7" s="62">
        <v>553.30748825882108</v>
      </c>
      <c r="AD7" s="62">
        <v>744.92517403949353</v>
      </c>
      <c r="AE7" s="62">
        <v>518.99793678879496</v>
      </c>
      <c r="AF7" s="62">
        <v>814.51606090843779</v>
      </c>
      <c r="AG7" s="62">
        <v>731.32727140177394</v>
      </c>
      <c r="AH7" s="62">
        <v>835.32524699543956</v>
      </c>
      <c r="AI7" s="62">
        <v>630.11979707274384</v>
      </c>
      <c r="AJ7" s="62">
        <v>909.93781978952973</v>
      </c>
      <c r="AK7" s="62">
        <v>772.95130172445636</v>
      </c>
      <c r="AL7" s="62">
        <v>965.91654135993576</v>
      </c>
      <c r="AM7" s="62">
        <v>917.8705312765652</v>
      </c>
      <c r="AN7" s="62">
        <v>801.64225112162092</v>
      </c>
      <c r="AO7" s="62">
        <v>774.60600667652966</v>
      </c>
      <c r="AP7" s="62">
        <v>796.3422002927955</v>
      </c>
      <c r="AQ7" s="62">
        <v>807.8519900996921</v>
      </c>
      <c r="AR7" s="62">
        <v>760.99372348494967</v>
      </c>
      <c r="AS7" s="62">
        <v>857.93466340340365</v>
      </c>
      <c r="AT7" s="62">
        <v>920.66967411700773</v>
      </c>
      <c r="AU7" s="62">
        <v>824.51168364707689</v>
      </c>
      <c r="AV7" s="62">
        <v>772.00027165915014</v>
      </c>
      <c r="AW7" s="62">
        <v>865.55841776805619</v>
      </c>
      <c r="AX7" s="62">
        <v>938.29162444063741</v>
      </c>
      <c r="AY7" s="62">
        <v>805.72160901956511</v>
      </c>
      <c r="AZ7" s="62">
        <v>761.83912079440677</v>
      </c>
      <c r="BA7" s="62">
        <v>648.10232415767177</v>
      </c>
      <c r="BB7" s="62">
        <v>728.49281699210462</v>
      </c>
      <c r="BC7" s="62">
        <v>674.17500955231912</v>
      </c>
      <c r="BD7" s="62">
        <v>699.73348075819706</v>
      </c>
      <c r="BE7" s="62">
        <v>756.9767772373383</v>
      </c>
      <c r="BF7" s="62">
        <v>666.72259347842555</v>
      </c>
      <c r="BG7" s="62">
        <v>725.01177363090403</v>
      </c>
      <c r="BH7" s="62">
        <v>769.90432675141642</v>
      </c>
      <c r="BI7" s="62">
        <v>769.90432675141642</v>
      </c>
      <c r="BJ7" s="62">
        <v>769.90432675141642</v>
      </c>
      <c r="BK7" s="62">
        <v>769.90432675141642</v>
      </c>
      <c r="BL7" s="62">
        <v>756.84919982180872</v>
      </c>
      <c r="BM7" s="62">
        <v>819.84588921180807</v>
      </c>
      <c r="BN7" s="62">
        <v>716.83289421635186</v>
      </c>
      <c r="BO7" s="62">
        <v>782.06893316688956</v>
      </c>
      <c r="BP7" s="62">
        <v>757.96019802366538</v>
      </c>
      <c r="BQ7" s="62">
        <v>832.25299802589291</v>
      </c>
      <c r="BR7" s="62">
        <v>738.1536701089691</v>
      </c>
      <c r="BS7" s="243">
        <v>810.88768944575827</v>
      </c>
      <c r="BT7" s="243"/>
      <c r="BU7" s="317">
        <f t="shared" si="0"/>
        <v>1.1109982018566598</v>
      </c>
      <c r="BV7" s="317">
        <f t="shared" si="0"/>
        <v>12.407108814084836</v>
      </c>
      <c r="BW7" s="317">
        <f t="shared" si="0"/>
        <v>21.320775892617235</v>
      </c>
      <c r="BX7" s="336">
        <f t="shared" si="0"/>
        <v>28.818756278868705</v>
      </c>
      <c r="BY7" s="189"/>
      <c r="BZ7" s="243"/>
      <c r="CA7" s="292">
        <f>BU7/BL7</f>
        <v>1.4679254495059667E-3</v>
      </c>
      <c r="CB7" s="292">
        <f t="shared" si="1"/>
        <v>1.513346468811707E-2</v>
      </c>
      <c r="CC7" s="292">
        <f t="shared" si="1"/>
        <v>2.9743021092698736E-2</v>
      </c>
      <c r="CD7" s="185">
        <f t="shared" si="1"/>
        <v>3.6849381245935425E-2</v>
      </c>
    </row>
    <row r="8" spans="1:82" s="74" customFormat="1" x14ac:dyDescent="0.3">
      <c r="B8" s="74" t="s">
        <v>295</v>
      </c>
      <c r="C8" s="74" t="s">
        <v>300</v>
      </c>
      <c r="D8" s="62">
        <v>562.13116825608483</v>
      </c>
      <c r="E8" s="62">
        <v>603.3619267444742</v>
      </c>
      <c r="F8" s="62">
        <v>577.30351452257469</v>
      </c>
      <c r="G8" s="62">
        <v>575.29416220765268</v>
      </c>
      <c r="H8" s="62">
        <v>481.89114376751064</v>
      </c>
      <c r="I8" s="62">
        <v>523.60071676009011</v>
      </c>
      <c r="J8" s="62">
        <v>493.45729837512908</v>
      </c>
      <c r="K8" s="62">
        <v>464.57702063527859</v>
      </c>
      <c r="L8" s="62">
        <v>451.76532287623735</v>
      </c>
      <c r="M8" s="62">
        <v>483.84004330992934</v>
      </c>
      <c r="N8" s="62">
        <v>516.3155023194264</v>
      </c>
      <c r="O8" s="62">
        <v>512.03881877697347</v>
      </c>
      <c r="P8" s="62">
        <v>504.46405707457996</v>
      </c>
      <c r="Q8" s="62">
        <v>564.64472485553324</v>
      </c>
      <c r="R8" s="62">
        <v>540.42374863751718</v>
      </c>
      <c r="S8" s="62">
        <v>516.44302328051731</v>
      </c>
      <c r="T8" s="62">
        <v>487.07715966685754</v>
      </c>
      <c r="U8" s="62">
        <v>524.76438571505264</v>
      </c>
      <c r="V8" s="62">
        <v>524.47371934703233</v>
      </c>
      <c r="W8" s="62">
        <v>503.18566324783677</v>
      </c>
      <c r="X8" s="62">
        <v>477.81083327013255</v>
      </c>
      <c r="Y8" s="62">
        <v>534.00961881941032</v>
      </c>
      <c r="Z8" s="62">
        <v>544.5149742853248</v>
      </c>
      <c r="AA8" s="62">
        <v>536.34680477103007</v>
      </c>
      <c r="AB8" s="62">
        <v>496.43109842993488</v>
      </c>
      <c r="AC8" s="62">
        <v>550.29468086065799</v>
      </c>
      <c r="AD8" s="62">
        <v>563.74627907785577</v>
      </c>
      <c r="AE8" s="62">
        <v>514.81257430366452</v>
      </c>
      <c r="AF8" s="62">
        <v>511.30613752731813</v>
      </c>
      <c r="AG8" s="62">
        <v>503.20105243172634</v>
      </c>
      <c r="AH8" s="62">
        <v>509.71424461787643</v>
      </c>
      <c r="AI8" s="62">
        <v>581.39031959835847</v>
      </c>
      <c r="AJ8" s="62">
        <v>570.62692182947012</v>
      </c>
      <c r="AK8" s="62">
        <v>646.53488947733945</v>
      </c>
      <c r="AL8" s="62">
        <v>665.52118735932629</v>
      </c>
      <c r="AM8" s="62">
        <v>667.85670485596006</v>
      </c>
      <c r="AN8" s="62">
        <v>612.45164776234401</v>
      </c>
      <c r="AO8" s="62">
        <v>651.5685351859571</v>
      </c>
      <c r="AP8" s="62">
        <v>699.5860621600076</v>
      </c>
      <c r="AQ8" s="62">
        <v>650.22063350287817</v>
      </c>
      <c r="AR8" s="62">
        <v>574.79082108265663</v>
      </c>
      <c r="AS8" s="62">
        <v>650.37029658539279</v>
      </c>
      <c r="AT8" s="62">
        <v>650.54190354369462</v>
      </c>
      <c r="AU8" s="62">
        <v>624.5617940734835</v>
      </c>
      <c r="AV8" s="62">
        <v>544.80470433165669</v>
      </c>
      <c r="AW8" s="62">
        <v>616.34274179381225</v>
      </c>
      <c r="AX8" s="62">
        <v>616.47745754858295</v>
      </c>
      <c r="AY8" s="62">
        <v>592.01389834997133</v>
      </c>
      <c r="AZ8" s="62">
        <v>455.89153532786383</v>
      </c>
      <c r="BA8" s="62">
        <v>102.08630508287565</v>
      </c>
      <c r="BB8" s="62">
        <v>160.37644657619802</v>
      </c>
      <c r="BC8" s="62">
        <v>145.75293310109967</v>
      </c>
      <c r="BD8" s="62">
        <v>171.16290738556683</v>
      </c>
      <c r="BE8" s="62">
        <v>195.7334612292982</v>
      </c>
      <c r="BF8" s="62">
        <v>328.63931073402603</v>
      </c>
      <c r="BG8" s="62">
        <v>354.34076246772031</v>
      </c>
      <c r="BH8" s="62">
        <v>559.20017289352688</v>
      </c>
      <c r="BI8" s="62">
        <v>559.20017289352688</v>
      </c>
      <c r="BJ8" s="62">
        <v>559.20017289352688</v>
      </c>
      <c r="BK8" s="62">
        <v>559.20017289352688</v>
      </c>
      <c r="BL8" s="62">
        <v>418.91197467562972</v>
      </c>
      <c r="BM8" s="62">
        <v>478.48862115341916</v>
      </c>
      <c r="BN8" s="62">
        <v>804.43212076350721</v>
      </c>
      <c r="BO8" s="62">
        <v>868.10647155154675</v>
      </c>
      <c r="BP8" s="62">
        <v>444.66137401069102</v>
      </c>
      <c r="BQ8" s="62">
        <v>526.82731365432437</v>
      </c>
      <c r="BR8" s="62">
        <v>857.10349779372473</v>
      </c>
      <c r="BS8" s="243">
        <v>950.02077477948615</v>
      </c>
      <c r="BT8" s="243"/>
      <c r="BU8" s="317">
        <f t="shared" si="0"/>
        <v>25.749399335061298</v>
      </c>
      <c r="BV8" s="317">
        <f t="shared" si="0"/>
        <v>48.338692500905211</v>
      </c>
      <c r="BW8" s="317">
        <f t="shared" si="0"/>
        <v>52.671377030217513</v>
      </c>
      <c r="BX8" s="336">
        <f t="shared" si="0"/>
        <v>81.914303227939399</v>
      </c>
      <c r="BY8" s="189"/>
      <c r="BZ8" s="243"/>
      <c r="CA8" s="292">
        <f>BU8/BL8</f>
        <v>6.1467327008256259E-2</v>
      </c>
      <c r="CB8" s="292">
        <f t="shared" si="1"/>
        <v>0.10102370331060859</v>
      </c>
      <c r="CC8" s="292">
        <f t="shared" si="1"/>
        <v>6.5476471750314694E-2</v>
      </c>
      <c r="CD8" s="185">
        <f t="shared" si="1"/>
        <v>9.435974262642674E-2</v>
      </c>
    </row>
    <row r="9" spans="1:82" s="74" customFormat="1" x14ac:dyDescent="0.3">
      <c r="A9" s="213"/>
      <c r="B9" s="213" t="s">
        <v>306</v>
      </c>
      <c r="C9" s="213" t="s">
        <v>304</v>
      </c>
      <c r="D9" s="62">
        <v>2303.907748489225</v>
      </c>
      <c r="E9" s="62">
        <v>2626.3341486918944</v>
      </c>
      <c r="F9" s="62">
        <v>2680.6539086613693</v>
      </c>
      <c r="G9" s="62">
        <v>2410.9675595218741</v>
      </c>
      <c r="H9" s="62">
        <v>2280.8780494656239</v>
      </c>
      <c r="I9" s="62">
        <v>2655.641029433853</v>
      </c>
      <c r="J9" s="62">
        <v>2740.6296273658163</v>
      </c>
      <c r="K9" s="62">
        <v>2394.5533806569101</v>
      </c>
      <c r="L9" s="62">
        <v>2224.6845681586419</v>
      </c>
      <c r="M9" s="62">
        <v>2550.2983285811733</v>
      </c>
      <c r="N9" s="62">
        <v>2683.0535147267192</v>
      </c>
      <c r="O9" s="62">
        <v>2370.5782199775422</v>
      </c>
      <c r="P9" s="62">
        <v>2148.8135817799639</v>
      </c>
      <c r="Q9" s="62">
        <v>2483.166367185901</v>
      </c>
      <c r="R9" s="62">
        <v>2523.7120891614345</v>
      </c>
      <c r="S9" s="62">
        <v>2220.4081106224321</v>
      </c>
      <c r="T9" s="62">
        <v>2118.1254756209819</v>
      </c>
      <c r="U9" s="62">
        <v>2343.9856723401672</v>
      </c>
      <c r="V9" s="62">
        <v>2417.9010365467761</v>
      </c>
      <c r="W9" s="62">
        <v>2160.3463928941028</v>
      </c>
      <c r="X9" s="62">
        <v>2058.0791916330254</v>
      </c>
      <c r="Y9" s="62">
        <v>2362.0675867801474</v>
      </c>
      <c r="Z9" s="62">
        <v>2447.245465576294</v>
      </c>
      <c r="AA9" s="62">
        <v>2149.8120878100485</v>
      </c>
      <c r="AB9" s="62">
        <v>2036.2491681715442</v>
      </c>
      <c r="AC9" s="62">
        <v>2370.7575603671271</v>
      </c>
      <c r="AD9" s="62">
        <v>2434.1595682021612</v>
      </c>
      <c r="AE9" s="62">
        <v>2183.9404007556886</v>
      </c>
      <c r="AF9" s="62">
        <v>2091.4904797239433</v>
      </c>
      <c r="AG9" s="62">
        <v>2389.2187446736962</v>
      </c>
      <c r="AH9" s="62">
        <v>2484.463912229588</v>
      </c>
      <c r="AI9" s="62">
        <v>2256.8070366339789</v>
      </c>
      <c r="AJ9" s="62">
        <v>2064.5457507723841</v>
      </c>
      <c r="AK9" s="62">
        <v>2360.1731633181425</v>
      </c>
      <c r="AL9" s="62">
        <v>2443.1682634575677</v>
      </c>
      <c r="AM9" s="62">
        <v>2205.9955742943885</v>
      </c>
      <c r="AN9" s="62">
        <v>2039.7249441886279</v>
      </c>
      <c r="AO9" s="62">
        <v>2351.9384997341685</v>
      </c>
      <c r="AP9" s="62">
        <v>2414.1682568966321</v>
      </c>
      <c r="AQ9" s="62">
        <v>2174.8099173661881</v>
      </c>
      <c r="AR9" s="62">
        <v>1909.428273248805</v>
      </c>
      <c r="AS9" s="62">
        <v>2218.1343252167217</v>
      </c>
      <c r="AT9" s="62">
        <v>2323.669277179466</v>
      </c>
      <c r="AU9" s="62">
        <v>2080.0539905731689</v>
      </c>
      <c r="AV9" s="62">
        <v>1894.6933233646059</v>
      </c>
      <c r="AW9" s="62">
        <v>2199.298871974037</v>
      </c>
      <c r="AX9" s="62">
        <v>2300.9794602758288</v>
      </c>
      <c r="AY9" s="62">
        <v>2063.870159670299</v>
      </c>
      <c r="AZ9" s="62">
        <v>1859.2394281075033</v>
      </c>
      <c r="BA9" s="62">
        <v>1930.7426667328559</v>
      </c>
      <c r="BB9" s="62">
        <v>2159.1918040511437</v>
      </c>
      <c r="BC9" s="62">
        <v>1906.1696590832998</v>
      </c>
      <c r="BD9" s="62">
        <v>1715.3292835296429</v>
      </c>
      <c r="BE9" s="62">
        <v>2046.5853134884997</v>
      </c>
      <c r="BF9" s="62">
        <v>2170.614436250612</v>
      </c>
      <c r="BG9" s="62">
        <v>1897.288495567635</v>
      </c>
      <c r="BH9" s="62">
        <v>1737.7680654738638</v>
      </c>
      <c r="BI9" s="62">
        <v>1737.7680654738638</v>
      </c>
      <c r="BJ9" s="62">
        <v>1737.7680654738638</v>
      </c>
      <c r="BK9" s="62">
        <v>1737.7680654738638</v>
      </c>
      <c r="BL9" s="62">
        <v>1598.1355326946364</v>
      </c>
      <c r="BM9" s="62">
        <v>1769.4531219237465</v>
      </c>
      <c r="BN9" s="62">
        <v>1788.5347046965321</v>
      </c>
      <c r="BO9" s="62">
        <v>1658.8069875303941</v>
      </c>
      <c r="BP9" s="62">
        <v>1831.3085949772221</v>
      </c>
      <c r="BQ9" s="62">
        <v>1989.1985912537486</v>
      </c>
      <c r="BR9" s="62">
        <v>2072.4761754141164</v>
      </c>
      <c r="BS9" s="243">
        <v>1825.9266031271466</v>
      </c>
      <c r="BT9" s="243"/>
      <c r="BU9" s="317">
        <f t="shared" si="0"/>
        <v>233.17306228258576</v>
      </c>
      <c r="BV9" s="317">
        <f t="shared" si="0"/>
        <v>219.74546933000215</v>
      </c>
      <c r="BW9" s="317">
        <f t="shared" si="0"/>
        <v>283.94147071758425</v>
      </c>
      <c r="BX9" s="336">
        <f t="shared" si="0"/>
        <v>167.11961559675251</v>
      </c>
      <c r="BY9" s="189"/>
      <c r="BZ9" s="243"/>
      <c r="CA9" s="292">
        <f>BU9/BL9</f>
        <v>0.14590318374902142</v>
      </c>
      <c r="CB9" s="292">
        <f t="shared" si="1"/>
        <v>0.12418835323034455</v>
      </c>
      <c r="CC9" s="292">
        <f t="shared" si="1"/>
        <v>0.15875647812255439</v>
      </c>
      <c r="CD9" s="185">
        <f t="shared" si="1"/>
        <v>0.10074687221179215</v>
      </c>
    </row>
    <row r="10" spans="1:82" s="74" customFormat="1" x14ac:dyDescent="0.3">
      <c r="A10" s="66"/>
      <c r="B10" s="66"/>
      <c r="C10" s="66"/>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86"/>
      <c r="AZ10" s="86"/>
      <c r="BA10" s="86"/>
      <c r="BB10" s="86"/>
      <c r="BC10" s="86"/>
      <c r="BD10" s="86"/>
      <c r="BE10" s="86"/>
      <c r="BQ10" s="243"/>
      <c r="BR10" s="243"/>
      <c r="BS10" s="243"/>
      <c r="BT10" s="243"/>
      <c r="BU10" s="243"/>
      <c r="BV10" s="243"/>
      <c r="BW10" s="243"/>
      <c r="BX10" s="243"/>
      <c r="BY10" s="243"/>
      <c r="CA10" s="244"/>
      <c r="CB10" s="244"/>
    </row>
    <row r="11" spans="1:82" s="74" customFormat="1" x14ac:dyDescent="0.3">
      <c r="A11" s="66"/>
      <c r="B11" s="63"/>
      <c r="C11" s="66"/>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86"/>
      <c r="AZ11" s="86"/>
      <c r="BA11" s="86"/>
      <c r="BB11" s="86"/>
      <c r="BC11" s="86"/>
      <c r="BD11" s="86"/>
      <c r="BE11" s="86"/>
      <c r="BF11" s="86"/>
      <c r="BG11" s="86"/>
      <c r="BH11" s="86"/>
      <c r="BI11" s="86"/>
      <c r="BJ11" s="86"/>
      <c r="BK11" s="86"/>
      <c r="BL11" s="86"/>
      <c r="BM11" s="189"/>
      <c r="BN11" s="189"/>
      <c r="BO11" s="189"/>
      <c r="BP11" s="189"/>
      <c r="BQ11" s="189"/>
      <c r="BR11" s="189"/>
      <c r="BS11" s="189"/>
      <c r="BT11" s="189"/>
      <c r="BU11" s="189"/>
      <c r="BV11" s="189"/>
      <c r="BW11" s="189"/>
      <c r="BX11" s="189"/>
      <c r="BY11" s="189"/>
      <c r="CA11" s="219"/>
      <c r="CB11" s="219"/>
    </row>
    <row r="12" spans="1:82" x14ac:dyDescent="0.3">
      <c r="B12" s="81" t="s">
        <v>203</v>
      </c>
      <c r="C12" s="81" t="s">
        <v>204</v>
      </c>
    </row>
    <row r="13" spans="1:82" x14ac:dyDescent="0.3">
      <c r="A13" s="60"/>
      <c r="B13" s="60" t="s">
        <v>134</v>
      </c>
      <c r="C13" s="90" t="s">
        <v>21</v>
      </c>
      <c r="D13" s="91" t="s">
        <v>52</v>
      </c>
      <c r="E13" s="91" t="s">
        <v>53</v>
      </c>
      <c r="F13" s="91" t="s">
        <v>54</v>
      </c>
      <c r="G13" s="91" t="s">
        <v>55</v>
      </c>
      <c r="H13" s="91" t="s">
        <v>56</v>
      </c>
      <c r="I13" s="91" t="s">
        <v>57</v>
      </c>
      <c r="J13" s="91" t="s">
        <v>58</v>
      </c>
      <c r="K13" s="91" t="s">
        <v>59</v>
      </c>
      <c r="L13" s="91" t="s">
        <v>60</v>
      </c>
      <c r="M13" s="91" t="s">
        <v>61</v>
      </c>
      <c r="N13" s="91" t="s">
        <v>62</v>
      </c>
      <c r="O13" s="91" t="s">
        <v>63</v>
      </c>
      <c r="P13" s="91" t="s">
        <v>64</v>
      </c>
      <c r="Q13" s="91" t="s">
        <v>65</v>
      </c>
      <c r="R13" s="91" t="s">
        <v>66</v>
      </c>
      <c r="S13" s="91" t="s">
        <v>67</v>
      </c>
      <c r="T13" s="91" t="s">
        <v>68</v>
      </c>
      <c r="U13" s="91" t="s">
        <v>69</v>
      </c>
      <c r="V13" s="91" t="s">
        <v>70</v>
      </c>
      <c r="W13" s="91" t="s">
        <v>71</v>
      </c>
      <c r="X13" s="91" t="s">
        <v>72</v>
      </c>
      <c r="Y13" s="91" t="s">
        <v>73</v>
      </c>
      <c r="Z13" s="91" t="s">
        <v>74</v>
      </c>
      <c r="AA13" s="91" t="s">
        <v>75</v>
      </c>
      <c r="AB13" s="91" t="s">
        <v>76</v>
      </c>
      <c r="AC13" s="91" t="s">
        <v>77</v>
      </c>
      <c r="AD13" s="91" t="s">
        <v>78</v>
      </c>
      <c r="AE13" s="91" t="s">
        <v>79</v>
      </c>
      <c r="AF13" s="91" t="s">
        <v>80</v>
      </c>
      <c r="AG13" s="91" t="s">
        <v>81</v>
      </c>
      <c r="AH13" s="91" t="s">
        <v>179</v>
      </c>
      <c r="AI13" s="91" t="s">
        <v>180</v>
      </c>
      <c r="AJ13" s="91" t="s">
        <v>194</v>
      </c>
      <c r="AK13" s="91" t="s">
        <v>196</v>
      </c>
      <c r="AL13" s="91" t="s">
        <v>198</v>
      </c>
      <c r="AM13" s="91" t="s">
        <v>200</v>
      </c>
      <c r="AN13" s="91" t="s">
        <v>201</v>
      </c>
      <c r="AO13" s="91" t="s">
        <v>205</v>
      </c>
      <c r="AP13" s="91" t="s">
        <v>208</v>
      </c>
      <c r="AQ13" s="91" t="s">
        <v>210</v>
      </c>
      <c r="AR13" s="91" t="s">
        <v>250</v>
      </c>
      <c r="AS13" s="91" t="s">
        <v>262</v>
      </c>
      <c r="AT13" s="91" t="s">
        <v>263</v>
      </c>
      <c r="AU13" s="91" t="s">
        <v>268</v>
      </c>
      <c r="AV13" s="91" t="s">
        <v>269</v>
      </c>
      <c r="AW13" s="91" t="s">
        <v>270</v>
      </c>
      <c r="AX13" s="91" t="s">
        <v>271</v>
      </c>
      <c r="AY13" s="91" t="s">
        <v>273</v>
      </c>
      <c r="AZ13" s="91" t="s">
        <v>276</v>
      </c>
      <c r="BA13" s="91" t="s">
        <v>278</v>
      </c>
      <c r="BB13" s="91" t="s">
        <v>279</v>
      </c>
      <c r="BC13" s="91" t="s">
        <v>281</v>
      </c>
      <c r="BD13" s="91" t="s">
        <v>282</v>
      </c>
      <c r="BE13" s="91" t="s">
        <v>283</v>
      </c>
      <c r="BF13" s="91" t="s">
        <v>286</v>
      </c>
      <c r="BG13" s="113" t="s">
        <v>288</v>
      </c>
      <c r="BH13" s="91" t="s">
        <v>289</v>
      </c>
      <c r="BI13" s="91" t="s">
        <v>290</v>
      </c>
      <c r="BJ13" s="91" t="s">
        <v>292</v>
      </c>
      <c r="BK13" s="91" t="s">
        <v>307</v>
      </c>
      <c r="BL13" s="91" t="s">
        <v>310</v>
      </c>
      <c r="BM13" s="91" t="s">
        <v>398</v>
      </c>
      <c r="BN13" s="91" t="s">
        <v>399</v>
      </c>
      <c r="BO13" s="91" t="s">
        <v>402</v>
      </c>
      <c r="BP13" s="91" t="s">
        <v>403</v>
      </c>
      <c r="BQ13" s="91" t="s">
        <v>414</v>
      </c>
      <c r="BR13" s="91" t="s">
        <v>418</v>
      </c>
      <c r="BS13" s="91" t="s">
        <v>422</v>
      </c>
    </row>
    <row r="14" spans="1:82" x14ac:dyDescent="0.3">
      <c r="A14" s="92"/>
      <c r="B14" s="92" t="s">
        <v>297</v>
      </c>
      <c r="C14" s="74" t="s">
        <v>298</v>
      </c>
      <c r="D14" s="62">
        <f t="shared" ref="D14:AI14" si="2">D6/$D6*100</f>
        <v>100</v>
      </c>
      <c r="E14" s="62">
        <f t="shared" si="2"/>
        <v>110.61757663645054</v>
      </c>
      <c r="F14" s="62">
        <f t="shared" si="2"/>
        <v>106.44045775178428</v>
      </c>
      <c r="G14" s="62">
        <f t="shared" si="2"/>
        <v>108.62269684797452</v>
      </c>
      <c r="H14" s="62">
        <f t="shared" si="2"/>
        <v>94.245320555937354</v>
      </c>
      <c r="I14" s="62">
        <f t="shared" si="2"/>
        <v>101.76303979468568</v>
      </c>
      <c r="J14" s="62">
        <f t="shared" si="2"/>
        <v>101.67546721899652</v>
      </c>
      <c r="K14" s="62">
        <f t="shared" si="2"/>
        <v>103.36899021410069</v>
      </c>
      <c r="L14" s="62">
        <f t="shared" si="2"/>
        <v>95.723548055745283</v>
      </c>
      <c r="M14" s="62">
        <f t="shared" si="2"/>
        <v>102.15141277453885</v>
      </c>
      <c r="N14" s="62">
        <f t="shared" si="2"/>
        <v>103.03511457679014</v>
      </c>
      <c r="O14" s="62">
        <f t="shared" si="2"/>
        <v>108.66081925562065</v>
      </c>
      <c r="P14" s="62">
        <f t="shared" si="2"/>
        <v>94.783602056680536</v>
      </c>
      <c r="Q14" s="62">
        <f t="shared" si="2"/>
        <v>101.99982504309556</v>
      </c>
      <c r="R14" s="62">
        <f t="shared" si="2"/>
        <v>102.04202447752293</v>
      </c>
      <c r="S14" s="62">
        <f t="shared" si="2"/>
        <v>101.93146103831336</v>
      </c>
      <c r="T14" s="62">
        <f t="shared" si="2"/>
        <v>87.836626400966665</v>
      </c>
      <c r="U14" s="62">
        <f t="shared" si="2"/>
        <v>90.377835150487201</v>
      </c>
      <c r="V14" s="62">
        <f t="shared" si="2"/>
        <v>90.018830713384517</v>
      </c>
      <c r="W14" s="62">
        <f t="shared" si="2"/>
        <v>91.667113318054859</v>
      </c>
      <c r="X14" s="62">
        <f t="shared" si="2"/>
        <v>78.493663025476096</v>
      </c>
      <c r="Y14" s="62">
        <f t="shared" si="2"/>
        <v>84.698744351776</v>
      </c>
      <c r="Z14" s="62">
        <f t="shared" si="2"/>
        <v>84.545493425071726</v>
      </c>
      <c r="AA14" s="62">
        <f t="shared" si="2"/>
        <v>82.974760509162707</v>
      </c>
      <c r="AB14" s="62">
        <f t="shared" si="2"/>
        <v>73.994947023156413</v>
      </c>
      <c r="AC14" s="62">
        <f t="shared" si="2"/>
        <v>80.437136531945157</v>
      </c>
      <c r="AD14" s="62">
        <f t="shared" si="2"/>
        <v>80.328802057540443</v>
      </c>
      <c r="AE14" s="62">
        <f t="shared" si="2"/>
        <v>81.040932330685976</v>
      </c>
      <c r="AF14" s="62">
        <f t="shared" si="2"/>
        <v>71.658682830455362</v>
      </c>
      <c r="AG14" s="62">
        <f t="shared" si="2"/>
        <v>75.959811797270149</v>
      </c>
      <c r="AH14" s="62">
        <f t="shared" si="2"/>
        <v>74.888244642974854</v>
      </c>
      <c r="AI14" s="62">
        <f t="shared" si="2"/>
        <v>76.277549687665172</v>
      </c>
      <c r="AJ14" s="62">
        <f t="shared" ref="AJ14:BH14" si="3">AJ6/$D6*100</f>
        <v>61.369646392456289</v>
      </c>
      <c r="AK14" s="62">
        <f t="shared" si="3"/>
        <v>67.34828611438283</v>
      </c>
      <c r="AL14" s="62">
        <f t="shared" si="3"/>
        <v>68.426655545946858</v>
      </c>
      <c r="AM14" s="62">
        <f t="shared" si="3"/>
        <v>68.449633083872499</v>
      </c>
      <c r="AN14" s="62">
        <f t="shared" si="3"/>
        <v>59.242573256210051</v>
      </c>
      <c r="AO14" s="62">
        <f t="shared" si="3"/>
        <v>64.438814378693621</v>
      </c>
      <c r="AP14" s="62">
        <f t="shared" si="3"/>
        <v>63.966659225417047</v>
      </c>
      <c r="AQ14" s="62">
        <f t="shared" si="3"/>
        <v>62.763023419420819</v>
      </c>
      <c r="AR14" s="62">
        <f t="shared" si="3"/>
        <v>53.963747386397564</v>
      </c>
      <c r="AS14" s="62">
        <f t="shared" si="3"/>
        <v>61.040579985633215</v>
      </c>
      <c r="AT14" s="62">
        <f t="shared" si="3"/>
        <v>61.183605916171977</v>
      </c>
      <c r="AU14" s="62">
        <f t="shared" si="3"/>
        <v>58.632686676811552</v>
      </c>
      <c r="AV14" s="62">
        <f t="shared" si="3"/>
        <v>53.741716821370602</v>
      </c>
      <c r="AW14" s="62">
        <f t="shared" si="3"/>
        <v>60.813198833616866</v>
      </c>
      <c r="AX14" s="62">
        <f t="shared" si="3"/>
        <v>60.948916939421949</v>
      </c>
      <c r="AY14" s="62">
        <f t="shared" si="3"/>
        <v>58.405852638474975</v>
      </c>
      <c r="AZ14" s="62">
        <f t="shared" si="3"/>
        <v>53.744111576284141</v>
      </c>
      <c r="BA14" s="62">
        <f t="shared" si="3"/>
        <v>53.544962524492398</v>
      </c>
      <c r="BB14" s="62">
        <f t="shared" si="3"/>
        <v>56.504287867135631</v>
      </c>
      <c r="BC14" s="62">
        <f t="shared" si="3"/>
        <v>57.470914986335885</v>
      </c>
      <c r="BD14" s="62">
        <f t="shared" si="3"/>
        <v>53.004427012549471</v>
      </c>
      <c r="BE14" s="62">
        <f t="shared" si="3"/>
        <v>60.941451986019693</v>
      </c>
      <c r="BF14" s="62">
        <f t="shared" si="3"/>
        <v>59.552465699445257</v>
      </c>
      <c r="BG14" s="62">
        <f t="shared" si="3"/>
        <v>57.206639060814169</v>
      </c>
      <c r="BH14" s="62">
        <f t="shared" si="3"/>
        <v>51.555580368655605</v>
      </c>
      <c r="BI14" s="62">
        <f t="shared" ref="BI14:BN14" si="4">BI6/$D6*100</f>
        <v>51.555580368655605</v>
      </c>
      <c r="BJ14" s="62">
        <f t="shared" si="4"/>
        <v>51.555580368655605</v>
      </c>
      <c r="BK14" s="226">
        <f t="shared" si="4"/>
        <v>51.555580368655605</v>
      </c>
      <c r="BL14" s="62">
        <f t="shared" si="4"/>
        <v>49.853626830342648</v>
      </c>
      <c r="BM14" s="226">
        <f t="shared" si="4"/>
        <v>51.641960571661784</v>
      </c>
      <c r="BN14" s="62">
        <f t="shared" si="4"/>
        <v>50.855736084567241</v>
      </c>
      <c r="BO14" s="226">
        <f t="shared" ref="BO14:BS17" si="5">BO6/$D6*100</f>
        <v>51.734534969196112</v>
      </c>
      <c r="BP14" s="62">
        <f t="shared" si="5"/>
        <v>66.282735000407229</v>
      </c>
      <c r="BQ14" s="62">
        <f t="shared" si="5"/>
        <v>69.399341563349509</v>
      </c>
      <c r="BR14" s="62">
        <f t="shared" si="5"/>
        <v>69.639587396977305</v>
      </c>
      <c r="BS14" s="62">
        <f t="shared" si="5"/>
        <v>65.388998938235574</v>
      </c>
      <c r="BT14" s="234"/>
      <c r="BU14" s="332"/>
      <c r="BV14" s="332"/>
      <c r="BW14" s="332"/>
      <c r="BX14" s="332"/>
      <c r="CA14" s="318"/>
      <c r="CB14" s="318"/>
      <c r="CC14" s="318"/>
      <c r="CD14" s="318"/>
    </row>
    <row r="15" spans="1:82" x14ac:dyDescent="0.3">
      <c r="A15" s="56"/>
      <c r="B15" s="56" t="s">
        <v>296</v>
      </c>
      <c r="C15" s="74" t="s">
        <v>299</v>
      </c>
      <c r="D15" s="62">
        <f t="shared" ref="D15:AI15" si="6">D7/$D7*100</f>
        <v>100</v>
      </c>
      <c r="E15" s="62">
        <f t="shared" si="6"/>
        <v>104.82074937671526</v>
      </c>
      <c r="F15" s="62">
        <f t="shared" si="6"/>
        <v>104.39532407395346</v>
      </c>
      <c r="G15" s="62">
        <f t="shared" si="6"/>
        <v>109.48785433193848</v>
      </c>
      <c r="H15" s="62">
        <f t="shared" si="6"/>
        <v>87.364338572545947</v>
      </c>
      <c r="I15" s="62">
        <f t="shared" si="6"/>
        <v>92.760910298657123</v>
      </c>
      <c r="J15" s="62">
        <f t="shared" si="6"/>
        <v>91.312214599422077</v>
      </c>
      <c r="K15" s="62">
        <f t="shared" si="6"/>
        <v>94.71033956964439</v>
      </c>
      <c r="L15" s="62">
        <f t="shared" si="6"/>
        <v>99.359487749442835</v>
      </c>
      <c r="M15" s="62">
        <f t="shared" si="6"/>
        <v>90.078389342382565</v>
      </c>
      <c r="N15" s="62">
        <f t="shared" si="6"/>
        <v>89.446482765393739</v>
      </c>
      <c r="O15" s="62">
        <f t="shared" si="6"/>
        <v>89.959972242428492</v>
      </c>
      <c r="P15" s="62">
        <f t="shared" si="6"/>
        <v>65.415756811237088</v>
      </c>
      <c r="Q15" s="62">
        <f t="shared" si="6"/>
        <v>61.816193128865763</v>
      </c>
      <c r="R15" s="62">
        <f t="shared" si="6"/>
        <v>58.701819582599391</v>
      </c>
      <c r="S15" s="62">
        <f t="shared" si="6"/>
        <v>49.375924978807305</v>
      </c>
      <c r="T15" s="62">
        <f t="shared" si="6"/>
        <v>37.962381629852246</v>
      </c>
      <c r="U15" s="62">
        <f t="shared" si="6"/>
        <v>41.577252306280968</v>
      </c>
      <c r="V15" s="62">
        <f t="shared" si="6"/>
        <v>43.781448860393802</v>
      </c>
      <c r="W15" s="62">
        <f t="shared" si="6"/>
        <v>49.110772226185055</v>
      </c>
      <c r="X15" s="62">
        <f t="shared" si="6"/>
        <v>56.649820258291726</v>
      </c>
      <c r="Y15" s="62">
        <f t="shared" si="6"/>
        <v>61.813968064004854</v>
      </c>
      <c r="Z15" s="62">
        <f t="shared" si="6"/>
        <v>44.714132426450618</v>
      </c>
      <c r="AA15" s="62">
        <f t="shared" si="6"/>
        <v>44.690152352077611</v>
      </c>
      <c r="AB15" s="62">
        <f t="shared" si="6"/>
        <v>44.690890362474988</v>
      </c>
      <c r="AC15" s="62">
        <f t="shared" si="6"/>
        <v>53.527124012895868</v>
      </c>
      <c r="AD15" s="62">
        <f t="shared" si="6"/>
        <v>72.064273513840917</v>
      </c>
      <c r="AE15" s="62">
        <f t="shared" si="6"/>
        <v>50.208008231285717</v>
      </c>
      <c r="AF15" s="62">
        <f t="shared" si="6"/>
        <v>78.796515731135713</v>
      </c>
      <c r="AG15" s="62">
        <f t="shared" si="6"/>
        <v>70.748808539573233</v>
      </c>
      <c r="AH15" s="62">
        <f t="shared" si="6"/>
        <v>80.80960232027897</v>
      </c>
      <c r="AI15" s="62">
        <f t="shared" si="6"/>
        <v>60.957968646027659</v>
      </c>
      <c r="AJ15" s="62">
        <f t="shared" ref="AJ15:BL15" si="7">AJ7/$D7*100</f>
        <v>88.0276438643007</v>
      </c>
      <c r="AK15" s="62">
        <f t="shared" si="7"/>
        <v>74.775529088774562</v>
      </c>
      <c r="AL15" s="62">
        <f t="shared" si="7"/>
        <v>93.443041333457799</v>
      </c>
      <c r="AM15" s="62">
        <f t="shared" si="7"/>
        <v>88.795056633033099</v>
      </c>
      <c r="AN15" s="62">
        <f t="shared" si="7"/>
        <v>77.551099705507966</v>
      </c>
      <c r="AO15" s="62">
        <f t="shared" si="7"/>
        <v>74.935605717148235</v>
      </c>
      <c r="AP15" s="62">
        <f t="shared" si="7"/>
        <v>77.038371278712319</v>
      </c>
      <c r="AQ15" s="62">
        <f t="shared" si="7"/>
        <v>78.151831622968388</v>
      </c>
      <c r="AR15" s="62">
        <f t="shared" si="7"/>
        <v>73.618749564004091</v>
      </c>
      <c r="AS15" s="62">
        <f t="shared" si="7"/>
        <v>82.996843703432262</v>
      </c>
      <c r="AT15" s="62">
        <f t="shared" si="7"/>
        <v>89.065846508698201</v>
      </c>
      <c r="AU15" s="62">
        <f t="shared" si="7"/>
        <v>79.763495121927889</v>
      </c>
      <c r="AV15" s="62">
        <f t="shared" si="7"/>
        <v>74.683526169374659</v>
      </c>
      <c r="AW15" s="62">
        <f t="shared" si="7"/>
        <v>83.734367872144986</v>
      </c>
      <c r="AX15" s="62">
        <f t="shared" si="7"/>
        <v>90.770599002271524</v>
      </c>
      <c r="AY15" s="62">
        <f t="shared" si="7"/>
        <v>77.94573795047981</v>
      </c>
      <c r="AZ15" s="62">
        <f t="shared" si="7"/>
        <v>73.700533540515735</v>
      </c>
      <c r="BA15" s="62">
        <f t="shared" si="7"/>
        <v>62.697603438192161</v>
      </c>
      <c r="BB15" s="62">
        <f t="shared" si="7"/>
        <v>70.474602612643338</v>
      </c>
      <c r="BC15" s="62">
        <f t="shared" si="7"/>
        <v>65.219882449561126</v>
      </c>
      <c r="BD15" s="62">
        <f t="shared" si="7"/>
        <v>67.692416233844767</v>
      </c>
      <c r="BE15" s="62">
        <f t="shared" si="7"/>
        <v>73.23014903986217</v>
      </c>
      <c r="BF15" s="62">
        <f t="shared" si="7"/>
        <v>64.498933595898762</v>
      </c>
      <c r="BG15" s="62">
        <f t="shared" si="7"/>
        <v>70.137845486374161</v>
      </c>
      <c r="BH15" s="62">
        <f t="shared" si="7"/>
        <v>74.480763862011884</v>
      </c>
      <c r="BI15" s="62">
        <f t="shared" ref="BI15:BJ17" si="8">BI7/$D7*100</f>
        <v>74.480763862011884</v>
      </c>
      <c r="BJ15" s="62">
        <f t="shared" si="8"/>
        <v>74.480763862011884</v>
      </c>
      <c r="BK15" s="189">
        <f t="shared" si="7"/>
        <v>74.480763862011884</v>
      </c>
      <c r="BL15" s="62">
        <f t="shared" si="7"/>
        <v>73.217807164345913</v>
      </c>
      <c r="BM15" s="189">
        <f t="shared" ref="BM15:BN17" si="9">BM7/$D7*100</f>
        <v>79.312124839300353</v>
      </c>
      <c r="BN15" s="62">
        <f t="shared" si="9"/>
        <v>69.346618362217711</v>
      </c>
      <c r="BO15" s="189">
        <f t="shared" si="5"/>
        <v>75.657571351493232</v>
      </c>
      <c r="BP15" s="62">
        <f t="shared" si="5"/>
        <v>73.325285446839487</v>
      </c>
      <c r="BQ15" s="62">
        <f t="shared" si="5"/>
        <v>80.512392079895434</v>
      </c>
      <c r="BR15" s="62">
        <f t="shared" si="5"/>
        <v>71.409196294872487</v>
      </c>
      <c r="BS15" s="62">
        <f t="shared" si="5"/>
        <v>78.445506042365977</v>
      </c>
      <c r="BU15" s="332"/>
      <c r="BV15" s="332"/>
      <c r="BW15" s="332"/>
      <c r="BX15" s="332"/>
      <c r="CA15" s="318"/>
      <c r="CB15" s="318"/>
      <c r="CC15" s="318"/>
      <c r="CD15" s="318"/>
    </row>
    <row r="16" spans="1:82" x14ac:dyDescent="0.3">
      <c r="A16" s="56"/>
      <c r="B16" s="56" t="s">
        <v>295</v>
      </c>
      <c r="C16" s="74" t="s">
        <v>300</v>
      </c>
      <c r="D16" s="62">
        <f t="shared" ref="D16:AI16" si="10">D8/$D8*100</f>
        <v>100</v>
      </c>
      <c r="E16" s="62">
        <f t="shared" si="10"/>
        <v>107.33472200381642</v>
      </c>
      <c r="F16" s="62">
        <f t="shared" si="10"/>
        <v>102.69907578929656</v>
      </c>
      <c r="G16" s="62">
        <f t="shared" si="10"/>
        <v>102.34162321801223</v>
      </c>
      <c r="H16" s="62">
        <f t="shared" si="10"/>
        <v>85.725747117437905</v>
      </c>
      <c r="I16" s="62">
        <f t="shared" si="10"/>
        <v>93.145647551348404</v>
      </c>
      <c r="J16" s="62">
        <f t="shared" si="10"/>
        <v>87.783301521243772</v>
      </c>
      <c r="K16" s="62">
        <f t="shared" si="10"/>
        <v>82.645661167757126</v>
      </c>
      <c r="L16" s="62">
        <f t="shared" si="10"/>
        <v>80.366531583324488</v>
      </c>
      <c r="M16" s="62">
        <f t="shared" si="10"/>
        <v>86.07244547762042</v>
      </c>
      <c r="N16" s="62">
        <f t="shared" si="10"/>
        <v>91.849648529756195</v>
      </c>
      <c r="O16" s="62">
        <f t="shared" si="10"/>
        <v>91.08885037730353</v>
      </c>
      <c r="P16" s="62">
        <f t="shared" si="10"/>
        <v>89.74134251256568</v>
      </c>
      <c r="Q16" s="62">
        <f t="shared" si="10"/>
        <v>100.44714770170924</v>
      </c>
      <c r="R16" s="62">
        <f t="shared" si="10"/>
        <v>96.138371105464373</v>
      </c>
      <c r="S16" s="62">
        <f t="shared" si="10"/>
        <v>91.872333797589064</v>
      </c>
      <c r="T16" s="62">
        <f t="shared" si="10"/>
        <v>86.648310425114943</v>
      </c>
      <c r="U16" s="62">
        <f t="shared" si="10"/>
        <v>93.35265776901214</v>
      </c>
      <c r="V16" s="62">
        <f t="shared" si="10"/>
        <v>93.300949843098323</v>
      </c>
      <c r="W16" s="62">
        <f t="shared" si="10"/>
        <v>89.513923379997522</v>
      </c>
      <c r="X16" s="62">
        <f t="shared" si="10"/>
        <v>84.999882634591913</v>
      </c>
      <c r="Y16" s="62">
        <f t="shared" si="10"/>
        <v>94.997333180453808</v>
      </c>
      <c r="Z16" s="62">
        <f t="shared" si="10"/>
        <v>96.866177332701326</v>
      </c>
      <c r="AA16" s="62">
        <f t="shared" si="10"/>
        <v>95.413105527479232</v>
      </c>
      <c r="AB16" s="62">
        <f t="shared" si="10"/>
        <v>88.312323967024795</v>
      </c>
      <c r="AC16" s="62">
        <f t="shared" si="10"/>
        <v>97.894354900805894</v>
      </c>
      <c r="AD16" s="62">
        <f t="shared" si="10"/>
        <v>100.28731920821639</v>
      </c>
      <c r="AE16" s="62">
        <f t="shared" si="10"/>
        <v>91.582286017119799</v>
      </c>
      <c r="AF16" s="62">
        <f t="shared" si="10"/>
        <v>90.958510468927983</v>
      </c>
      <c r="AG16" s="62">
        <f t="shared" si="10"/>
        <v>89.516661029990729</v>
      </c>
      <c r="AH16" s="62">
        <f t="shared" si="10"/>
        <v>90.675321597835818</v>
      </c>
      <c r="AI16" s="62">
        <f t="shared" si="10"/>
        <v>103.42609562142265</v>
      </c>
      <c r="AJ16" s="62">
        <f t="shared" ref="AJ16:BL16" si="11">AJ8/$D8*100</f>
        <v>101.51134718249868</v>
      </c>
      <c r="AK16" s="62">
        <f t="shared" si="11"/>
        <v>115.01495131164896</v>
      </c>
      <c r="AL16" s="62">
        <f t="shared" si="11"/>
        <v>118.39250782410646</v>
      </c>
      <c r="AM16" s="62">
        <f t="shared" si="11"/>
        <v>118.80798336229435</v>
      </c>
      <c r="AN16" s="62">
        <f t="shared" si="11"/>
        <v>108.95173268231501</v>
      </c>
      <c r="AO16" s="62">
        <f t="shared" si="11"/>
        <v>115.91040881211698</v>
      </c>
      <c r="AP16" s="62">
        <f t="shared" si="11"/>
        <v>124.45245908181055</v>
      </c>
      <c r="AQ16" s="62">
        <f t="shared" si="11"/>
        <v>115.67062461953066</v>
      </c>
      <c r="AR16" s="62">
        <f t="shared" si="11"/>
        <v>102.25208163885418</v>
      </c>
      <c r="AS16" s="62">
        <f t="shared" si="11"/>
        <v>115.69724884728501</v>
      </c>
      <c r="AT16" s="62">
        <f t="shared" si="11"/>
        <v>115.72777676816763</v>
      </c>
      <c r="AU16" s="62">
        <f t="shared" si="11"/>
        <v>111.10606017650275</v>
      </c>
      <c r="AV16" s="62">
        <f t="shared" si="11"/>
        <v>96.917718692208339</v>
      </c>
      <c r="AW16" s="62">
        <f t="shared" si="11"/>
        <v>109.64393661107772</v>
      </c>
      <c r="AX16" s="62">
        <f t="shared" si="11"/>
        <v>109.66790179258305</v>
      </c>
      <c r="AY16" s="62">
        <f t="shared" si="11"/>
        <v>105.31597103690096</v>
      </c>
      <c r="AZ16" s="62">
        <f t="shared" si="11"/>
        <v>81.100561767850166</v>
      </c>
      <c r="BA16" s="62">
        <f t="shared" si="11"/>
        <v>18.160584370295787</v>
      </c>
      <c r="BB16" s="62">
        <f t="shared" si="11"/>
        <v>28.530075475753875</v>
      </c>
      <c r="BC16" s="62">
        <f t="shared" si="11"/>
        <v>25.928633979374077</v>
      </c>
      <c r="BD16" s="62">
        <f t="shared" si="11"/>
        <v>30.448926700963813</v>
      </c>
      <c r="BE16" s="62">
        <f t="shared" si="11"/>
        <v>34.819891207336461</v>
      </c>
      <c r="BF16" s="62">
        <f t="shared" si="11"/>
        <v>58.463100659152722</v>
      </c>
      <c r="BG16" s="62">
        <f t="shared" si="11"/>
        <v>63.035245593479814</v>
      </c>
      <c r="BH16" s="62">
        <f t="shared" si="11"/>
        <v>99.47859227026126</v>
      </c>
      <c r="BI16" s="62">
        <f t="shared" si="8"/>
        <v>99.47859227026126</v>
      </c>
      <c r="BJ16" s="62">
        <f t="shared" si="8"/>
        <v>99.47859227026126</v>
      </c>
      <c r="BK16" s="189">
        <f>BK8/$D8*100</f>
        <v>99.47859227026126</v>
      </c>
      <c r="BL16" s="62">
        <f t="shared" si="11"/>
        <v>74.522104151462003</v>
      </c>
      <c r="BM16" s="189">
        <f t="shared" si="9"/>
        <v>85.120457319213898</v>
      </c>
      <c r="BN16" s="62">
        <f t="shared" si="9"/>
        <v>143.10398821312816</v>
      </c>
      <c r="BO16" s="189">
        <f t="shared" si="5"/>
        <v>154.43130012603598</v>
      </c>
      <c r="BP16" s="62">
        <f t="shared" si="5"/>
        <v>79.102778696683259</v>
      </c>
      <c r="BQ16" s="62">
        <f t="shared" si="5"/>
        <v>93.71964114509349</v>
      </c>
      <c r="BR16" s="62">
        <f t="shared" si="5"/>
        <v>152.47393245472242</v>
      </c>
      <c r="BS16" s="62">
        <f t="shared" si="5"/>
        <v>169.00339785939323</v>
      </c>
      <c r="BU16" s="332"/>
      <c r="BV16" s="332"/>
      <c r="BW16" s="332"/>
      <c r="BX16" s="332"/>
      <c r="CA16" s="318"/>
      <c r="CB16" s="318"/>
      <c r="CC16" s="318"/>
      <c r="CD16" s="318"/>
    </row>
    <row r="17" spans="1:82" x14ac:dyDescent="0.3">
      <c r="A17" s="65"/>
      <c r="B17" s="65" t="s">
        <v>306</v>
      </c>
      <c r="C17" s="213" t="s">
        <v>304</v>
      </c>
      <c r="D17" s="214">
        <f>D9/$D9*100</f>
        <v>100</v>
      </c>
      <c r="E17" s="214">
        <f t="shared" ref="E17:BL17" si="12">E9/$D9*100</f>
        <v>113.99476174400208</v>
      </c>
      <c r="F17" s="214">
        <f t="shared" si="12"/>
        <v>116.35248461745891</v>
      </c>
      <c r="G17" s="214">
        <f t="shared" si="12"/>
        <v>104.6468792469166</v>
      </c>
      <c r="H17" s="214">
        <f t="shared" si="12"/>
        <v>99.00040706757018</v>
      </c>
      <c r="I17" s="214">
        <f t="shared" si="12"/>
        <v>115.2668127087673</v>
      </c>
      <c r="J17" s="214">
        <f t="shared" si="12"/>
        <v>118.9557016405266</v>
      </c>
      <c r="K17" s="214">
        <f t="shared" si="12"/>
        <v>103.93442976295928</v>
      </c>
      <c r="L17" s="214">
        <f t="shared" si="12"/>
        <v>96.56135622693516</v>
      </c>
      <c r="M17" s="214">
        <f t="shared" si="12"/>
        <v>110.69446379758554</v>
      </c>
      <c r="N17" s="214">
        <f t="shared" si="12"/>
        <v>116.45663835655387</v>
      </c>
      <c r="O17" s="214">
        <f t="shared" si="12"/>
        <v>102.89379952526467</v>
      </c>
      <c r="P17" s="214">
        <f t="shared" si="12"/>
        <v>93.268212808826078</v>
      </c>
      <c r="Q17" s="214">
        <f t="shared" si="12"/>
        <v>107.78063352641718</v>
      </c>
      <c r="R17" s="214">
        <f t="shared" si="12"/>
        <v>109.54050095175664</v>
      </c>
      <c r="S17" s="214">
        <f t="shared" si="12"/>
        <v>96.37573865873982</v>
      </c>
      <c r="T17" s="214">
        <f t="shared" si="12"/>
        <v>91.936210423786775</v>
      </c>
      <c r="U17" s="214">
        <f t="shared" si="12"/>
        <v>101.73956287430445</v>
      </c>
      <c r="V17" s="214">
        <f t="shared" si="12"/>
        <v>104.94782345917719</v>
      </c>
      <c r="W17" s="214">
        <f t="shared" si="12"/>
        <v>93.768788889691351</v>
      </c>
      <c r="X17" s="214">
        <f t="shared" si="12"/>
        <v>89.329930548764352</v>
      </c>
      <c r="Y17" s="214">
        <f t="shared" si="12"/>
        <v>102.52439961318159</v>
      </c>
      <c r="Z17" s="214">
        <f t="shared" si="12"/>
        <v>106.22150418917866</v>
      </c>
      <c r="AA17" s="214">
        <f t="shared" si="12"/>
        <v>93.311552479467821</v>
      </c>
      <c r="AB17" s="214">
        <f t="shared" si="12"/>
        <v>88.382408953084322</v>
      </c>
      <c r="AC17" s="214">
        <f t="shared" si="12"/>
        <v>102.9015837080169</v>
      </c>
      <c r="AD17" s="214">
        <f t="shared" si="12"/>
        <v>105.65351715138543</v>
      </c>
      <c r="AE17" s="214">
        <f t="shared" si="12"/>
        <v>94.792875373929178</v>
      </c>
      <c r="AF17" s="214">
        <f t="shared" si="12"/>
        <v>90.780131326674294</v>
      </c>
      <c r="AG17" s="214">
        <f t="shared" si="12"/>
        <v>103.70288247176622</v>
      </c>
      <c r="AH17" s="214">
        <f t="shared" si="12"/>
        <v>107.83695284061446</v>
      </c>
      <c r="AI17" s="214">
        <f t="shared" si="12"/>
        <v>97.955616413628874</v>
      </c>
      <c r="AJ17" s="214">
        <f t="shared" si="12"/>
        <v>89.610608416339531</v>
      </c>
      <c r="AK17" s="214">
        <f t="shared" si="12"/>
        <v>102.44217308031595</v>
      </c>
      <c r="AL17" s="214">
        <f t="shared" si="12"/>
        <v>106.04453520587629</v>
      </c>
      <c r="AM17" s="214">
        <f t="shared" si="12"/>
        <v>95.75016949966674</v>
      </c>
      <c r="AN17" s="214">
        <f t="shared" si="12"/>
        <v>88.533273327726178</v>
      </c>
      <c r="AO17" s="214">
        <f t="shared" si="12"/>
        <v>102.08475149564644</v>
      </c>
      <c r="AP17" s="214">
        <f t="shared" si="12"/>
        <v>104.78580396631374</v>
      </c>
      <c r="AQ17" s="214">
        <f t="shared" si="12"/>
        <v>94.396571164462117</v>
      </c>
      <c r="AR17" s="214">
        <f t="shared" si="12"/>
        <v>82.877809430559978</v>
      </c>
      <c r="AS17" s="214">
        <f t="shared" si="12"/>
        <v>96.27704610443935</v>
      </c>
      <c r="AT17" s="214">
        <f t="shared" si="12"/>
        <v>100.85773958194288</v>
      </c>
      <c r="AU17" s="214">
        <f t="shared" si="12"/>
        <v>90.28373605397843</v>
      </c>
      <c r="AV17" s="214">
        <f t="shared" si="12"/>
        <v>82.238246067232552</v>
      </c>
      <c r="AW17" s="214">
        <f t="shared" si="12"/>
        <v>95.459502378782972</v>
      </c>
      <c r="AX17" s="214">
        <f t="shared" si="12"/>
        <v>99.872899068319185</v>
      </c>
      <c r="AY17" s="214">
        <f t="shared" si="12"/>
        <v>89.581284711754222</v>
      </c>
      <c r="AZ17" s="214">
        <f t="shared" si="12"/>
        <v>80.699386914545059</v>
      </c>
      <c r="BA17" s="214">
        <f t="shared" si="12"/>
        <v>83.802950356798362</v>
      </c>
      <c r="BB17" s="214">
        <f t="shared" si="12"/>
        <v>93.718674520150472</v>
      </c>
      <c r="BC17" s="214">
        <f t="shared" si="12"/>
        <v>82.736370860910569</v>
      </c>
      <c r="BD17" s="214">
        <f t="shared" si="12"/>
        <v>74.45303678736532</v>
      </c>
      <c r="BE17" s="214">
        <f t="shared" si="12"/>
        <v>88.831044334589222</v>
      </c>
      <c r="BF17" s="214">
        <f t="shared" si="12"/>
        <v>94.214468338586073</v>
      </c>
      <c r="BG17" s="214">
        <f t="shared" si="12"/>
        <v>82.350888259817339</v>
      </c>
      <c r="BH17" s="214">
        <f t="shared" si="12"/>
        <v>75.426981250156217</v>
      </c>
      <c r="BI17" s="214">
        <f t="shared" si="8"/>
        <v>75.426981250156217</v>
      </c>
      <c r="BJ17" s="214">
        <f t="shared" si="8"/>
        <v>75.426981250156217</v>
      </c>
      <c r="BK17" s="214">
        <f t="shared" si="12"/>
        <v>75.426981250156217</v>
      </c>
      <c r="BL17" s="214">
        <f t="shared" si="12"/>
        <v>69.366298791373268</v>
      </c>
      <c r="BM17" s="214">
        <f t="shared" si="9"/>
        <v>76.802255779731439</v>
      </c>
      <c r="BN17" s="214">
        <f t="shared" si="9"/>
        <v>77.630482638436987</v>
      </c>
      <c r="BO17" s="214">
        <f t="shared" si="5"/>
        <v>71.999713904263203</v>
      </c>
      <c r="BP17" s="214">
        <f t="shared" si="5"/>
        <v>79.48706262992053</v>
      </c>
      <c r="BQ17" s="214">
        <f t="shared" si="5"/>
        <v>86.340201449392012</v>
      </c>
      <c r="BR17" s="214">
        <f t="shared" si="5"/>
        <v>89.954824657069338</v>
      </c>
      <c r="BS17" s="214">
        <f t="shared" si="5"/>
        <v>79.253459880261616</v>
      </c>
      <c r="BU17" s="332"/>
      <c r="BV17" s="332"/>
      <c r="BW17" s="332"/>
      <c r="BX17" s="332"/>
      <c r="CA17" s="318"/>
      <c r="CB17" s="318"/>
      <c r="CC17" s="318"/>
      <c r="CD17" s="318"/>
    </row>
    <row r="18" spans="1:82" x14ac:dyDescent="0.3">
      <c r="B18" s="74"/>
      <c r="C18" s="74"/>
    </row>
    <row r="19" spans="1:82" x14ac:dyDescent="0.3">
      <c r="B19" s="66"/>
      <c r="C19" s="74"/>
    </row>
    <row r="20" spans="1:82" x14ac:dyDescent="0.3">
      <c r="B20" s="66"/>
      <c r="C20" s="87"/>
      <c r="BF20" s="235"/>
      <c r="BG20" s="235"/>
      <c r="BH20" s="235"/>
      <c r="BI20" s="235"/>
      <c r="BJ20" s="235"/>
      <c r="BK20" s="235"/>
      <c r="BL20" s="235"/>
      <c r="BM20" s="235"/>
      <c r="BN20" s="235"/>
      <c r="BO20" s="235"/>
      <c r="BP20" s="235"/>
    </row>
    <row r="21" spans="1:82" x14ac:dyDescent="0.3">
      <c r="B21" s="74"/>
      <c r="C21" s="74"/>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U21" s="331"/>
      <c r="BV21" s="331"/>
      <c r="BW21" s="331"/>
      <c r="BX21" s="331"/>
      <c r="BY21" s="331"/>
      <c r="BZ21" s="331"/>
      <c r="CA21" s="331"/>
      <c r="CB21" s="331"/>
      <c r="CC21" s="331"/>
      <c r="CD21" s="331"/>
    </row>
    <row r="22" spans="1:82" x14ac:dyDescent="0.3">
      <c r="B22" s="74"/>
      <c r="C22" s="74"/>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U22" s="331"/>
      <c r="BV22" s="331"/>
      <c r="BW22" s="331"/>
      <c r="BX22" s="331"/>
      <c r="BY22" s="331"/>
      <c r="BZ22" s="331"/>
      <c r="CA22" s="331"/>
      <c r="CB22" s="331"/>
      <c r="CC22" s="331"/>
      <c r="CD22" s="331"/>
    </row>
    <row r="23" spans="1:82" x14ac:dyDescent="0.3">
      <c r="B23" s="74"/>
      <c r="C23" s="74"/>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U23" s="331"/>
      <c r="BV23" s="331"/>
      <c r="BW23" s="331"/>
      <c r="BX23" s="331"/>
      <c r="BY23" s="331"/>
      <c r="BZ23" s="331"/>
      <c r="CA23" s="331"/>
      <c r="CB23" s="331"/>
      <c r="CC23" s="331"/>
      <c r="CD23" s="331"/>
    </row>
    <row r="24" spans="1:82" x14ac:dyDescent="0.3">
      <c r="B24" s="77" t="s">
        <v>118</v>
      </c>
      <c r="C24" s="77" t="s">
        <v>120</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U24" s="331"/>
      <c r="BV24" s="331"/>
      <c r="BW24" s="331"/>
      <c r="BX24" s="331"/>
      <c r="BY24" s="331"/>
      <c r="BZ24" s="331"/>
      <c r="CA24" s="331"/>
      <c r="CB24" s="331"/>
      <c r="CC24" s="331"/>
      <c r="CD24" s="331"/>
    </row>
    <row r="25" spans="1:82" x14ac:dyDescent="0.3">
      <c r="B25" s="78">
        <f>'1 Utsläpp'!$B$71</f>
        <v>45827</v>
      </c>
      <c r="C25" s="78">
        <f>'1 Utsläpp'!$C$71</f>
        <v>45827</v>
      </c>
    </row>
    <row r="26" spans="1:82" x14ac:dyDescent="0.3">
      <c r="B26" s="79"/>
      <c r="C26" s="79"/>
      <c r="BF26" s="86"/>
      <c r="BG26" s="86"/>
      <c r="BH26" s="86"/>
      <c r="BI26" s="86"/>
      <c r="BJ26" s="86"/>
      <c r="BK26" s="86"/>
      <c r="BL26" s="86"/>
      <c r="BM26" s="189"/>
      <c r="BN26" s="189"/>
      <c r="BO26" s="189"/>
      <c r="BP26" s="189"/>
    </row>
    <row r="27" spans="1:82" x14ac:dyDescent="0.3">
      <c r="B27" s="77" t="s">
        <v>119</v>
      </c>
      <c r="C27" s="77" t="s">
        <v>121</v>
      </c>
      <c r="E27" s="234"/>
      <c r="F27" s="234"/>
      <c r="G27" s="234"/>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row>
    <row r="28" spans="1:82" x14ac:dyDescent="0.3">
      <c r="B28" s="79" t="str">
        <f>'1 Utsläpp'!$B$74</f>
        <v>Environmental Accounts, Statistics Sweden</v>
      </c>
      <c r="C28" s="79" t="str">
        <f>'1 Utsläpp'!$C$74</f>
        <v>Miljöräkenskaperna, Statistiska centralbyrån (SCB)</v>
      </c>
      <c r="E28" s="234"/>
      <c r="F28" s="234"/>
      <c r="G28" s="234"/>
      <c r="H28" s="234"/>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row>
    <row r="29" spans="1:82" x14ac:dyDescent="0.3">
      <c r="B29" s="56"/>
      <c r="C29" s="79"/>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row>
    <row r="30" spans="1:82" x14ac:dyDescent="0.3">
      <c r="B30" s="77" t="s">
        <v>34</v>
      </c>
      <c r="C30" s="77" t="s">
        <v>33</v>
      </c>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row>
    <row r="31" spans="1:82" x14ac:dyDescent="0.3">
      <c r="B31" s="80" t="str">
        <f>'1 Utsläpp'!$B$77</f>
        <v>Jonas Bergström, Statistics Sweden</v>
      </c>
      <c r="C31" s="80" t="str">
        <f>'1 Utsläpp'!$C$77</f>
        <v>Jonas Bergström, Statistiska centralbyrån (SCB)</v>
      </c>
    </row>
    <row r="32" spans="1:82" x14ac:dyDescent="0.3">
      <c r="B32" s="80" t="str">
        <f>'1 Utsläpp'!$B$78</f>
        <v>Telephone: +46 10 479 46 22</v>
      </c>
      <c r="C32" s="80" t="str">
        <f>'1 Utsläpp'!$C$78</f>
        <v>Telefon: 010 479 46 22</v>
      </c>
    </row>
    <row r="33" spans="2:3" x14ac:dyDescent="0.3">
      <c r="B33" s="80" t="str">
        <f>'1 Utsläpp'!$B$79</f>
        <v>e-post: jonas.bergstrom@scb.se / miljorakenskaper@scb.se</v>
      </c>
      <c r="C33" s="80" t="str">
        <f>'1 Utsläpp'!$C$79</f>
        <v>e-post: jonas.bergstrom@scb.se / miljorakenskaper@scb.se</v>
      </c>
    </row>
    <row r="34" spans="2:3" ht="14.5" x14ac:dyDescent="0.35">
      <c r="B34" s="87"/>
      <c r="C34" s="4"/>
    </row>
    <row r="36" spans="2:3" x14ac:dyDescent="0.3">
      <c r="C36" s="80"/>
    </row>
    <row r="37" spans="2:3" x14ac:dyDescent="0.3">
      <c r="C37" s="80"/>
    </row>
    <row r="38" spans="2:3" x14ac:dyDescent="0.3">
      <c r="C38" s="80"/>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2 Diagram</vt:lpstr>
      <vt:lpstr>3 Prel. årssiffor</vt:lpstr>
      <vt:lpstr>4 Utsläpp per FV</vt:lpstr>
      <vt:lpstr>5 Utsläpp per syss.</vt:lpstr>
      <vt:lpstr>6 FV</vt:lpstr>
      <vt:lpstr>7 Syss</vt:lpstr>
      <vt:lpstr>8 Mobila utsläpp</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Bergström Jonas ESA/MS/MEM-S</cp:lastModifiedBy>
  <cp:lastPrinted>2021-10-26T11:50:55Z</cp:lastPrinted>
  <dcterms:created xsi:type="dcterms:W3CDTF">2012-09-11T12:09:58Z</dcterms:created>
  <dcterms:modified xsi:type="dcterms:W3CDTF">2025-06-19T10:24:27Z</dcterms:modified>
</cp:coreProperties>
</file>