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P:\Prod\RM\MIR\Utsläpp_Energi\Arbetsår 2024\Lufträkenskaper kvartal\5_Publicering\Tabeller_och_Diagram\2024K1\"/>
    </mc:Choice>
  </mc:AlternateContent>
  <xr:revisionPtr revIDLastSave="0" documentId="13_ncr:1_{85262EDB-E931-47A3-AB1A-76A963AC6EB1}" xr6:coauthVersionLast="47" xr6:coauthVersionMax="47" xr10:uidLastSave="{00000000-0000-0000-0000-000000000000}"/>
  <bookViews>
    <workbookView xWindow="-110" yWindow="-110" windowWidth="19420" windowHeight="10300" tabRatio="727"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intern pivot" sheetId="67" state="hidden" r:id="rId10"/>
    <sheet name="intern" sheetId="66" state="hidden" r:id="rId11"/>
  </sheets>
  <externalReferences>
    <externalReference r:id="rId12"/>
  </externalReference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3" i="61" l="1"/>
  <c r="V43" i="61"/>
  <c r="W43" i="61"/>
  <c r="X43" i="61"/>
  <c r="Y43" i="61"/>
  <c r="Z43" i="61"/>
  <c r="AA43" i="61"/>
  <c r="AB43" i="61"/>
  <c r="AC43" i="61"/>
  <c r="AD43" i="61"/>
  <c r="AE43" i="61"/>
  <c r="AF43" i="61"/>
  <c r="AG43" i="61"/>
  <c r="AH43" i="61"/>
  <c r="AI43" i="61"/>
  <c r="T43" i="61"/>
  <c r="AY57" i="61"/>
  <c r="AY55" i="61"/>
  <c r="AY54" i="61"/>
  <c r="AY53" i="61"/>
  <c r="AY52" i="61"/>
  <c r="AY51" i="61"/>
  <c r="AY50" i="61"/>
  <c r="AY49" i="61"/>
  <c r="AY48" i="61"/>
  <c r="AY43" i="61"/>
  <c r="AY41" i="61"/>
  <c r="AY40" i="61"/>
  <c r="AY39" i="61"/>
  <c r="AY38" i="61"/>
  <c r="AY37" i="61"/>
  <c r="AY36" i="61"/>
  <c r="AY35" i="61"/>
  <c r="AY34" i="61"/>
  <c r="AY33" i="61"/>
  <c r="AY32" i="61"/>
  <c r="AY31" i="61"/>
  <c r="AY30" i="61"/>
  <c r="AY29" i="61"/>
  <c r="AY28" i="61"/>
  <c r="AY27" i="61"/>
  <c r="AY26" i="61"/>
  <c r="AY25" i="61"/>
  <c r="AY24" i="61"/>
  <c r="AY23" i="61"/>
  <c r="AY22" i="61"/>
  <c r="AY21" i="61"/>
  <c r="AY20" i="61"/>
  <c r="AY19" i="61"/>
  <c r="AY18" i="61"/>
  <c r="AY17" i="61"/>
  <c r="AY16" i="61"/>
  <c r="AY15" i="61"/>
  <c r="AY14" i="61"/>
  <c r="AY13" i="61"/>
  <c r="AY12" i="61"/>
  <c r="AY11" i="61"/>
  <c r="AY10" i="61"/>
  <c r="AY9" i="61"/>
  <c r="AY8" i="61"/>
  <c r="AY7" i="61"/>
  <c r="AY6" i="61"/>
  <c r="AI48" i="61" l="1"/>
  <c r="AI49" i="61"/>
  <c r="AI50" i="61"/>
  <c r="AI51" i="61"/>
  <c r="AI52" i="61"/>
  <c r="AI53" i="61"/>
  <c r="AI54" i="61"/>
  <c r="AI55" i="61"/>
  <c r="AI57" i="61"/>
  <c r="AI41" i="61"/>
  <c r="AI40" i="61"/>
  <c r="AI39" i="61"/>
  <c r="AI38" i="61"/>
  <c r="AI37" i="61"/>
  <c r="AI36" i="61"/>
  <c r="AI35" i="61"/>
  <c r="AI34" i="61"/>
  <c r="AI33" i="61"/>
  <c r="AI32" i="61"/>
  <c r="AI31" i="61"/>
  <c r="AI30" i="61"/>
  <c r="AI29" i="61"/>
  <c r="AI28" i="61"/>
  <c r="AI24" i="61"/>
  <c r="AI23" i="61"/>
  <c r="AI22" i="61"/>
  <c r="AI21" i="61"/>
  <c r="AI20" i="61"/>
  <c r="AI19" i="61"/>
  <c r="AI18" i="61"/>
  <c r="AI17" i="61"/>
  <c r="AI16" i="61"/>
  <c r="AI15" i="61"/>
  <c r="AI14" i="61"/>
  <c r="AI13" i="61"/>
  <c r="AI11" i="61"/>
  <c r="AI10" i="61"/>
  <c r="AI8" i="61"/>
  <c r="AI7" i="61"/>
  <c r="AI6" i="61"/>
  <c r="T48" i="61"/>
  <c r="T49" i="61"/>
  <c r="T50" i="61"/>
  <c r="T51" i="61"/>
  <c r="T52" i="61"/>
  <c r="T53" i="61"/>
  <c r="T54" i="61"/>
  <c r="T55" i="61"/>
  <c r="G16" i="35" l="1"/>
  <c r="G15" i="35"/>
  <c r="G14" i="35"/>
  <c r="G13" i="35"/>
  <c r="G12" i="35"/>
  <c r="G11" i="35"/>
  <c r="G10" i="35"/>
  <c r="G9" i="35"/>
  <c r="G8" i="35"/>
  <c r="G7" i="35"/>
  <c r="F16" i="35"/>
  <c r="F8" i="35"/>
  <c r="F9" i="35"/>
  <c r="F10" i="35"/>
  <c r="F11" i="35"/>
  <c r="F12" i="35"/>
  <c r="F13" i="35"/>
  <c r="F14" i="35"/>
  <c r="F15" i="35"/>
  <c r="F7" i="35"/>
  <c r="BP58" i="31"/>
  <c r="BO58" i="31"/>
  <c r="BN58" i="31"/>
  <c r="BM58" i="31"/>
  <c r="BP57" i="31"/>
  <c r="BO57" i="31"/>
  <c r="BN57" i="31"/>
  <c r="BM57" i="31"/>
  <c r="BL58" i="31"/>
  <c r="BK58" i="31"/>
  <c r="BJ58" i="31"/>
  <c r="BI58" i="31"/>
  <c r="BH58" i="31"/>
  <c r="BG58" i="31"/>
  <c r="BL57" i="31"/>
  <c r="BK57" i="31"/>
  <c r="BJ57" i="31"/>
  <c r="BI57" i="31"/>
  <c r="BH57" i="31"/>
  <c r="BG57" i="31"/>
  <c r="BF58" i="31"/>
  <c r="BE58" i="31"/>
  <c r="BD58" i="31"/>
  <c r="BC58" i="31"/>
  <c r="BB58" i="31"/>
  <c r="BA58" i="31"/>
  <c r="BF57" i="31"/>
  <c r="BE57" i="31"/>
  <c r="BD57" i="31"/>
  <c r="BC57" i="31"/>
  <c r="BB57" i="31"/>
  <c r="BA57" i="31"/>
  <c r="AZ58" i="31"/>
  <c r="AY58" i="31"/>
  <c r="AX58" i="31"/>
  <c r="AW58" i="31"/>
  <c r="AV58" i="31"/>
  <c r="AU58" i="31"/>
  <c r="AZ57" i="31"/>
  <c r="AY57" i="31"/>
  <c r="AX57" i="31"/>
  <c r="AW57" i="31"/>
  <c r="AV57" i="31"/>
  <c r="AU57" i="31"/>
  <c r="AT58" i="31"/>
  <c r="AS58" i="31"/>
  <c r="AR58" i="31"/>
  <c r="AQ58" i="31"/>
  <c r="AP58" i="31"/>
  <c r="AO58" i="31"/>
  <c r="AT57" i="31"/>
  <c r="AS57" i="31"/>
  <c r="AR57" i="31"/>
  <c r="AQ57" i="31"/>
  <c r="AP57" i="31"/>
  <c r="AO57" i="31"/>
  <c r="AN58" i="31"/>
  <c r="AM58" i="31"/>
  <c r="AL58" i="31"/>
  <c r="AK58" i="31"/>
  <c r="AJ58" i="31"/>
  <c r="AI58" i="31"/>
  <c r="AN57" i="31"/>
  <c r="AM57" i="31"/>
  <c r="AL57" i="31"/>
  <c r="AK57" i="31"/>
  <c r="AJ57" i="31"/>
  <c r="AI57" i="31"/>
  <c r="AH58" i="31"/>
  <c r="AG58" i="31"/>
  <c r="AF58" i="31"/>
  <c r="AE58" i="31"/>
  <c r="AD58" i="31"/>
  <c r="AC58" i="31"/>
  <c r="AH57" i="31"/>
  <c r="AG57" i="31"/>
  <c r="AF57" i="31"/>
  <c r="AE57" i="31"/>
  <c r="AD57" i="31"/>
  <c r="AC57" i="31"/>
  <c r="AB58" i="31"/>
  <c r="AA58" i="31"/>
  <c r="Z58" i="31"/>
  <c r="Y58" i="31"/>
  <c r="X58" i="31"/>
  <c r="W58" i="31"/>
  <c r="AB57" i="31"/>
  <c r="AA57" i="31"/>
  <c r="Z57" i="31"/>
  <c r="Y57" i="31"/>
  <c r="X57" i="31"/>
  <c r="W57" i="31"/>
  <c r="V58" i="31"/>
  <c r="U58" i="31"/>
  <c r="T58" i="31"/>
  <c r="S58" i="31"/>
  <c r="R58" i="31"/>
  <c r="Q58" i="31"/>
  <c r="V57" i="31"/>
  <c r="U57" i="31"/>
  <c r="T57" i="31"/>
  <c r="S57" i="31"/>
  <c r="R57" i="31"/>
  <c r="Q57" i="31"/>
  <c r="P58" i="31"/>
  <c r="O58" i="31"/>
  <c r="N58" i="31"/>
  <c r="M58" i="31"/>
  <c r="L58" i="31"/>
  <c r="K58" i="31"/>
  <c r="P57" i="31"/>
  <c r="O57" i="31"/>
  <c r="N57" i="31"/>
  <c r="M57" i="31"/>
  <c r="L57" i="31"/>
  <c r="K57" i="31"/>
  <c r="J58" i="31"/>
  <c r="J57" i="31"/>
  <c r="I58" i="31"/>
  <c r="I57" i="31"/>
  <c r="H58" i="31"/>
  <c r="H57" i="31"/>
  <c r="G58" i="31"/>
  <c r="G57" i="31"/>
  <c r="F58" i="31"/>
  <c r="F57" i="31"/>
  <c r="E58" i="31"/>
  <c r="E57" i="31"/>
  <c r="D58" i="31"/>
  <c r="D57" i="31"/>
  <c r="BP53" i="31" l="1"/>
  <c r="BO53" i="31"/>
  <c r="BN53" i="31"/>
  <c r="BM53" i="31"/>
  <c r="BL53" i="31"/>
  <c r="BP52" i="31"/>
  <c r="BO52" i="31"/>
  <c r="BN52" i="31"/>
  <c r="BM52" i="31"/>
  <c r="BL52" i="31"/>
  <c r="BP51" i="31"/>
  <c r="BO51" i="31"/>
  <c r="BN51" i="31"/>
  <c r="BM51" i="31"/>
  <c r="BL51" i="31"/>
  <c r="BP50" i="31"/>
  <c r="BO50" i="31"/>
  <c r="BN50" i="31"/>
  <c r="BM50" i="31"/>
  <c r="BL50" i="31"/>
  <c r="BP49" i="31"/>
  <c r="BO49" i="31"/>
  <c r="BN49" i="31"/>
  <c r="BM49" i="31"/>
  <c r="BL49" i="31"/>
  <c r="BP48" i="31"/>
  <c r="BO48" i="31"/>
  <c r="BN48" i="31"/>
  <c r="BM48" i="31"/>
  <c r="BL48" i="31"/>
  <c r="BP47" i="31"/>
  <c r="BO47" i="31"/>
  <c r="BN47" i="31"/>
  <c r="BM47" i="31"/>
  <c r="BL47" i="31"/>
  <c r="BP46" i="31"/>
  <c r="BO46" i="31"/>
  <c r="BN46" i="31"/>
  <c r="BM46" i="31"/>
  <c r="BL46" i="31"/>
  <c r="BK53" i="31"/>
  <c r="BJ53" i="31"/>
  <c r="BI53" i="31"/>
  <c r="BH53" i="31"/>
  <c r="BG53" i="31"/>
  <c r="BK52" i="31"/>
  <c r="BJ52" i="31"/>
  <c r="BI52" i="31"/>
  <c r="BH52" i="31"/>
  <c r="BG52" i="31"/>
  <c r="BK51" i="31"/>
  <c r="BJ51" i="31"/>
  <c r="BI51" i="31"/>
  <c r="BH51" i="31"/>
  <c r="BG51" i="31"/>
  <c r="BK50" i="31"/>
  <c r="BJ50" i="31"/>
  <c r="BI50" i="31"/>
  <c r="BH50" i="31"/>
  <c r="BG50" i="31"/>
  <c r="BK49" i="31"/>
  <c r="BJ49" i="31"/>
  <c r="BI49" i="31"/>
  <c r="BH49" i="31"/>
  <c r="BG49" i="31"/>
  <c r="BK48" i="31"/>
  <c r="BJ48" i="31"/>
  <c r="BI48" i="31"/>
  <c r="BH48" i="31"/>
  <c r="BG48" i="31"/>
  <c r="BK47" i="31"/>
  <c r="BJ47" i="31"/>
  <c r="BI47" i="31"/>
  <c r="BH47" i="31"/>
  <c r="BG47" i="31"/>
  <c r="BK46" i="31"/>
  <c r="BJ46" i="31"/>
  <c r="BI46" i="31"/>
  <c r="BH46" i="31"/>
  <c r="BG46" i="31"/>
  <c r="BF53" i="31"/>
  <c r="BE53" i="31"/>
  <c r="BD53" i="31"/>
  <c r="BC53" i="31"/>
  <c r="BB53" i="31"/>
  <c r="BF52" i="31"/>
  <c r="BE52" i="31"/>
  <c r="BD52" i="31"/>
  <c r="BC52" i="31"/>
  <c r="BB52" i="31"/>
  <c r="BF51" i="31"/>
  <c r="BE51" i="31"/>
  <c r="BD51" i="31"/>
  <c r="BC51" i="31"/>
  <c r="BB51" i="31"/>
  <c r="BF50" i="31"/>
  <c r="BE50" i="31"/>
  <c r="BD50" i="31"/>
  <c r="BC50" i="31"/>
  <c r="BB50" i="31"/>
  <c r="BF49" i="31"/>
  <c r="BE49" i="31"/>
  <c r="BD49" i="31"/>
  <c r="BC49" i="31"/>
  <c r="BB49" i="31"/>
  <c r="BF48" i="31"/>
  <c r="BE48" i="31"/>
  <c r="BD48" i="31"/>
  <c r="BC48" i="31"/>
  <c r="BB48" i="31"/>
  <c r="BF47" i="31"/>
  <c r="BE47" i="31"/>
  <c r="BD47" i="31"/>
  <c r="BC47" i="31"/>
  <c r="BB47" i="31"/>
  <c r="BF46" i="31"/>
  <c r="BE46" i="31"/>
  <c r="BD46" i="31"/>
  <c r="BC46" i="31"/>
  <c r="BB46" i="31"/>
  <c r="BA53" i="31"/>
  <c r="AZ53" i="31"/>
  <c r="AY53" i="31"/>
  <c r="AX53" i="31"/>
  <c r="AW53" i="31"/>
  <c r="BA52" i="31"/>
  <c r="AZ52" i="31"/>
  <c r="AY52" i="31"/>
  <c r="AX52" i="31"/>
  <c r="AW52" i="31"/>
  <c r="BA51" i="31"/>
  <c r="AZ51" i="31"/>
  <c r="AY51" i="31"/>
  <c r="AX51" i="31"/>
  <c r="AW51" i="31"/>
  <c r="BA50" i="31"/>
  <c r="AZ50" i="31"/>
  <c r="AY50" i="31"/>
  <c r="AX50" i="31"/>
  <c r="AW50" i="31"/>
  <c r="BA49" i="31"/>
  <c r="AZ49" i="31"/>
  <c r="AY49" i="31"/>
  <c r="AX49" i="31"/>
  <c r="AW49" i="31"/>
  <c r="BA48" i="31"/>
  <c r="AZ48" i="31"/>
  <c r="AY48" i="31"/>
  <c r="AX48" i="31"/>
  <c r="AW48" i="31"/>
  <c r="BA47" i="31"/>
  <c r="AZ47" i="31"/>
  <c r="AY47" i="31"/>
  <c r="AX47" i="31"/>
  <c r="AW47" i="31"/>
  <c r="BA46" i="31"/>
  <c r="AZ46" i="31"/>
  <c r="AY46" i="31"/>
  <c r="AX46" i="31"/>
  <c r="AW46" i="31"/>
  <c r="AV53" i="31"/>
  <c r="AU53" i="31"/>
  <c r="AT53" i="31"/>
  <c r="AS53" i="31"/>
  <c r="AR53" i="31"/>
  <c r="AV52" i="31"/>
  <c r="AU52" i="31"/>
  <c r="AT52" i="31"/>
  <c r="AS52" i="31"/>
  <c r="AR52" i="31"/>
  <c r="AV51" i="31"/>
  <c r="AU51" i="31"/>
  <c r="AT51" i="31"/>
  <c r="AS51" i="31"/>
  <c r="AR51" i="31"/>
  <c r="AV50" i="31"/>
  <c r="AU50" i="31"/>
  <c r="AT50" i="31"/>
  <c r="AS50" i="31"/>
  <c r="AR50" i="31"/>
  <c r="AV49" i="31"/>
  <c r="AU49" i="31"/>
  <c r="AT49" i="31"/>
  <c r="AS49" i="31"/>
  <c r="AR49" i="31"/>
  <c r="AV48" i="31"/>
  <c r="AU48" i="31"/>
  <c r="AT48" i="31"/>
  <c r="AS48" i="31"/>
  <c r="AR48" i="31"/>
  <c r="AV47" i="31"/>
  <c r="AU47" i="31"/>
  <c r="AT47" i="31"/>
  <c r="AS47" i="31"/>
  <c r="AR47" i="31"/>
  <c r="AV46" i="31"/>
  <c r="AU46" i="31"/>
  <c r="AT46" i="31"/>
  <c r="AS46" i="31"/>
  <c r="AR46" i="31"/>
  <c r="AQ53" i="31"/>
  <c r="AP53" i="31"/>
  <c r="AO53" i="31"/>
  <c r="AN53" i="31"/>
  <c r="AM53" i="31"/>
  <c r="AQ52" i="31"/>
  <c r="AP52" i="31"/>
  <c r="AO52" i="31"/>
  <c r="AN52" i="31"/>
  <c r="AM52" i="31"/>
  <c r="AQ51" i="31"/>
  <c r="AP51" i="31"/>
  <c r="AO51" i="31"/>
  <c r="AN51" i="31"/>
  <c r="AM51" i="31"/>
  <c r="AQ50" i="31"/>
  <c r="AP50" i="31"/>
  <c r="AO50" i="31"/>
  <c r="AN50" i="31"/>
  <c r="AM50" i="31"/>
  <c r="AQ49" i="31"/>
  <c r="AP49" i="31"/>
  <c r="AO49" i="31"/>
  <c r="AN49" i="31"/>
  <c r="AM49" i="31"/>
  <c r="AQ48" i="31"/>
  <c r="AP48" i="31"/>
  <c r="AO48" i="31"/>
  <c r="AN48" i="31"/>
  <c r="AM48" i="31"/>
  <c r="AQ47" i="31"/>
  <c r="AP47" i="31"/>
  <c r="AO47" i="31"/>
  <c r="AN47" i="31"/>
  <c r="AM47" i="31"/>
  <c r="AQ46" i="31"/>
  <c r="AP46" i="31"/>
  <c r="AO46" i="31"/>
  <c r="AN46" i="31"/>
  <c r="AM46" i="31"/>
  <c r="AL53" i="31"/>
  <c r="AK53" i="31"/>
  <c r="AJ53" i="31"/>
  <c r="AI53" i="31"/>
  <c r="AH53" i="31"/>
  <c r="AL52" i="31"/>
  <c r="AK52" i="31"/>
  <c r="AJ52" i="31"/>
  <c r="AI52" i="31"/>
  <c r="AH52" i="31"/>
  <c r="AL51" i="31"/>
  <c r="AK51" i="31"/>
  <c r="AJ51" i="31"/>
  <c r="AI51" i="31"/>
  <c r="AH51" i="31"/>
  <c r="AL50" i="31"/>
  <c r="AK50" i="31"/>
  <c r="AJ50" i="31"/>
  <c r="AI50" i="31"/>
  <c r="AH50" i="31"/>
  <c r="AL49" i="31"/>
  <c r="AK49" i="31"/>
  <c r="AJ49" i="31"/>
  <c r="AI49" i="31"/>
  <c r="AH49" i="31"/>
  <c r="AL48" i="31"/>
  <c r="AK48" i="31"/>
  <c r="AJ48" i="31"/>
  <c r="AI48" i="31"/>
  <c r="AH48" i="31"/>
  <c r="AL47" i="31"/>
  <c r="AK47" i="31"/>
  <c r="AJ47" i="31"/>
  <c r="AI47" i="31"/>
  <c r="AH47" i="31"/>
  <c r="AL46" i="31"/>
  <c r="AK46" i="31"/>
  <c r="AJ46" i="31"/>
  <c r="AI46" i="31"/>
  <c r="AH46" i="31"/>
  <c r="AG53" i="31"/>
  <c r="AF53" i="31"/>
  <c r="AE53" i="31"/>
  <c r="AD53" i="31"/>
  <c r="AC53" i="31"/>
  <c r="AG52" i="31"/>
  <c r="AF52" i="31"/>
  <c r="AE52" i="31"/>
  <c r="AD52" i="31"/>
  <c r="AC52" i="31"/>
  <c r="AG51" i="31"/>
  <c r="AF51" i="31"/>
  <c r="AE51" i="31"/>
  <c r="AD51" i="31"/>
  <c r="AC51" i="31"/>
  <c r="AG50" i="31"/>
  <c r="AF50" i="31"/>
  <c r="AE50" i="31"/>
  <c r="AD50" i="31"/>
  <c r="AC50" i="31"/>
  <c r="AG49" i="31"/>
  <c r="AF49" i="31"/>
  <c r="AE49" i="31"/>
  <c r="AD49" i="31"/>
  <c r="AC49" i="31"/>
  <c r="AG48" i="31"/>
  <c r="AF48" i="31"/>
  <c r="AE48" i="31"/>
  <c r="AD48" i="31"/>
  <c r="AC48" i="31"/>
  <c r="AG47" i="31"/>
  <c r="AF47" i="31"/>
  <c r="AE47" i="31"/>
  <c r="AD47" i="31"/>
  <c r="AC47" i="31"/>
  <c r="AG46" i="31"/>
  <c r="AF46" i="31"/>
  <c r="AE46" i="31"/>
  <c r="AD46" i="31"/>
  <c r="AC46" i="31"/>
  <c r="AB53" i="31"/>
  <c r="AA53" i="31"/>
  <c r="Z53" i="31"/>
  <c r="Y53" i="31"/>
  <c r="X53" i="31"/>
  <c r="AB52" i="31"/>
  <c r="AA52" i="31"/>
  <c r="Z52" i="31"/>
  <c r="Y52" i="31"/>
  <c r="X52" i="31"/>
  <c r="AB51" i="31"/>
  <c r="AA51" i="31"/>
  <c r="Z51" i="31"/>
  <c r="Y51" i="31"/>
  <c r="X51" i="31"/>
  <c r="AB50" i="31"/>
  <c r="AA50" i="31"/>
  <c r="Z50" i="31"/>
  <c r="Y50" i="31"/>
  <c r="X50" i="31"/>
  <c r="AB49" i="31"/>
  <c r="AA49" i="31"/>
  <c r="Z49" i="31"/>
  <c r="Y49" i="31"/>
  <c r="X49" i="31"/>
  <c r="AB48" i="31"/>
  <c r="AA48" i="31"/>
  <c r="Z48" i="31"/>
  <c r="Y48" i="31"/>
  <c r="X48" i="31"/>
  <c r="AB47" i="31"/>
  <c r="AA47" i="31"/>
  <c r="Z47" i="31"/>
  <c r="Y47" i="31"/>
  <c r="X47" i="31"/>
  <c r="AB46" i="31"/>
  <c r="AA46" i="31"/>
  <c r="Z46" i="31"/>
  <c r="Y46" i="31"/>
  <c r="X46" i="31"/>
  <c r="W53" i="31"/>
  <c r="V53" i="31"/>
  <c r="U53" i="31"/>
  <c r="T53" i="31"/>
  <c r="S53" i="31"/>
  <c r="W52" i="31"/>
  <c r="V52" i="31"/>
  <c r="U52" i="31"/>
  <c r="T52" i="31"/>
  <c r="S52" i="31"/>
  <c r="W51" i="31"/>
  <c r="V51" i="31"/>
  <c r="U51" i="31"/>
  <c r="T51" i="31"/>
  <c r="S51" i="31"/>
  <c r="W50" i="31"/>
  <c r="V50" i="31"/>
  <c r="U50" i="31"/>
  <c r="T50" i="31"/>
  <c r="S50" i="31"/>
  <c r="W49" i="31"/>
  <c r="V49" i="31"/>
  <c r="U49" i="31"/>
  <c r="T49" i="31"/>
  <c r="S49" i="31"/>
  <c r="W48" i="31"/>
  <c r="V48" i="31"/>
  <c r="U48" i="31"/>
  <c r="T48" i="31"/>
  <c r="S48" i="31"/>
  <c r="W47" i="31"/>
  <c r="V47" i="31"/>
  <c r="U47" i="31"/>
  <c r="T47" i="31"/>
  <c r="S47" i="31"/>
  <c r="W46" i="31"/>
  <c r="V46" i="31"/>
  <c r="U46" i="31"/>
  <c r="T46" i="31"/>
  <c r="S46" i="31"/>
  <c r="R53" i="31"/>
  <c r="Q53" i="31"/>
  <c r="P53" i="31"/>
  <c r="O53" i="31"/>
  <c r="N53" i="31"/>
  <c r="R52" i="31"/>
  <c r="Q52" i="31"/>
  <c r="P52" i="31"/>
  <c r="O52" i="31"/>
  <c r="N52" i="31"/>
  <c r="R51" i="31"/>
  <c r="Q51" i="31"/>
  <c r="P51" i="31"/>
  <c r="O51" i="31"/>
  <c r="N51" i="31"/>
  <c r="R50" i="31"/>
  <c r="Q50" i="31"/>
  <c r="P50" i="31"/>
  <c r="O50" i="31"/>
  <c r="N50" i="31"/>
  <c r="R49" i="31"/>
  <c r="Q49" i="31"/>
  <c r="P49" i="31"/>
  <c r="O49" i="31"/>
  <c r="N49" i="31"/>
  <c r="R48" i="31"/>
  <c r="Q48" i="31"/>
  <c r="P48" i="31"/>
  <c r="O48" i="31"/>
  <c r="N48" i="31"/>
  <c r="R47" i="31"/>
  <c r="Q47" i="31"/>
  <c r="P47" i="31"/>
  <c r="O47" i="31"/>
  <c r="N47" i="31"/>
  <c r="R46" i="31"/>
  <c r="Q46" i="31"/>
  <c r="P46" i="31"/>
  <c r="O46" i="31"/>
  <c r="N46"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H53" i="31"/>
  <c r="H52" i="31"/>
  <c r="H51" i="31"/>
  <c r="H50" i="31"/>
  <c r="H49" i="31"/>
  <c r="H48" i="31"/>
  <c r="H47" i="31"/>
  <c r="H46" i="31"/>
  <c r="G53" i="31"/>
  <c r="G52" i="31"/>
  <c r="G51" i="31"/>
  <c r="G50" i="31"/>
  <c r="G49" i="31"/>
  <c r="G48" i="31"/>
  <c r="G47" i="31"/>
  <c r="G46" i="31"/>
  <c r="F53" i="31"/>
  <c r="F52" i="31"/>
  <c r="F51" i="31"/>
  <c r="F50" i="31"/>
  <c r="F49" i="31"/>
  <c r="F48" i="31"/>
  <c r="F47" i="31"/>
  <c r="F46" i="31"/>
  <c r="E53" i="31"/>
  <c r="E52" i="31"/>
  <c r="E51" i="31"/>
  <c r="E50" i="31"/>
  <c r="E49" i="31"/>
  <c r="E48" i="31"/>
  <c r="E47" i="31"/>
  <c r="E46" i="31"/>
  <c r="D47" i="31"/>
  <c r="D48" i="31"/>
  <c r="D49" i="31"/>
  <c r="D50" i="31"/>
  <c r="D51" i="31"/>
  <c r="D52" i="31"/>
  <c r="D53" i="31"/>
  <c r="D46" i="31"/>
  <c r="BP41" i="31"/>
  <c r="BO41" i="31"/>
  <c r="BP40" i="31"/>
  <c r="BP39" i="31"/>
  <c r="BP38" i="31"/>
  <c r="BP37" i="31"/>
  <c r="BP36" i="31"/>
  <c r="BP35" i="31"/>
  <c r="BP34" i="31"/>
  <c r="BP33" i="31"/>
  <c r="BP32" i="31"/>
  <c r="BP31" i="31"/>
  <c r="BP30" i="31"/>
  <c r="BP29" i="31"/>
  <c r="BP28" i="31"/>
  <c r="BP27" i="31"/>
  <c r="BP26" i="31"/>
  <c r="BP25" i="31"/>
  <c r="BP24" i="31"/>
  <c r="BP23" i="31"/>
  <c r="BP22" i="31"/>
  <c r="BP21" i="31"/>
  <c r="BP20" i="31"/>
  <c r="BP19" i="31"/>
  <c r="BP18" i="31"/>
  <c r="BP17" i="31"/>
  <c r="BP16" i="31"/>
  <c r="BP15" i="31"/>
  <c r="BP14" i="31"/>
  <c r="BP13" i="31"/>
  <c r="BP12" i="31"/>
  <c r="BP11" i="31"/>
  <c r="BP10" i="31"/>
  <c r="BP9" i="31"/>
  <c r="BP8" i="31"/>
  <c r="BP7" i="31"/>
  <c r="BP6" i="31"/>
  <c r="BP5" i="31"/>
  <c r="BO40" i="31"/>
  <c r="BN40" i="31"/>
  <c r="BM40" i="31"/>
  <c r="BL40" i="31"/>
  <c r="BK40" i="31"/>
  <c r="BJ40" i="31"/>
  <c r="BI40" i="31"/>
  <c r="BH40" i="31"/>
  <c r="BO39" i="31"/>
  <c r="BN39" i="31"/>
  <c r="BM39" i="31"/>
  <c r="BL39" i="31"/>
  <c r="BK39" i="31"/>
  <c r="BJ39" i="31"/>
  <c r="BI39" i="31"/>
  <c r="BH39" i="31"/>
  <c r="BO38" i="31"/>
  <c r="BN38" i="31"/>
  <c r="BM38" i="31"/>
  <c r="BL38" i="31"/>
  <c r="BK38" i="31"/>
  <c r="BJ38" i="31"/>
  <c r="BI38" i="31"/>
  <c r="BH38" i="31"/>
  <c r="BO37" i="31"/>
  <c r="BN37" i="31"/>
  <c r="BM37" i="31"/>
  <c r="BL37" i="31"/>
  <c r="BK37" i="31"/>
  <c r="BJ37" i="31"/>
  <c r="BI37" i="31"/>
  <c r="BH37" i="31"/>
  <c r="BO36" i="31"/>
  <c r="BN36" i="31"/>
  <c r="BM36" i="31"/>
  <c r="BL36" i="31"/>
  <c r="BK36" i="31"/>
  <c r="BJ36" i="31"/>
  <c r="BI36" i="31"/>
  <c r="BH36" i="31"/>
  <c r="BO35" i="31"/>
  <c r="BN35" i="31"/>
  <c r="BM35" i="31"/>
  <c r="BL35" i="31"/>
  <c r="BK35" i="31"/>
  <c r="BJ35" i="31"/>
  <c r="BI35" i="31"/>
  <c r="BH35" i="31"/>
  <c r="BO34" i="31"/>
  <c r="BN34" i="31"/>
  <c r="BM34" i="31"/>
  <c r="BL34" i="31"/>
  <c r="BK34" i="31"/>
  <c r="BJ34" i="31"/>
  <c r="BI34" i="31"/>
  <c r="BH34" i="31"/>
  <c r="BO33" i="31"/>
  <c r="BN33" i="31"/>
  <c r="BM33" i="31"/>
  <c r="BL33" i="31"/>
  <c r="BK33" i="31"/>
  <c r="BJ33" i="31"/>
  <c r="BI33" i="31"/>
  <c r="BH33" i="31"/>
  <c r="BO32" i="31"/>
  <c r="BN32" i="31"/>
  <c r="BM32" i="31"/>
  <c r="BL32" i="31"/>
  <c r="BK32" i="31"/>
  <c r="BJ32" i="31"/>
  <c r="BI32" i="31"/>
  <c r="BH32" i="31"/>
  <c r="BO31" i="31"/>
  <c r="BN31" i="31"/>
  <c r="BM31" i="31"/>
  <c r="BL31" i="31"/>
  <c r="BK31" i="31"/>
  <c r="BJ31" i="31"/>
  <c r="BI31" i="31"/>
  <c r="BH31" i="31"/>
  <c r="BO30" i="31"/>
  <c r="BN30" i="31"/>
  <c r="BM30" i="31"/>
  <c r="BL30" i="31"/>
  <c r="BK30" i="31"/>
  <c r="BJ30" i="31"/>
  <c r="BI30" i="31"/>
  <c r="BH30" i="31"/>
  <c r="BO29" i="31"/>
  <c r="BN29" i="31"/>
  <c r="BM29" i="31"/>
  <c r="BL29" i="31"/>
  <c r="BK29" i="31"/>
  <c r="BJ29" i="31"/>
  <c r="BI29" i="31"/>
  <c r="BH29" i="31"/>
  <c r="BO28" i="31"/>
  <c r="BN28" i="31"/>
  <c r="BM28" i="31"/>
  <c r="BL28" i="31"/>
  <c r="BK28" i="31"/>
  <c r="BJ28" i="31"/>
  <c r="BI28" i="31"/>
  <c r="BH28" i="31"/>
  <c r="BO27" i="31"/>
  <c r="BN27" i="31"/>
  <c r="BM27" i="31"/>
  <c r="BL27" i="31"/>
  <c r="BK27" i="31"/>
  <c r="BJ27" i="31"/>
  <c r="BI27" i="31"/>
  <c r="BH27" i="31"/>
  <c r="BO26" i="31"/>
  <c r="BN26" i="31"/>
  <c r="BM26" i="31"/>
  <c r="BL26" i="31"/>
  <c r="BK26" i="31"/>
  <c r="BJ26" i="31"/>
  <c r="BI26" i="31"/>
  <c r="BH26" i="31"/>
  <c r="BO25" i="31"/>
  <c r="BN25" i="31"/>
  <c r="BM25" i="31"/>
  <c r="BL25" i="31"/>
  <c r="BK25" i="31"/>
  <c r="BJ25" i="31"/>
  <c r="BI25" i="31"/>
  <c r="BH25" i="31"/>
  <c r="BO24" i="31"/>
  <c r="BN24" i="31"/>
  <c r="BM24" i="31"/>
  <c r="BL24" i="31"/>
  <c r="BK24" i="31"/>
  <c r="BJ24" i="31"/>
  <c r="BI24" i="31"/>
  <c r="BH24" i="31"/>
  <c r="BO23" i="31"/>
  <c r="BN23" i="31"/>
  <c r="BM23" i="31"/>
  <c r="BL23" i="31"/>
  <c r="BK23" i="31"/>
  <c r="BJ23" i="31"/>
  <c r="BI23" i="31"/>
  <c r="BH23" i="31"/>
  <c r="BO22" i="31"/>
  <c r="BN22" i="31"/>
  <c r="BM22" i="31"/>
  <c r="BL22" i="31"/>
  <c r="BK22" i="31"/>
  <c r="BJ22" i="31"/>
  <c r="BI22" i="31"/>
  <c r="BH22" i="31"/>
  <c r="BO21" i="31"/>
  <c r="BN21" i="31"/>
  <c r="BM21" i="31"/>
  <c r="BL21" i="31"/>
  <c r="BK21" i="31"/>
  <c r="BJ21" i="31"/>
  <c r="BI21" i="31"/>
  <c r="BH21" i="31"/>
  <c r="BO20" i="31"/>
  <c r="BN20" i="31"/>
  <c r="BM20" i="31"/>
  <c r="BL20" i="31"/>
  <c r="BK20" i="31"/>
  <c r="BJ20" i="31"/>
  <c r="BI20" i="31"/>
  <c r="BH20" i="31"/>
  <c r="BO19" i="31"/>
  <c r="BN19" i="31"/>
  <c r="BM19" i="31"/>
  <c r="BL19" i="31"/>
  <c r="BK19" i="31"/>
  <c r="BJ19" i="31"/>
  <c r="BI19" i="31"/>
  <c r="BH19" i="31"/>
  <c r="BO18" i="31"/>
  <c r="BN18" i="31"/>
  <c r="BM18" i="31"/>
  <c r="BL18" i="31"/>
  <c r="BK18" i="31"/>
  <c r="BJ18" i="31"/>
  <c r="BI18" i="31"/>
  <c r="BH18" i="31"/>
  <c r="BO17" i="31"/>
  <c r="BN17" i="31"/>
  <c r="BM17" i="31"/>
  <c r="BL17" i="31"/>
  <c r="BK17" i="31"/>
  <c r="BJ17" i="31"/>
  <c r="BI17" i="31"/>
  <c r="BH17" i="31"/>
  <c r="BO16" i="31"/>
  <c r="BN16" i="31"/>
  <c r="BM16" i="31"/>
  <c r="BL16" i="31"/>
  <c r="BK16" i="31"/>
  <c r="BJ16" i="31"/>
  <c r="BI16" i="31"/>
  <c r="BH16" i="31"/>
  <c r="BO15" i="31"/>
  <c r="BN15" i="31"/>
  <c r="BM15" i="31"/>
  <c r="BL15" i="31"/>
  <c r="BK15" i="31"/>
  <c r="BJ15" i="31"/>
  <c r="BI15" i="31"/>
  <c r="BH15" i="31"/>
  <c r="BO14" i="31"/>
  <c r="BN14" i="31"/>
  <c r="BM14" i="31"/>
  <c r="BL14" i="31"/>
  <c r="BK14" i="31"/>
  <c r="BJ14" i="31"/>
  <c r="BI14" i="31"/>
  <c r="BH14" i="31"/>
  <c r="BO13" i="31"/>
  <c r="BN13" i="31"/>
  <c r="BM13" i="31"/>
  <c r="BL13" i="31"/>
  <c r="BK13" i="31"/>
  <c r="BJ13" i="31"/>
  <c r="BI13" i="31"/>
  <c r="BH13" i="31"/>
  <c r="BO12" i="31"/>
  <c r="BN12" i="31"/>
  <c r="BM12" i="31"/>
  <c r="BL12" i="31"/>
  <c r="BK12" i="31"/>
  <c r="BJ12" i="31"/>
  <c r="BI12" i="31"/>
  <c r="BH12" i="31"/>
  <c r="BO11" i="31"/>
  <c r="BN11" i="31"/>
  <c r="BM11" i="31"/>
  <c r="BL11" i="31"/>
  <c r="BK11" i="31"/>
  <c r="BJ11" i="31"/>
  <c r="BI11" i="31"/>
  <c r="BH11" i="31"/>
  <c r="BO10" i="31"/>
  <c r="BN10" i="31"/>
  <c r="BM10" i="31"/>
  <c r="BL10" i="31"/>
  <c r="BK10" i="31"/>
  <c r="BJ10" i="31"/>
  <c r="BI10" i="31"/>
  <c r="BH10" i="31"/>
  <c r="BO9" i="31"/>
  <c r="BN9" i="31"/>
  <c r="BM9" i="31"/>
  <c r="BL9" i="31"/>
  <c r="BK9" i="31"/>
  <c r="BJ9" i="31"/>
  <c r="BI9" i="31"/>
  <c r="BH9" i="31"/>
  <c r="BO8" i="31"/>
  <c r="BN8" i="31"/>
  <c r="BM8" i="31"/>
  <c r="BL8" i="31"/>
  <c r="BK8" i="31"/>
  <c r="BJ8" i="31"/>
  <c r="BI8" i="31"/>
  <c r="BH8" i="31"/>
  <c r="BO7" i="31"/>
  <c r="BN7" i="31"/>
  <c r="BM7" i="31"/>
  <c r="BL7" i="31"/>
  <c r="BK7" i="31"/>
  <c r="BJ7" i="31"/>
  <c r="BI7" i="31"/>
  <c r="BH7" i="31"/>
  <c r="BO6" i="31"/>
  <c r="BN6" i="31"/>
  <c r="BM6" i="31"/>
  <c r="BL6" i="31"/>
  <c r="BK6" i="31"/>
  <c r="BJ6" i="31"/>
  <c r="BI6" i="31"/>
  <c r="BH6" i="31"/>
  <c r="BO5" i="31"/>
  <c r="BN5" i="31"/>
  <c r="BM5" i="31"/>
  <c r="BL5" i="31"/>
  <c r="BK5" i="31"/>
  <c r="BJ5" i="31"/>
  <c r="BI5" i="31"/>
  <c r="BH5" i="31"/>
  <c r="BG40" i="31"/>
  <c r="BF40" i="31"/>
  <c r="BE40" i="31"/>
  <c r="BD40" i="31"/>
  <c r="BC40" i="31"/>
  <c r="BB40" i="31"/>
  <c r="BA40" i="31"/>
  <c r="AZ40" i="31"/>
  <c r="BG39" i="31"/>
  <c r="BF39" i="31"/>
  <c r="BE39" i="31"/>
  <c r="BD39" i="31"/>
  <c r="BC39" i="31"/>
  <c r="BB39" i="31"/>
  <c r="BA39" i="31"/>
  <c r="AZ39" i="31"/>
  <c r="BG38" i="31"/>
  <c r="BF38" i="31"/>
  <c r="BE38" i="31"/>
  <c r="BD38" i="31"/>
  <c r="BC38" i="31"/>
  <c r="BB38" i="31"/>
  <c r="BA38" i="31"/>
  <c r="AZ38" i="31"/>
  <c r="BG37" i="31"/>
  <c r="BF37" i="31"/>
  <c r="BE37" i="31"/>
  <c r="BD37" i="31"/>
  <c r="BC37" i="31"/>
  <c r="BB37" i="31"/>
  <c r="BA37" i="31"/>
  <c r="AZ37" i="31"/>
  <c r="BG36" i="31"/>
  <c r="BF36" i="31"/>
  <c r="BE36" i="31"/>
  <c r="BD36" i="31"/>
  <c r="BC36" i="31"/>
  <c r="BB36" i="31"/>
  <c r="BA36" i="31"/>
  <c r="AZ36" i="31"/>
  <c r="BG35" i="31"/>
  <c r="BF35" i="31"/>
  <c r="BE35" i="31"/>
  <c r="BD35" i="31"/>
  <c r="BC35" i="31"/>
  <c r="BB35" i="31"/>
  <c r="BA35" i="31"/>
  <c r="AZ35" i="31"/>
  <c r="BG34" i="31"/>
  <c r="BF34" i="31"/>
  <c r="BE34" i="31"/>
  <c r="BD34" i="31"/>
  <c r="BC34" i="31"/>
  <c r="BB34" i="31"/>
  <c r="BA34" i="31"/>
  <c r="AZ34" i="31"/>
  <c r="BG33" i="31"/>
  <c r="BF33" i="31"/>
  <c r="BE33" i="31"/>
  <c r="BD33" i="31"/>
  <c r="BC33" i="31"/>
  <c r="BB33" i="31"/>
  <c r="BA33" i="31"/>
  <c r="AZ33" i="31"/>
  <c r="BG32" i="31"/>
  <c r="BF32" i="31"/>
  <c r="BE32" i="31"/>
  <c r="BD32" i="31"/>
  <c r="BC32" i="31"/>
  <c r="BB32" i="31"/>
  <c r="BA32" i="31"/>
  <c r="AZ32" i="31"/>
  <c r="BG31" i="31"/>
  <c r="BF31" i="31"/>
  <c r="BE31" i="31"/>
  <c r="BD31" i="31"/>
  <c r="BC31" i="31"/>
  <c r="BB31" i="31"/>
  <c r="BA31" i="31"/>
  <c r="AZ31" i="31"/>
  <c r="BG30" i="31"/>
  <c r="BF30" i="31"/>
  <c r="BE30" i="31"/>
  <c r="BD30" i="31"/>
  <c r="BC30" i="31"/>
  <c r="BB30" i="31"/>
  <c r="BA30" i="31"/>
  <c r="AZ30" i="31"/>
  <c r="BG29" i="31"/>
  <c r="BF29" i="31"/>
  <c r="BE29" i="31"/>
  <c r="BD29" i="31"/>
  <c r="BC29" i="31"/>
  <c r="BB29" i="31"/>
  <c r="BA29" i="31"/>
  <c r="AZ29" i="31"/>
  <c r="BG28" i="31"/>
  <c r="BF28" i="31"/>
  <c r="BE28" i="31"/>
  <c r="BD28" i="31"/>
  <c r="BC28" i="31"/>
  <c r="BB28" i="31"/>
  <c r="BA28" i="31"/>
  <c r="AZ28" i="31"/>
  <c r="BG27" i="31"/>
  <c r="BF27" i="31"/>
  <c r="BE27" i="31"/>
  <c r="BD27" i="31"/>
  <c r="BC27" i="31"/>
  <c r="BB27" i="31"/>
  <c r="BA27" i="31"/>
  <c r="AZ27" i="31"/>
  <c r="BG26" i="31"/>
  <c r="BF26" i="31"/>
  <c r="BE26" i="31"/>
  <c r="BD26" i="31"/>
  <c r="BC26" i="31"/>
  <c r="BB26" i="31"/>
  <c r="BA26" i="31"/>
  <c r="AZ26" i="31"/>
  <c r="BG25" i="31"/>
  <c r="BF25" i="31"/>
  <c r="BE25" i="31"/>
  <c r="BD25" i="31"/>
  <c r="BC25" i="31"/>
  <c r="BB25" i="31"/>
  <c r="BA25" i="31"/>
  <c r="AZ25" i="31"/>
  <c r="BG24" i="31"/>
  <c r="BF24" i="31"/>
  <c r="BE24" i="31"/>
  <c r="BD24" i="31"/>
  <c r="BC24" i="31"/>
  <c r="BB24" i="31"/>
  <c r="BA24" i="31"/>
  <c r="AZ24" i="31"/>
  <c r="BG23" i="31"/>
  <c r="BF23" i="31"/>
  <c r="BE23" i="31"/>
  <c r="BD23" i="31"/>
  <c r="BC23" i="31"/>
  <c r="BB23" i="31"/>
  <c r="BA23" i="31"/>
  <c r="AZ23" i="31"/>
  <c r="BG22" i="31"/>
  <c r="BF22" i="31"/>
  <c r="BE22" i="31"/>
  <c r="BD22" i="31"/>
  <c r="BC22" i="31"/>
  <c r="BB22" i="31"/>
  <c r="BA22" i="31"/>
  <c r="AZ22" i="31"/>
  <c r="BG21" i="31"/>
  <c r="BF21" i="31"/>
  <c r="BE21" i="31"/>
  <c r="BD21" i="31"/>
  <c r="BC21" i="31"/>
  <c r="BB21" i="31"/>
  <c r="BA21" i="31"/>
  <c r="AZ21" i="31"/>
  <c r="BG20" i="31"/>
  <c r="BF20" i="31"/>
  <c r="BE20" i="31"/>
  <c r="BD20" i="31"/>
  <c r="BC20" i="31"/>
  <c r="BB20" i="31"/>
  <c r="BA20" i="31"/>
  <c r="AZ20" i="31"/>
  <c r="BG19" i="31"/>
  <c r="BF19" i="31"/>
  <c r="BE19" i="31"/>
  <c r="BD19" i="31"/>
  <c r="BC19" i="31"/>
  <c r="BB19" i="31"/>
  <c r="BA19" i="31"/>
  <c r="AZ19" i="31"/>
  <c r="BG18" i="31"/>
  <c r="BF18" i="31"/>
  <c r="BE18" i="31"/>
  <c r="BD18" i="31"/>
  <c r="BC18" i="31"/>
  <c r="BB18" i="31"/>
  <c r="BA18" i="31"/>
  <c r="AZ18" i="31"/>
  <c r="BG17" i="31"/>
  <c r="BF17" i="31"/>
  <c r="BE17" i="31"/>
  <c r="BD17" i="31"/>
  <c r="BC17" i="31"/>
  <c r="BB17" i="31"/>
  <c r="BA17" i="31"/>
  <c r="AZ17" i="31"/>
  <c r="BG16" i="31"/>
  <c r="BF16" i="31"/>
  <c r="BE16" i="31"/>
  <c r="BD16" i="31"/>
  <c r="BC16" i="31"/>
  <c r="BB16" i="31"/>
  <c r="BA16" i="31"/>
  <c r="AZ16" i="31"/>
  <c r="BG15" i="31"/>
  <c r="BF15" i="31"/>
  <c r="BE15" i="31"/>
  <c r="BD15" i="31"/>
  <c r="BC15" i="31"/>
  <c r="BB15" i="31"/>
  <c r="BA15" i="31"/>
  <c r="AZ15" i="31"/>
  <c r="BG14" i="31"/>
  <c r="BF14" i="31"/>
  <c r="BE14" i="31"/>
  <c r="BD14" i="31"/>
  <c r="BC14" i="31"/>
  <c r="BB14" i="31"/>
  <c r="BA14" i="31"/>
  <c r="AZ14" i="31"/>
  <c r="BG13" i="31"/>
  <c r="BF13" i="31"/>
  <c r="BE13" i="31"/>
  <c r="BD13" i="31"/>
  <c r="BC13" i="31"/>
  <c r="BB13" i="31"/>
  <c r="BA13" i="31"/>
  <c r="AZ13" i="31"/>
  <c r="BG12" i="31"/>
  <c r="BF12" i="31"/>
  <c r="BE12" i="31"/>
  <c r="BD12" i="31"/>
  <c r="BC12" i="31"/>
  <c r="BB12" i="31"/>
  <c r="BA12" i="31"/>
  <c r="AZ12" i="31"/>
  <c r="BG11" i="31"/>
  <c r="BF11" i="31"/>
  <c r="BE11" i="31"/>
  <c r="BD11" i="31"/>
  <c r="BC11" i="31"/>
  <c r="BB11" i="31"/>
  <c r="BA11" i="31"/>
  <c r="AZ11" i="31"/>
  <c r="BG10" i="31"/>
  <c r="BF10" i="31"/>
  <c r="BE10" i="31"/>
  <c r="BD10" i="31"/>
  <c r="BC10" i="31"/>
  <c r="BB10" i="31"/>
  <c r="BA10" i="31"/>
  <c r="AZ10" i="31"/>
  <c r="BG9" i="31"/>
  <c r="BF9" i="31"/>
  <c r="BE9" i="31"/>
  <c r="BD9" i="31"/>
  <c r="BC9" i="31"/>
  <c r="BB9" i="31"/>
  <c r="BA9" i="31"/>
  <c r="AZ9" i="31"/>
  <c r="BG8" i="31"/>
  <c r="BF8" i="31"/>
  <c r="BE8" i="31"/>
  <c r="BD8" i="31"/>
  <c r="BC8" i="31"/>
  <c r="BB8" i="31"/>
  <c r="BA8" i="31"/>
  <c r="AZ8" i="31"/>
  <c r="BG7" i="31"/>
  <c r="BF7" i="31"/>
  <c r="BE7" i="31"/>
  <c r="BD7" i="31"/>
  <c r="BC7" i="31"/>
  <c r="BB7" i="31"/>
  <c r="BA7" i="31"/>
  <c r="AZ7" i="31"/>
  <c r="BG6" i="31"/>
  <c r="BF6" i="31"/>
  <c r="BE6" i="31"/>
  <c r="BD6" i="31"/>
  <c r="BC6" i="31"/>
  <c r="BB6" i="31"/>
  <c r="BA6" i="31"/>
  <c r="AZ6" i="31"/>
  <c r="BG5" i="31"/>
  <c r="BF5" i="31"/>
  <c r="BE5" i="31"/>
  <c r="BD5" i="31"/>
  <c r="BC5" i="31"/>
  <c r="BB5" i="31"/>
  <c r="BA5" i="31"/>
  <c r="AZ5" i="31"/>
  <c r="AY40" i="31"/>
  <c r="AX40" i="31"/>
  <c r="AW40" i="31"/>
  <c r="AV40" i="31"/>
  <c r="AU40" i="31"/>
  <c r="AT40" i="31"/>
  <c r="AS40" i="31"/>
  <c r="AR40" i="31"/>
  <c r="AY39" i="31"/>
  <c r="AX39" i="31"/>
  <c r="AW39" i="31"/>
  <c r="AV39" i="31"/>
  <c r="AU39" i="31"/>
  <c r="AT39" i="31"/>
  <c r="AS39" i="31"/>
  <c r="AR39" i="31"/>
  <c r="AY38" i="31"/>
  <c r="AX38" i="31"/>
  <c r="AW38" i="31"/>
  <c r="AV38" i="31"/>
  <c r="AU38" i="31"/>
  <c r="AT38" i="31"/>
  <c r="AS38" i="31"/>
  <c r="AR38" i="31"/>
  <c r="AY37" i="31"/>
  <c r="AX37" i="31"/>
  <c r="AW37" i="31"/>
  <c r="AV37" i="31"/>
  <c r="AU37" i="31"/>
  <c r="AT37" i="31"/>
  <c r="AS37" i="31"/>
  <c r="AR37" i="31"/>
  <c r="AY36" i="31"/>
  <c r="AX36" i="31"/>
  <c r="AW36" i="31"/>
  <c r="AV36" i="31"/>
  <c r="AU36" i="31"/>
  <c r="AT36" i="31"/>
  <c r="AS36" i="31"/>
  <c r="AR36" i="31"/>
  <c r="AY35" i="31"/>
  <c r="AX35" i="31"/>
  <c r="AW35" i="31"/>
  <c r="AV35" i="31"/>
  <c r="AU35" i="31"/>
  <c r="AT35" i="31"/>
  <c r="AS35" i="31"/>
  <c r="AR35" i="31"/>
  <c r="AY34" i="31"/>
  <c r="AX34" i="31"/>
  <c r="AW34" i="31"/>
  <c r="AV34" i="31"/>
  <c r="AU34" i="31"/>
  <c r="AT34" i="31"/>
  <c r="AS34" i="31"/>
  <c r="AR34" i="31"/>
  <c r="AY33" i="31"/>
  <c r="AX33" i="31"/>
  <c r="AW33" i="31"/>
  <c r="AV33" i="31"/>
  <c r="AU33" i="31"/>
  <c r="AT33" i="31"/>
  <c r="AS33" i="31"/>
  <c r="AR33" i="31"/>
  <c r="AY32" i="31"/>
  <c r="AX32" i="31"/>
  <c r="AW32" i="31"/>
  <c r="AV32" i="31"/>
  <c r="AU32" i="31"/>
  <c r="AT32" i="31"/>
  <c r="AS32" i="31"/>
  <c r="AR32" i="31"/>
  <c r="AY31" i="31"/>
  <c r="AX31" i="31"/>
  <c r="AW31" i="31"/>
  <c r="AV31" i="31"/>
  <c r="AU31" i="31"/>
  <c r="AT31" i="31"/>
  <c r="AS31" i="31"/>
  <c r="AR31" i="31"/>
  <c r="AY30" i="31"/>
  <c r="AX30" i="31"/>
  <c r="AW30" i="31"/>
  <c r="AV30" i="31"/>
  <c r="AU30" i="31"/>
  <c r="AT30" i="31"/>
  <c r="AS30" i="31"/>
  <c r="AR30" i="31"/>
  <c r="AY29" i="31"/>
  <c r="AX29" i="31"/>
  <c r="AW29" i="31"/>
  <c r="AV29" i="31"/>
  <c r="AU29" i="31"/>
  <c r="AT29" i="31"/>
  <c r="AS29" i="31"/>
  <c r="AR29" i="31"/>
  <c r="AY28" i="31"/>
  <c r="AX28" i="31"/>
  <c r="AW28" i="31"/>
  <c r="AV28" i="31"/>
  <c r="AU28" i="31"/>
  <c r="AT28" i="31"/>
  <c r="AS28" i="31"/>
  <c r="AR28" i="31"/>
  <c r="AY27" i="31"/>
  <c r="AX27" i="31"/>
  <c r="AW27" i="31"/>
  <c r="AV27" i="31"/>
  <c r="AU27" i="31"/>
  <c r="AT27" i="31"/>
  <c r="AS27" i="31"/>
  <c r="AR27" i="31"/>
  <c r="AY26" i="31"/>
  <c r="AX26" i="31"/>
  <c r="AW26" i="31"/>
  <c r="AV26" i="31"/>
  <c r="AU26" i="31"/>
  <c r="AT26" i="31"/>
  <c r="AS26" i="31"/>
  <c r="AR26" i="31"/>
  <c r="AY25" i="31"/>
  <c r="AX25" i="31"/>
  <c r="AW25" i="31"/>
  <c r="AV25" i="31"/>
  <c r="AU25" i="31"/>
  <c r="AT25" i="31"/>
  <c r="AS25" i="31"/>
  <c r="AR25" i="31"/>
  <c r="AY24" i="31"/>
  <c r="AX24" i="31"/>
  <c r="AW24" i="31"/>
  <c r="AV24" i="31"/>
  <c r="AU24" i="31"/>
  <c r="AT24" i="31"/>
  <c r="AS24" i="31"/>
  <c r="AR24" i="31"/>
  <c r="AY23" i="31"/>
  <c r="AX23" i="31"/>
  <c r="AW23" i="31"/>
  <c r="AV23" i="31"/>
  <c r="AU23" i="31"/>
  <c r="AT23" i="31"/>
  <c r="AS23" i="31"/>
  <c r="AR23" i="31"/>
  <c r="AY22" i="31"/>
  <c r="AX22" i="31"/>
  <c r="AW22" i="31"/>
  <c r="AV22" i="31"/>
  <c r="AU22" i="31"/>
  <c r="AT22" i="31"/>
  <c r="AS22" i="31"/>
  <c r="AR22" i="31"/>
  <c r="AY21" i="31"/>
  <c r="AX21" i="31"/>
  <c r="AW21" i="31"/>
  <c r="AV21" i="31"/>
  <c r="AU21" i="31"/>
  <c r="AT21" i="31"/>
  <c r="AS21" i="31"/>
  <c r="AR21" i="31"/>
  <c r="AY20" i="31"/>
  <c r="AX20" i="31"/>
  <c r="AW20" i="31"/>
  <c r="AV20" i="31"/>
  <c r="AU20" i="31"/>
  <c r="AT20" i="31"/>
  <c r="AS20" i="31"/>
  <c r="AR20" i="31"/>
  <c r="AY19" i="31"/>
  <c r="AX19" i="31"/>
  <c r="AW19" i="31"/>
  <c r="AV19" i="31"/>
  <c r="AU19" i="31"/>
  <c r="AT19" i="31"/>
  <c r="AS19" i="31"/>
  <c r="AR19" i="31"/>
  <c r="AY18" i="31"/>
  <c r="AX18" i="31"/>
  <c r="AW18" i="31"/>
  <c r="AV18" i="31"/>
  <c r="AU18" i="31"/>
  <c r="AT18" i="31"/>
  <c r="AS18" i="31"/>
  <c r="AR18" i="31"/>
  <c r="AY17" i="31"/>
  <c r="AX17" i="31"/>
  <c r="AW17" i="31"/>
  <c r="AV17" i="31"/>
  <c r="AU17" i="31"/>
  <c r="AT17" i="31"/>
  <c r="AS17" i="31"/>
  <c r="AR17" i="31"/>
  <c r="AY16" i="31"/>
  <c r="AX16" i="31"/>
  <c r="AW16" i="31"/>
  <c r="AV16" i="31"/>
  <c r="AU16" i="31"/>
  <c r="AT16" i="31"/>
  <c r="AS16" i="31"/>
  <c r="AR16" i="31"/>
  <c r="AY15" i="31"/>
  <c r="AX15" i="31"/>
  <c r="AW15" i="31"/>
  <c r="AV15" i="31"/>
  <c r="AU15" i="31"/>
  <c r="AT15" i="31"/>
  <c r="AS15" i="31"/>
  <c r="AR15" i="31"/>
  <c r="AY14" i="31"/>
  <c r="AX14" i="31"/>
  <c r="AW14" i="31"/>
  <c r="AV14" i="31"/>
  <c r="AU14" i="31"/>
  <c r="AT14" i="31"/>
  <c r="AS14" i="31"/>
  <c r="AR14" i="31"/>
  <c r="AY13" i="31"/>
  <c r="AX13" i="31"/>
  <c r="AW13" i="31"/>
  <c r="AV13" i="31"/>
  <c r="AU13" i="31"/>
  <c r="AT13" i="31"/>
  <c r="AS13" i="31"/>
  <c r="AR13" i="31"/>
  <c r="AY12" i="31"/>
  <c r="AX12" i="31"/>
  <c r="AW12" i="31"/>
  <c r="AV12" i="31"/>
  <c r="AU12" i="31"/>
  <c r="AT12" i="31"/>
  <c r="AS12" i="31"/>
  <c r="AR12" i="31"/>
  <c r="AY11" i="31"/>
  <c r="AX11" i="31"/>
  <c r="AW11" i="31"/>
  <c r="AV11" i="31"/>
  <c r="AU11" i="31"/>
  <c r="AT11" i="31"/>
  <c r="AS11" i="31"/>
  <c r="AR11" i="31"/>
  <c r="AY10" i="31"/>
  <c r="AX10" i="31"/>
  <c r="AW10" i="31"/>
  <c r="AV10" i="31"/>
  <c r="AU10" i="31"/>
  <c r="AT10" i="31"/>
  <c r="AS10" i="31"/>
  <c r="AR10" i="31"/>
  <c r="AY9" i="31"/>
  <c r="AX9" i="31"/>
  <c r="AW9" i="31"/>
  <c r="AV9" i="31"/>
  <c r="AU9" i="31"/>
  <c r="AT9" i="31"/>
  <c r="AS9" i="31"/>
  <c r="AR9" i="31"/>
  <c r="AY8" i="31"/>
  <c r="AX8" i="31"/>
  <c r="AW8" i="31"/>
  <c r="AV8" i="31"/>
  <c r="AU8" i="31"/>
  <c r="AT8" i="31"/>
  <c r="AS8" i="31"/>
  <c r="AR8" i="31"/>
  <c r="AY7" i="31"/>
  <c r="AX7" i="31"/>
  <c r="AW7" i="31"/>
  <c r="AV7" i="31"/>
  <c r="AU7" i="31"/>
  <c r="AT7" i="31"/>
  <c r="AS7" i="31"/>
  <c r="AR7" i="31"/>
  <c r="AY6" i="31"/>
  <c r="AX6" i="31"/>
  <c r="AW6" i="31"/>
  <c r="AV6" i="31"/>
  <c r="AU6" i="31"/>
  <c r="AT6" i="31"/>
  <c r="AS6" i="31"/>
  <c r="AR6" i="31"/>
  <c r="AY5" i="31"/>
  <c r="AX5" i="31"/>
  <c r="AW5" i="31"/>
  <c r="AV5" i="31"/>
  <c r="AU5" i="31"/>
  <c r="AT5" i="31"/>
  <c r="AS5" i="31"/>
  <c r="AR5" i="31"/>
  <c r="AQ40" i="31"/>
  <c r="AP40" i="31"/>
  <c r="AO40" i="31"/>
  <c r="AN40" i="31"/>
  <c r="AM40" i="31"/>
  <c r="AL40" i="31"/>
  <c r="AK40" i="31"/>
  <c r="AJ40" i="31"/>
  <c r="AQ39" i="31"/>
  <c r="AP39" i="31"/>
  <c r="AO39" i="31"/>
  <c r="AN39" i="31"/>
  <c r="AM39" i="31"/>
  <c r="AL39" i="31"/>
  <c r="AK39" i="31"/>
  <c r="AJ39" i="31"/>
  <c r="AQ38" i="31"/>
  <c r="AP38" i="31"/>
  <c r="AO38" i="31"/>
  <c r="AN38" i="31"/>
  <c r="AM38" i="31"/>
  <c r="AL38" i="31"/>
  <c r="AK38" i="31"/>
  <c r="AJ38" i="31"/>
  <c r="AQ37" i="31"/>
  <c r="AP37" i="31"/>
  <c r="AO37" i="31"/>
  <c r="AN37" i="31"/>
  <c r="AM37" i="31"/>
  <c r="AL37" i="31"/>
  <c r="AK37" i="31"/>
  <c r="AJ37" i="31"/>
  <c r="AQ36" i="31"/>
  <c r="AP36" i="31"/>
  <c r="AO36" i="31"/>
  <c r="AN36" i="31"/>
  <c r="AM36" i="31"/>
  <c r="AL36" i="31"/>
  <c r="AK36" i="31"/>
  <c r="AJ36" i="31"/>
  <c r="AQ35" i="31"/>
  <c r="AP35" i="31"/>
  <c r="AO35" i="31"/>
  <c r="AN35" i="31"/>
  <c r="AM35" i="31"/>
  <c r="AL35" i="31"/>
  <c r="AK35" i="31"/>
  <c r="AJ35" i="31"/>
  <c r="AQ34" i="31"/>
  <c r="AP34" i="31"/>
  <c r="AO34" i="31"/>
  <c r="AN34" i="31"/>
  <c r="AM34" i="31"/>
  <c r="AL34" i="31"/>
  <c r="AK34" i="31"/>
  <c r="AJ34" i="31"/>
  <c r="AQ33" i="31"/>
  <c r="AP33" i="31"/>
  <c r="AO33" i="31"/>
  <c r="AN33" i="31"/>
  <c r="AM33" i="31"/>
  <c r="AL33" i="31"/>
  <c r="AK33" i="31"/>
  <c r="AJ33" i="31"/>
  <c r="AQ32" i="31"/>
  <c r="AP32" i="31"/>
  <c r="AO32" i="31"/>
  <c r="AN32" i="31"/>
  <c r="AM32" i="31"/>
  <c r="AL32" i="31"/>
  <c r="AK32" i="31"/>
  <c r="AJ32" i="31"/>
  <c r="AQ31" i="31"/>
  <c r="AP31" i="31"/>
  <c r="AO31" i="31"/>
  <c r="AN31" i="31"/>
  <c r="AM31" i="31"/>
  <c r="AL31" i="31"/>
  <c r="AK31" i="31"/>
  <c r="AJ31" i="31"/>
  <c r="AQ30" i="31"/>
  <c r="AP30" i="31"/>
  <c r="AO30" i="31"/>
  <c r="AN30" i="31"/>
  <c r="AM30" i="31"/>
  <c r="AL30" i="31"/>
  <c r="AK30" i="31"/>
  <c r="AJ30" i="31"/>
  <c r="AQ29" i="31"/>
  <c r="AP29" i="31"/>
  <c r="AO29" i="31"/>
  <c r="AN29" i="31"/>
  <c r="AM29" i="31"/>
  <c r="AL29" i="31"/>
  <c r="AK29" i="31"/>
  <c r="AJ29" i="31"/>
  <c r="AQ28" i="31"/>
  <c r="AP28" i="31"/>
  <c r="AO28" i="31"/>
  <c r="AN28" i="31"/>
  <c r="AM28" i="31"/>
  <c r="AL28" i="31"/>
  <c r="AK28" i="31"/>
  <c r="AJ28" i="31"/>
  <c r="AQ27" i="31"/>
  <c r="AP27" i="31"/>
  <c r="AO27" i="31"/>
  <c r="AN27" i="31"/>
  <c r="AM27" i="31"/>
  <c r="AL27" i="31"/>
  <c r="AK27" i="31"/>
  <c r="AJ27" i="31"/>
  <c r="AQ26" i="31"/>
  <c r="AP26" i="31"/>
  <c r="AO26" i="31"/>
  <c r="AN26" i="31"/>
  <c r="AM26" i="31"/>
  <c r="AL26" i="31"/>
  <c r="AK26" i="31"/>
  <c r="AJ26" i="31"/>
  <c r="AQ25" i="31"/>
  <c r="AP25" i="31"/>
  <c r="AO25" i="31"/>
  <c r="AN25" i="31"/>
  <c r="AM25" i="31"/>
  <c r="AL25" i="31"/>
  <c r="AK25" i="31"/>
  <c r="AJ25" i="31"/>
  <c r="AQ24" i="31"/>
  <c r="AP24" i="31"/>
  <c r="AO24" i="31"/>
  <c r="AN24" i="31"/>
  <c r="AM24" i="31"/>
  <c r="AL24" i="31"/>
  <c r="AK24" i="31"/>
  <c r="AJ24" i="31"/>
  <c r="AQ23" i="31"/>
  <c r="AP23" i="31"/>
  <c r="AO23" i="31"/>
  <c r="AN23" i="31"/>
  <c r="AM23" i="31"/>
  <c r="AL23" i="31"/>
  <c r="AK23" i="31"/>
  <c r="AJ23" i="31"/>
  <c r="AQ22" i="31"/>
  <c r="AP22" i="31"/>
  <c r="AO22" i="31"/>
  <c r="AN22" i="31"/>
  <c r="AM22" i="31"/>
  <c r="AL22" i="31"/>
  <c r="AK22" i="31"/>
  <c r="AJ22" i="31"/>
  <c r="AQ21" i="31"/>
  <c r="AP21" i="31"/>
  <c r="AO21" i="31"/>
  <c r="AN21" i="31"/>
  <c r="AM21" i="31"/>
  <c r="AL21" i="31"/>
  <c r="AK21" i="31"/>
  <c r="AJ21" i="31"/>
  <c r="AQ20" i="31"/>
  <c r="AP20" i="31"/>
  <c r="AO20" i="31"/>
  <c r="AN20" i="31"/>
  <c r="AM20" i="31"/>
  <c r="AL20" i="31"/>
  <c r="AK20" i="31"/>
  <c r="AJ20" i="31"/>
  <c r="AQ19" i="31"/>
  <c r="AP19" i="31"/>
  <c r="AO19" i="31"/>
  <c r="AN19" i="31"/>
  <c r="AM19" i="31"/>
  <c r="AL19" i="31"/>
  <c r="AK19" i="31"/>
  <c r="AJ19" i="31"/>
  <c r="AQ18" i="31"/>
  <c r="AP18" i="31"/>
  <c r="AO18" i="31"/>
  <c r="AN18" i="31"/>
  <c r="AM18" i="31"/>
  <c r="AL18" i="31"/>
  <c r="AK18" i="31"/>
  <c r="AJ18" i="31"/>
  <c r="AQ17" i="31"/>
  <c r="AP17" i="31"/>
  <c r="AO17" i="31"/>
  <c r="AN17" i="31"/>
  <c r="AM17" i="31"/>
  <c r="AL17" i="31"/>
  <c r="AK17" i="31"/>
  <c r="AJ17" i="31"/>
  <c r="AQ16" i="31"/>
  <c r="AP16" i="31"/>
  <c r="AO16" i="31"/>
  <c r="AN16" i="31"/>
  <c r="AM16" i="31"/>
  <c r="AL16" i="31"/>
  <c r="AK16" i="31"/>
  <c r="AJ16" i="31"/>
  <c r="AQ15" i="31"/>
  <c r="AP15" i="31"/>
  <c r="AO15" i="31"/>
  <c r="AN15" i="31"/>
  <c r="AM15" i="31"/>
  <c r="AL15" i="31"/>
  <c r="AK15" i="31"/>
  <c r="AJ15" i="31"/>
  <c r="AQ14" i="31"/>
  <c r="AP14" i="31"/>
  <c r="AO14" i="31"/>
  <c r="AN14" i="31"/>
  <c r="AM14" i="31"/>
  <c r="AL14" i="31"/>
  <c r="AK14" i="31"/>
  <c r="AJ14" i="31"/>
  <c r="AQ13" i="31"/>
  <c r="AP13" i="31"/>
  <c r="AO13" i="31"/>
  <c r="AN13" i="31"/>
  <c r="AM13" i="31"/>
  <c r="AL13" i="31"/>
  <c r="AK13" i="31"/>
  <c r="AJ13" i="31"/>
  <c r="AQ12" i="31"/>
  <c r="AP12" i="31"/>
  <c r="AO12" i="31"/>
  <c r="AN12" i="31"/>
  <c r="AM12" i="31"/>
  <c r="AL12" i="31"/>
  <c r="AK12" i="31"/>
  <c r="AJ12" i="31"/>
  <c r="AQ11" i="31"/>
  <c r="AP11" i="31"/>
  <c r="AO11" i="31"/>
  <c r="AN11" i="31"/>
  <c r="AM11" i="31"/>
  <c r="AL11" i="31"/>
  <c r="AK11" i="31"/>
  <c r="AJ11" i="31"/>
  <c r="AQ10" i="31"/>
  <c r="AP10" i="31"/>
  <c r="AO10" i="31"/>
  <c r="AN10" i="31"/>
  <c r="AM10" i="31"/>
  <c r="AL10" i="31"/>
  <c r="AK10" i="31"/>
  <c r="AJ10" i="31"/>
  <c r="AQ9" i="31"/>
  <c r="AP9" i="31"/>
  <c r="AO9" i="31"/>
  <c r="AN9" i="31"/>
  <c r="AM9" i="31"/>
  <c r="AL9" i="31"/>
  <c r="AK9" i="31"/>
  <c r="AJ9" i="31"/>
  <c r="AQ8" i="31"/>
  <c r="AP8" i="31"/>
  <c r="AO8" i="31"/>
  <c r="AN8" i="31"/>
  <c r="AM8" i="31"/>
  <c r="AL8" i="31"/>
  <c r="AK8" i="31"/>
  <c r="AJ8" i="31"/>
  <c r="AQ7" i="31"/>
  <c r="AP7" i="31"/>
  <c r="AO7" i="31"/>
  <c r="AN7" i="31"/>
  <c r="AM7" i="31"/>
  <c r="AL7" i="31"/>
  <c r="AK7" i="31"/>
  <c r="AJ7" i="31"/>
  <c r="AQ6" i="31"/>
  <c r="AP6" i="31"/>
  <c r="AO6" i="31"/>
  <c r="AN6" i="31"/>
  <c r="AM6" i="31"/>
  <c r="AL6" i="31"/>
  <c r="AK6" i="31"/>
  <c r="AJ6" i="31"/>
  <c r="AQ5" i="31"/>
  <c r="AP5" i="31"/>
  <c r="AO5" i="31"/>
  <c r="AN5" i="31"/>
  <c r="AM5" i="31"/>
  <c r="AL5" i="31"/>
  <c r="AK5" i="31"/>
  <c r="AJ5" i="31"/>
  <c r="AI40" i="31"/>
  <c r="AH40" i="31"/>
  <c r="AG40" i="31"/>
  <c r="AF40" i="31"/>
  <c r="AE40" i="31"/>
  <c r="AD40" i="31"/>
  <c r="AC40" i="31"/>
  <c r="AB40" i="31"/>
  <c r="AI39" i="31"/>
  <c r="AH39" i="31"/>
  <c r="AG39" i="31"/>
  <c r="AF39" i="31"/>
  <c r="AE39" i="31"/>
  <c r="AD39" i="31"/>
  <c r="AC39" i="31"/>
  <c r="AB39" i="31"/>
  <c r="AI38" i="31"/>
  <c r="AH38" i="31"/>
  <c r="AG38" i="31"/>
  <c r="AF38" i="31"/>
  <c r="AE38" i="31"/>
  <c r="AD38" i="31"/>
  <c r="AC38" i="31"/>
  <c r="AB38" i="31"/>
  <c r="AI37" i="31"/>
  <c r="AH37" i="31"/>
  <c r="AG37" i="31"/>
  <c r="AF37" i="31"/>
  <c r="AE37" i="31"/>
  <c r="AD37" i="31"/>
  <c r="AC37" i="31"/>
  <c r="AB37" i="31"/>
  <c r="AI36" i="31"/>
  <c r="AH36" i="31"/>
  <c r="AG36" i="31"/>
  <c r="AF36" i="31"/>
  <c r="AE36" i="31"/>
  <c r="AD36" i="31"/>
  <c r="AC36" i="31"/>
  <c r="AB36" i="31"/>
  <c r="AI35" i="31"/>
  <c r="AH35" i="31"/>
  <c r="AG35" i="31"/>
  <c r="AF35" i="31"/>
  <c r="AE35" i="31"/>
  <c r="AD35" i="31"/>
  <c r="AC35" i="31"/>
  <c r="AB35" i="31"/>
  <c r="AI34" i="31"/>
  <c r="AH34" i="31"/>
  <c r="AG34" i="31"/>
  <c r="AF34" i="31"/>
  <c r="AE34" i="31"/>
  <c r="AD34" i="31"/>
  <c r="AC34" i="31"/>
  <c r="AB34" i="31"/>
  <c r="AI33" i="31"/>
  <c r="AH33" i="31"/>
  <c r="AG33" i="31"/>
  <c r="AF33" i="31"/>
  <c r="AE33" i="31"/>
  <c r="AD33" i="31"/>
  <c r="AC33" i="31"/>
  <c r="AB33" i="31"/>
  <c r="AI32" i="31"/>
  <c r="AH32" i="31"/>
  <c r="AG32" i="31"/>
  <c r="AF32" i="31"/>
  <c r="AE32" i="31"/>
  <c r="AD32" i="31"/>
  <c r="AC32" i="31"/>
  <c r="AB32" i="31"/>
  <c r="AI31" i="31"/>
  <c r="AH31" i="31"/>
  <c r="AG31" i="31"/>
  <c r="AF31" i="31"/>
  <c r="AE31" i="31"/>
  <c r="AD31" i="31"/>
  <c r="AC31" i="31"/>
  <c r="AB31" i="31"/>
  <c r="AI30" i="31"/>
  <c r="AH30" i="31"/>
  <c r="AG30" i="31"/>
  <c r="AF30" i="31"/>
  <c r="AE30" i="31"/>
  <c r="AD30" i="31"/>
  <c r="AC30" i="31"/>
  <c r="AB30" i="31"/>
  <c r="AI29" i="31"/>
  <c r="AH29" i="31"/>
  <c r="AG29" i="31"/>
  <c r="AF29" i="31"/>
  <c r="AE29" i="31"/>
  <c r="AD29" i="31"/>
  <c r="AC29" i="31"/>
  <c r="AB29" i="31"/>
  <c r="AI28" i="31"/>
  <c r="AH28" i="31"/>
  <c r="AG28" i="31"/>
  <c r="AF28" i="31"/>
  <c r="AE28" i="31"/>
  <c r="AD28" i="31"/>
  <c r="AC28" i="31"/>
  <c r="AB28" i="31"/>
  <c r="AI27" i="31"/>
  <c r="AH27" i="31"/>
  <c r="AG27" i="31"/>
  <c r="AF27" i="31"/>
  <c r="AE27" i="31"/>
  <c r="AD27" i="31"/>
  <c r="AC27" i="31"/>
  <c r="AB27" i="31"/>
  <c r="AI26" i="31"/>
  <c r="AH26" i="31"/>
  <c r="AG26" i="31"/>
  <c r="AF26" i="31"/>
  <c r="AE26" i="31"/>
  <c r="AD26" i="31"/>
  <c r="AC26" i="31"/>
  <c r="AB26" i="31"/>
  <c r="AI25" i="31"/>
  <c r="AH25" i="31"/>
  <c r="AG25" i="31"/>
  <c r="AF25" i="31"/>
  <c r="AE25" i="31"/>
  <c r="AD25" i="31"/>
  <c r="AC25" i="31"/>
  <c r="AB25" i="31"/>
  <c r="AI24" i="31"/>
  <c r="AH24" i="31"/>
  <c r="AG24" i="31"/>
  <c r="AF24" i="31"/>
  <c r="AE24" i="31"/>
  <c r="AD24" i="31"/>
  <c r="AC24" i="31"/>
  <c r="AB24" i="31"/>
  <c r="AI23" i="31"/>
  <c r="AH23" i="31"/>
  <c r="AG23" i="31"/>
  <c r="AF23" i="31"/>
  <c r="AE23" i="31"/>
  <c r="AD23" i="31"/>
  <c r="AC23" i="31"/>
  <c r="AB23" i="31"/>
  <c r="AI22" i="31"/>
  <c r="AH22" i="31"/>
  <c r="AG22" i="31"/>
  <c r="AF22" i="31"/>
  <c r="AE22" i="31"/>
  <c r="AD22" i="31"/>
  <c r="AC22" i="31"/>
  <c r="AB22" i="31"/>
  <c r="AI21" i="31"/>
  <c r="AH21" i="31"/>
  <c r="AG21" i="31"/>
  <c r="AF21" i="31"/>
  <c r="AE21" i="31"/>
  <c r="AD21" i="31"/>
  <c r="AC21" i="31"/>
  <c r="AB21" i="31"/>
  <c r="AI20" i="31"/>
  <c r="AH20" i="31"/>
  <c r="AG20" i="31"/>
  <c r="AF20" i="31"/>
  <c r="AE20" i="31"/>
  <c r="AD20" i="31"/>
  <c r="AC20" i="31"/>
  <c r="AB20" i="31"/>
  <c r="AI19" i="31"/>
  <c r="AH19" i="31"/>
  <c r="AG19" i="31"/>
  <c r="AF19" i="31"/>
  <c r="AE19" i="31"/>
  <c r="AD19" i="31"/>
  <c r="AC19" i="31"/>
  <c r="AB19" i="31"/>
  <c r="AI18" i="31"/>
  <c r="AH18" i="31"/>
  <c r="AG18" i="31"/>
  <c r="AF18" i="31"/>
  <c r="AE18" i="31"/>
  <c r="AD18" i="31"/>
  <c r="AC18" i="31"/>
  <c r="AB18" i="31"/>
  <c r="AI17" i="31"/>
  <c r="AH17" i="31"/>
  <c r="AG17" i="31"/>
  <c r="AF17" i="31"/>
  <c r="AE17" i="31"/>
  <c r="AD17" i="31"/>
  <c r="AC17" i="31"/>
  <c r="AB17" i="31"/>
  <c r="AI16" i="31"/>
  <c r="AH16" i="31"/>
  <c r="AG16" i="31"/>
  <c r="AF16" i="31"/>
  <c r="AE16" i="31"/>
  <c r="AD16" i="31"/>
  <c r="AC16" i="31"/>
  <c r="AB16" i="31"/>
  <c r="AI15" i="31"/>
  <c r="AH15" i="31"/>
  <c r="AG15" i="31"/>
  <c r="AF15" i="31"/>
  <c r="AE15" i="31"/>
  <c r="AD15" i="31"/>
  <c r="AC15" i="31"/>
  <c r="AB15" i="31"/>
  <c r="AI14" i="31"/>
  <c r="AH14" i="31"/>
  <c r="AG14" i="31"/>
  <c r="AF14" i="31"/>
  <c r="AE14" i="31"/>
  <c r="AD14" i="31"/>
  <c r="AC14" i="31"/>
  <c r="AB14" i="31"/>
  <c r="AI13" i="31"/>
  <c r="AH13" i="31"/>
  <c r="AG13" i="31"/>
  <c r="AF13" i="31"/>
  <c r="AE13" i="31"/>
  <c r="AD13" i="31"/>
  <c r="AC13" i="31"/>
  <c r="AB13" i="31"/>
  <c r="AI12" i="31"/>
  <c r="AH12" i="31"/>
  <c r="AG12" i="31"/>
  <c r="AF12" i="31"/>
  <c r="AE12" i="31"/>
  <c r="AD12" i="31"/>
  <c r="AC12" i="31"/>
  <c r="AB12" i="31"/>
  <c r="AI11" i="31"/>
  <c r="AH11" i="31"/>
  <c r="AG11" i="31"/>
  <c r="AF11" i="31"/>
  <c r="AE11" i="31"/>
  <c r="AD11" i="31"/>
  <c r="AC11" i="31"/>
  <c r="AB11" i="31"/>
  <c r="AI10" i="31"/>
  <c r="AH10" i="31"/>
  <c r="AG10" i="31"/>
  <c r="AF10" i="31"/>
  <c r="AE10" i="31"/>
  <c r="AD10" i="31"/>
  <c r="AC10" i="31"/>
  <c r="AB10" i="31"/>
  <c r="AI9" i="31"/>
  <c r="AH9" i="31"/>
  <c r="AG9" i="31"/>
  <c r="AF9" i="31"/>
  <c r="AE9" i="31"/>
  <c r="AD9" i="31"/>
  <c r="AC9" i="31"/>
  <c r="AB9" i="31"/>
  <c r="AI8" i="31"/>
  <c r="AH8" i="31"/>
  <c r="AG8" i="31"/>
  <c r="AF8" i="31"/>
  <c r="AE8" i="31"/>
  <c r="AD8" i="31"/>
  <c r="AC8" i="31"/>
  <c r="AB8" i="31"/>
  <c r="AI7" i="31"/>
  <c r="AH7" i="31"/>
  <c r="AG7" i="31"/>
  <c r="AF7" i="31"/>
  <c r="AE7" i="31"/>
  <c r="AD7" i="31"/>
  <c r="AC7" i="31"/>
  <c r="AB7" i="31"/>
  <c r="AI6" i="31"/>
  <c r="AH6" i="31"/>
  <c r="AG6" i="31"/>
  <c r="AF6" i="31"/>
  <c r="AE6" i="31"/>
  <c r="AD6" i="31"/>
  <c r="AC6" i="31"/>
  <c r="AB6" i="31"/>
  <c r="AI5" i="31"/>
  <c r="AH5" i="31"/>
  <c r="AG5" i="31"/>
  <c r="AF5" i="31"/>
  <c r="AE5" i="31"/>
  <c r="AD5" i="31"/>
  <c r="AC5" i="31"/>
  <c r="AB5" i="31"/>
  <c r="AA40" i="31"/>
  <c r="Z40" i="31"/>
  <c r="Y40" i="31"/>
  <c r="X40" i="31"/>
  <c r="W40" i="31"/>
  <c r="V40" i="31"/>
  <c r="U40" i="31"/>
  <c r="T40" i="31"/>
  <c r="AA39" i="31"/>
  <c r="Z39" i="31"/>
  <c r="Y39" i="31"/>
  <c r="X39" i="31"/>
  <c r="W39" i="31"/>
  <c r="V39" i="31"/>
  <c r="U39" i="31"/>
  <c r="T39" i="31"/>
  <c r="AA38" i="31"/>
  <c r="Z38" i="31"/>
  <c r="Y38" i="31"/>
  <c r="X38" i="31"/>
  <c r="W38" i="31"/>
  <c r="V38" i="31"/>
  <c r="U38" i="31"/>
  <c r="T38" i="31"/>
  <c r="AA37" i="31"/>
  <c r="Z37" i="31"/>
  <c r="Y37" i="31"/>
  <c r="X37" i="31"/>
  <c r="W37" i="31"/>
  <c r="V37" i="31"/>
  <c r="U37" i="31"/>
  <c r="T37" i="31"/>
  <c r="AA36" i="31"/>
  <c r="Z36" i="31"/>
  <c r="Y36" i="31"/>
  <c r="X36" i="31"/>
  <c r="W36" i="31"/>
  <c r="V36" i="31"/>
  <c r="U36" i="31"/>
  <c r="T36" i="31"/>
  <c r="AA35" i="31"/>
  <c r="Z35" i="31"/>
  <c r="Y35" i="31"/>
  <c r="X35" i="31"/>
  <c r="W35" i="31"/>
  <c r="V35" i="31"/>
  <c r="U35" i="31"/>
  <c r="T35" i="31"/>
  <c r="AA34" i="31"/>
  <c r="Z34" i="31"/>
  <c r="Y34" i="31"/>
  <c r="X34" i="31"/>
  <c r="W34" i="31"/>
  <c r="V34" i="31"/>
  <c r="U34" i="31"/>
  <c r="T34" i="31"/>
  <c r="AA33" i="31"/>
  <c r="Z33" i="31"/>
  <c r="Y33" i="31"/>
  <c r="X33" i="31"/>
  <c r="W33" i="31"/>
  <c r="V33" i="31"/>
  <c r="U33" i="31"/>
  <c r="T33" i="31"/>
  <c r="AA32" i="31"/>
  <c r="Z32" i="31"/>
  <c r="Y32" i="31"/>
  <c r="X32" i="31"/>
  <c r="W32" i="31"/>
  <c r="V32" i="31"/>
  <c r="U32" i="31"/>
  <c r="T32" i="31"/>
  <c r="AA31" i="31"/>
  <c r="Z31" i="31"/>
  <c r="Y31" i="31"/>
  <c r="X31" i="31"/>
  <c r="W31" i="31"/>
  <c r="V31" i="31"/>
  <c r="U31" i="31"/>
  <c r="T31" i="31"/>
  <c r="AA30" i="31"/>
  <c r="Z30" i="31"/>
  <c r="Y30" i="31"/>
  <c r="X30" i="31"/>
  <c r="W30" i="31"/>
  <c r="V30" i="31"/>
  <c r="U30" i="31"/>
  <c r="T30" i="31"/>
  <c r="AA29" i="31"/>
  <c r="Z29" i="31"/>
  <c r="Y29" i="31"/>
  <c r="X29" i="31"/>
  <c r="W29" i="31"/>
  <c r="V29" i="31"/>
  <c r="U29" i="31"/>
  <c r="T29" i="31"/>
  <c r="AA28" i="31"/>
  <c r="Z28" i="31"/>
  <c r="Y28" i="31"/>
  <c r="X28" i="31"/>
  <c r="W28" i="31"/>
  <c r="V28" i="31"/>
  <c r="U28" i="31"/>
  <c r="T28" i="31"/>
  <c r="AA27" i="31"/>
  <c r="Z27" i="31"/>
  <c r="Y27" i="31"/>
  <c r="X27" i="31"/>
  <c r="W27" i="31"/>
  <c r="V27" i="31"/>
  <c r="U27" i="31"/>
  <c r="T27" i="31"/>
  <c r="AA26" i="31"/>
  <c r="Z26" i="31"/>
  <c r="Y26" i="31"/>
  <c r="X26" i="31"/>
  <c r="W26" i="31"/>
  <c r="V26" i="31"/>
  <c r="U26" i="31"/>
  <c r="T26" i="31"/>
  <c r="AA25" i="31"/>
  <c r="Z25" i="31"/>
  <c r="Y25" i="31"/>
  <c r="X25" i="31"/>
  <c r="W25" i="31"/>
  <c r="V25" i="31"/>
  <c r="U25" i="31"/>
  <c r="T25" i="31"/>
  <c r="AA24" i="31"/>
  <c r="Z24" i="31"/>
  <c r="Y24" i="31"/>
  <c r="X24" i="31"/>
  <c r="W24" i="31"/>
  <c r="V24" i="31"/>
  <c r="U24" i="31"/>
  <c r="T24" i="31"/>
  <c r="AA23" i="31"/>
  <c r="Z23" i="31"/>
  <c r="Y23" i="31"/>
  <c r="X23" i="31"/>
  <c r="W23" i="31"/>
  <c r="V23" i="31"/>
  <c r="U23" i="31"/>
  <c r="T23" i="31"/>
  <c r="AA22" i="31"/>
  <c r="Z22" i="31"/>
  <c r="Y22" i="31"/>
  <c r="X22" i="31"/>
  <c r="W22" i="31"/>
  <c r="V22" i="31"/>
  <c r="U22" i="31"/>
  <c r="T22" i="31"/>
  <c r="AA21" i="31"/>
  <c r="Z21" i="31"/>
  <c r="Y21" i="31"/>
  <c r="X21" i="31"/>
  <c r="W21" i="31"/>
  <c r="V21" i="31"/>
  <c r="U21" i="31"/>
  <c r="T21" i="31"/>
  <c r="AA20" i="31"/>
  <c r="Z20" i="31"/>
  <c r="Y20" i="31"/>
  <c r="X20" i="31"/>
  <c r="W20" i="31"/>
  <c r="V20" i="31"/>
  <c r="U20" i="31"/>
  <c r="T20" i="31"/>
  <c r="AA19" i="31"/>
  <c r="Z19" i="31"/>
  <c r="Y19" i="31"/>
  <c r="X19" i="31"/>
  <c r="W19" i="31"/>
  <c r="V19" i="31"/>
  <c r="U19" i="31"/>
  <c r="T19" i="31"/>
  <c r="AA18" i="31"/>
  <c r="Z18" i="31"/>
  <c r="Y18" i="31"/>
  <c r="X18" i="31"/>
  <c r="W18" i="31"/>
  <c r="V18" i="31"/>
  <c r="U18" i="31"/>
  <c r="T18" i="31"/>
  <c r="AA17" i="31"/>
  <c r="Z17" i="31"/>
  <c r="Y17" i="31"/>
  <c r="X17" i="31"/>
  <c r="W17" i="31"/>
  <c r="V17" i="31"/>
  <c r="U17" i="31"/>
  <c r="T17" i="31"/>
  <c r="AA16" i="31"/>
  <c r="Z16" i="31"/>
  <c r="Y16" i="31"/>
  <c r="X16" i="31"/>
  <c r="W16" i="31"/>
  <c r="V16" i="31"/>
  <c r="U16" i="31"/>
  <c r="T16" i="31"/>
  <c r="AA15" i="31"/>
  <c r="Z15" i="31"/>
  <c r="Y15" i="31"/>
  <c r="X15" i="31"/>
  <c r="W15" i="31"/>
  <c r="V15" i="31"/>
  <c r="U15" i="31"/>
  <c r="T15" i="31"/>
  <c r="AA14" i="31"/>
  <c r="Z14" i="31"/>
  <c r="Y14" i="31"/>
  <c r="X14" i="31"/>
  <c r="W14" i="31"/>
  <c r="V14" i="31"/>
  <c r="U14" i="31"/>
  <c r="T14" i="31"/>
  <c r="AA13" i="31"/>
  <c r="Z13" i="31"/>
  <c r="Y13" i="31"/>
  <c r="X13" i="31"/>
  <c r="W13" i="31"/>
  <c r="V13" i="31"/>
  <c r="U13" i="31"/>
  <c r="T13" i="31"/>
  <c r="AA12" i="31"/>
  <c r="Z12" i="31"/>
  <c r="Y12" i="31"/>
  <c r="X12" i="31"/>
  <c r="W12" i="31"/>
  <c r="V12" i="31"/>
  <c r="U12" i="31"/>
  <c r="T12" i="31"/>
  <c r="AA11" i="31"/>
  <c r="Z11" i="31"/>
  <c r="Y11" i="31"/>
  <c r="X11" i="31"/>
  <c r="W11" i="31"/>
  <c r="V11" i="31"/>
  <c r="U11" i="31"/>
  <c r="T11" i="31"/>
  <c r="AA10" i="31"/>
  <c r="Z10" i="31"/>
  <c r="Y10" i="31"/>
  <c r="X10" i="31"/>
  <c r="W10" i="31"/>
  <c r="V10" i="31"/>
  <c r="U10" i="31"/>
  <c r="T10" i="31"/>
  <c r="AA9" i="31"/>
  <c r="Z9" i="31"/>
  <c r="Y9" i="31"/>
  <c r="X9" i="31"/>
  <c r="W9" i="31"/>
  <c r="V9" i="31"/>
  <c r="U9" i="31"/>
  <c r="T9" i="31"/>
  <c r="AA8" i="31"/>
  <c r="Z8" i="31"/>
  <c r="Y8" i="31"/>
  <c r="X8" i="31"/>
  <c r="W8" i="31"/>
  <c r="V8" i="31"/>
  <c r="U8" i="31"/>
  <c r="T8" i="31"/>
  <c r="AA7" i="31"/>
  <c r="Z7" i="31"/>
  <c r="Y7" i="31"/>
  <c r="X7" i="31"/>
  <c r="W7" i="31"/>
  <c r="V7" i="31"/>
  <c r="U7" i="31"/>
  <c r="T7" i="31"/>
  <c r="AA6" i="31"/>
  <c r="Z6" i="31"/>
  <c r="Y6" i="31"/>
  <c r="X6" i="31"/>
  <c r="W6" i="31"/>
  <c r="V6" i="31"/>
  <c r="U6" i="31"/>
  <c r="T6" i="31"/>
  <c r="AA5" i="31"/>
  <c r="Z5" i="31"/>
  <c r="Y5" i="31"/>
  <c r="X5" i="31"/>
  <c r="W5" i="31"/>
  <c r="V5" i="31"/>
  <c r="U5" i="31"/>
  <c r="T5" i="31"/>
  <c r="S40" i="31"/>
  <c r="R40" i="31"/>
  <c r="Q40" i="31"/>
  <c r="P40" i="31"/>
  <c r="O40" i="31"/>
  <c r="N40" i="31"/>
  <c r="M40" i="31"/>
  <c r="L40" i="31"/>
  <c r="S39" i="31"/>
  <c r="R39" i="31"/>
  <c r="Q39" i="31"/>
  <c r="P39" i="31"/>
  <c r="O39" i="31"/>
  <c r="N39" i="31"/>
  <c r="M39" i="31"/>
  <c r="L39" i="31"/>
  <c r="S38" i="31"/>
  <c r="R38" i="31"/>
  <c r="Q38" i="31"/>
  <c r="P38" i="31"/>
  <c r="O38" i="31"/>
  <c r="N38" i="31"/>
  <c r="M38" i="31"/>
  <c r="L38" i="31"/>
  <c r="S37" i="31"/>
  <c r="R37" i="31"/>
  <c r="Q37" i="31"/>
  <c r="P37" i="31"/>
  <c r="O37" i="31"/>
  <c r="N37" i="31"/>
  <c r="M37" i="31"/>
  <c r="L37" i="31"/>
  <c r="S36" i="31"/>
  <c r="R36" i="31"/>
  <c r="Q36" i="31"/>
  <c r="P36" i="31"/>
  <c r="O36" i="31"/>
  <c r="N36" i="31"/>
  <c r="M36" i="31"/>
  <c r="L36" i="31"/>
  <c r="S35" i="31"/>
  <c r="R35" i="31"/>
  <c r="Q35" i="31"/>
  <c r="P35" i="31"/>
  <c r="O35" i="31"/>
  <c r="N35" i="31"/>
  <c r="M35" i="31"/>
  <c r="L35" i="31"/>
  <c r="S34" i="31"/>
  <c r="R34" i="31"/>
  <c r="Q34" i="31"/>
  <c r="P34" i="31"/>
  <c r="O34" i="31"/>
  <c r="N34" i="31"/>
  <c r="M34" i="31"/>
  <c r="L34" i="31"/>
  <c r="S33" i="31"/>
  <c r="R33" i="31"/>
  <c r="Q33" i="31"/>
  <c r="P33" i="31"/>
  <c r="O33" i="31"/>
  <c r="N33" i="31"/>
  <c r="M33" i="31"/>
  <c r="L33" i="31"/>
  <c r="S32" i="31"/>
  <c r="R32" i="31"/>
  <c r="Q32" i="31"/>
  <c r="P32" i="31"/>
  <c r="O32" i="31"/>
  <c r="N32" i="31"/>
  <c r="M32" i="31"/>
  <c r="L32" i="31"/>
  <c r="S31" i="31"/>
  <c r="R31" i="31"/>
  <c r="Q31" i="31"/>
  <c r="P31" i="31"/>
  <c r="O31" i="31"/>
  <c r="N31" i="31"/>
  <c r="M31" i="31"/>
  <c r="L31" i="31"/>
  <c r="S30" i="31"/>
  <c r="R30" i="31"/>
  <c r="Q30" i="31"/>
  <c r="P30" i="31"/>
  <c r="O30" i="31"/>
  <c r="N30" i="31"/>
  <c r="M30" i="31"/>
  <c r="L30" i="31"/>
  <c r="S29" i="31"/>
  <c r="R29" i="31"/>
  <c r="Q29" i="31"/>
  <c r="P29" i="31"/>
  <c r="O29" i="31"/>
  <c r="N29" i="31"/>
  <c r="M29" i="31"/>
  <c r="L29" i="31"/>
  <c r="S28" i="31"/>
  <c r="R28" i="31"/>
  <c r="Q28" i="31"/>
  <c r="P28" i="31"/>
  <c r="O28" i="31"/>
  <c r="N28" i="31"/>
  <c r="M28" i="31"/>
  <c r="L28" i="31"/>
  <c r="S27" i="31"/>
  <c r="R27" i="31"/>
  <c r="Q27" i="31"/>
  <c r="P27" i="31"/>
  <c r="O27" i="31"/>
  <c r="N27" i="31"/>
  <c r="M27" i="31"/>
  <c r="L27" i="31"/>
  <c r="S26" i="31"/>
  <c r="R26" i="31"/>
  <c r="Q26" i="31"/>
  <c r="P26" i="31"/>
  <c r="O26" i="31"/>
  <c r="N26" i="31"/>
  <c r="M26" i="31"/>
  <c r="L26" i="31"/>
  <c r="S25" i="31"/>
  <c r="R25" i="31"/>
  <c r="Q25" i="31"/>
  <c r="P25" i="31"/>
  <c r="O25" i="31"/>
  <c r="N25" i="31"/>
  <c r="M25" i="31"/>
  <c r="L25" i="31"/>
  <c r="S24" i="31"/>
  <c r="R24" i="31"/>
  <c r="Q24" i="31"/>
  <c r="P24" i="31"/>
  <c r="O24" i="31"/>
  <c r="N24" i="31"/>
  <c r="M24" i="31"/>
  <c r="L24" i="31"/>
  <c r="S23" i="31"/>
  <c r="R23" i="31"/>
  <c r="Q23" i="31"/>
  <c r="P23" i="31"/>
  <c r="O23" i="31"/>
  <c r="N23" i="31"/>
  <c r="M23" i="31"/>
  <c r="L23" i="31"/>
  <c r="S22" i="31"/>
  <c r="R22" i="31"/>
  <c r="Q22" i="31"/>
  <c r="P22" i="31"/>
  <c r="O22" i="31"/>
  <c r="N22" i="31"/>
  <c r="M22" i="31"/>
  <c r="L22" i="31"/>
  <c r="S21" i="31"/>
  <c r="R21" i="31"/>
  <c r="Q21" i="31"/>
  <c r="P21" i="31"/>
  <c r="O21" i="31"/>
  <c r="N21" i="31"/>
  <c r="M21" i="31"/>
  <c r="L21" i="31"/>
  <c r="S20" i="31"/>
  <c r="R20" i="31"/>
  <c r="Q20" i="31"/>
  <c r="P20" i="31"/>
  <c r="O20" i="31"/>
  <c r="N20" i="31"/>
  <c r="M20" i="31"/>
  <c r="L20" i="31"/>
  <c r="S19" i="31"/>
  <c r="R19" i="31"/>
  <c r="Q19" i="31"/>
  <c r="P19" i="31"/>
  <c r="O19" i="31"/>
  <c r="N19" i="31"/>
  <c r="M19" i="31"/>
  <c r="L19" i="31"/>
  <c r="S18" i="31"/>
  <c r="R18" i="31"/>
  <c r="Q18" i="31"/>
  <c r="P18" i="31"/>
  <c r="O18" i="31"/>
  <c r="N18" i="31"/>
  <c r="M18" i="31"/>
  <c r="L18" i="31"/>
  <c r="S17" i="31"/>
  <c r="R17" i="31"/>
  <c r="Q17" i="31"/>
  <c r="P17" i="31"/>
  <c r="O17" i="31"/>
  <c r="N17" i="31"/>
  <c r="M17" i="31"/>
  <c r="L17" i="31"/>
  <c r="S16" i="31"/>
  <c r="R16" i="31"/>
  <c r="Q16" i="31"/>
  <c r="P16" i="31"/>
  <c r="O16" i="31"/>
  <c r="N16" i="31"/>
  <c r="M16" i="31"/>
  <c r="L16" i="31"/>
  <c r="S15" i="31"/>
  <c r="R15" i="31"/>
  <c r="Q15" i="31"/>
  <c r="P15" i="31"/>
  <c r="O15" i="31"/>
  <c r="N15" i="31"/>
  <c r="M15" i="31"/>
  <c r="L15" i="31"/>
  <c r="S14" i="31"/>
  <c r="R14" i="31"/>
  <c r="Q14" i="31"/>
  <c r="P14" i="31"/>
  <c r="O14" i="31"/>
  <c r="N14" i="31"/>
  <c r="M14" i="31"/>
  <c r="L14" i="31"/>
  <c r="S13" i="31"/>
  <c r="R13" i="31"/>
  <c r="Q13" i="31"/>
  <c r="P13" i="31"/>
  <c r="O13" i="31"/>
  <c r="N13" i="31"/>
  <c r="M13" i="31"/>
  <c r="L13" i="31"/>
  <c r="S12" i="31"/>
  <c r="R12" i="31"/>
  <c r="Q12" i="31"/>
  <c r="P12" i="31"/>
  <c r="O12" i="31"/>
  <c r="N12" i="31"/>
  <c r="M12" i="31"/>
  <c r="L12" i="31"/>
  <c r="S11" i="31"/>
  <c r="R11" i="31"/>
  <c r="Q11" i="31"/>
  <c r="P11" i="31"/>
  <c r="O11" i="31"/>
  <c r="N11" i="31"/>
  <c r="M11" i="31"/>
  <c r="L11" i="31"/>
  <c r="S10" i="31"/>
  <c r="R10" i="31"/>
  <c r="Q10" i="31"/>
  <c r="P10" i="31"/>
  <c r="O10" i="31"/>
  <c r="N10" i="31"/>
  <c r="M10" i="31"/>
  <c r="L10" i="31"/>
  <c r="S9" i="31"/>
  <c r="R9" i="31"/>
  <c r="Q9" i="31"/>
  <c r="P9" i="31"/>
  <c r="O9" i="31"/>
  <c r="N9" i="31"/>
  <c r="M9" i="31"/>
  <c r="L9" i="31"/>
  <c r="S8" i="31"/>
  <c r="R8" i="31"/>
  <c r="Q8" i="31"/>
  <c r="P8" i="31"/>
  <c r="O8" i="31"/>
  <c r="N8" i="31"/>
  <c r="M8" i="31"/>
  <c r="L8" i="31"/>
  <c r="S7" i="31"/>
  <c r="R7" i="31"/>
  <c r="Q7" i="31"/>
  <c r="P7" i="31"/>
  <c r="O7" i="31"/>
  <c r="N7" i="31"/>
  <c r="M7" i="31"/>
  <c r="L7" i="31"/>
  <c r="S6" i="31"/>
  <c r="R6" i="31"/>
  <c r="Q6" i="31"/>
  <c r="P6" i="31"/>
  <c r="O6" i="31"/>
  <c r="N6" i="31"/>
  <c r="M6" i="31"/>
  <c r="L6" i="31"/>
  <c r="S5" i="31"/>
  <c r="R5" i="31"/>
  <c r="Q5" i="31"/>
  <c r="P5" i="31"/>
  <c r="O5" i="31"/>
  <c r="N5" i="31"/>
  <c r="M5" i="31"/>
  <c r="L5"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5" i="31"/>
  <c r="D41" i="31"/>
  <c r="D59" i="31" s="1"/>
  <c r="BO59" i="31" l="1"/>
  <c r="BP59" i="31"/>
  <c r="AH9" i="35" l="1"/>
  <c r="AI9" i="35"/>
  <c r="AH10" i="35"/>
  <c r="AI10" i="35"/>
  <c r="AH11" i="35"/>
  <c r="AI11" i="35"/>
  <c r="AH12" i="35"/>
  <c r="AI12" i="35"/>
  <c r="BO46" i="32"/>
  <c r="BO47" i="32"/>
  <c r="BO49" i="32"/>
  <c r="BP49" i="32"/>
  <c r="BO50" i="32"/>
  <c r="BO51" i="32"/>
  <c r="BO53" i="32"/>
  <c r="BP53" i="32"/>
  <c r="BO5" i="32"/>
  <c r="BP5" i="32"/>
  <c r="BO6" i="32"/>
  <c r="BP6" i="32"/>
  <c r="BO7" i="32"/>
  <c r="BP7" i="32"/>
  <c r="BO8" i="32"/>
  <c r="BP8" i="32"/>
  <c r="BO9" i="32"/>
  <c r="BP9" i="32"/>
  <c r="BO10" i="32"/>
  <c r="BP10" i="32"/>
  <c r="BO11" i="32"/>
  <c r="BP11" i="32"/>
  <c r="BO12" i="32"/>
  <c r="BP12" i="32"/>
  <c r="BO13" i="32"/>
  <c r="BP13" i="32"/>
  <c r="BO14" i="32"/>
  <c r="BP14" i="32"/>
  <c r="BO15" i="32"/>
  <c r="BP15" i="32"/>
  <c r="BO16" i="32"/>
  <c r="BP16" i="32"/>
  <c r="BO17" i="32"/>
  <c r="BP17" i="32"/>
  <c r="BO18" i="32"/>
  <c r="BP18" i="32"/>
  <c r="BO19" i="32"/>
  <c r="BP19" i="32"/>
  <c r="BO20" i="32"/>
  <c r="BP20" i="32"/>
  <c r="BO21" i="32"/>
  <c r="BP21" i="32"/>
  <c r="BO22" i="32"/>
  <c r="BP22" i="32"/>
  <c r="BO23" i="32"/>
  <c r="BP23" i="32"/>
  <c r="BO24" i="32"/>
  <c r="BP24" i="32"/>
  <c r="BO25" i="32"/>
  <c r="BP25" i="32"/>
  <c r="BO26" i="32"/>
  <c r="BP26" i="32"/>
  <c r="BO27" i="32"/>
  <c r="BP27" i="32"/>
  <c r="BO28" i="32"/>
  <c r="BP28" i="32"/>
  <c r="BO29" i="32"/>
  <c r="BP29" i="32"/>
  <c r="BO30" i="32"/>
  <c r="BP30" i="32"/>
  <c r="BO31" i="32"/>
  <c r="BP31" i="32"/>
  <c r="BO32" i="32"/>
  <c r="BP32" i="32"/>
  <c r="BO33" i="32"/>
  <c r="BP33" i="32"/>
  <c r="BO34" i="32"/>
  <c r="BP34" i="32"/>
  <c r="BO35" i="32"/>
  <c r="BP35" i="32"/>
  <c r="BO36" i="32"/>
  <c r="BP36" i="32"/>
  <c r="BO37" i="32"/>
  <c r="BP37" i="32"/>
  <c r="BO38" i="32"/>
  <c r="BP38" i="32"/>
  <c r="BO39" i="32"/>
  <c r="BP39" i="32"/>
  <c r="BO40" i="32"/>
  <c r="BP40" i="32"/>
  <c r="BO41" i="32"/>
  <c r="BX9" i="63"/>
  <c r="BX8" i="63"/>
  <c r="BX7" i="63"/>
  <c r="BX6" i="63"/>
  <c r="BU9" i="63"/>
  <c r="CA9" i="63" s="1"/>
  <c r="BT9" i="63"/>
  <c r="BZ9" i="63" s="1"/>
  <c r="BS9" i="63"/>
  <c r="BY9" i="63" s="1"/>
  <c r="BR9" i="63"/>
  <c r="BU8" i="63"/>
  <c r="CA8" i="63" s="1"/>
  <c r="BT8" i="63"/>
  <c r="BZ8" i="63" s="1"/>
  <c r="BS8" i="63"/>
  <c r="BY8" i="63" s="1"/>
  <c r="BR8" i="63"/>
  <c r="BU7" i="63"/>
  <c r="CA7" i="63" s="1"/>
  <c r="BT7" i="63"/>
  <c r="BZ7" i="63" s="1"/>
  <c r="BS7" i="63"/>
  <c r="BY7" i="63" s="1"/>
  <c r="BR7" i="63"/>
  <c r="BU6" i="63"/>
  <c r="CA6" i="63" s="1"/>
  <c r="BT6" i="63"/>
  <c r="BZ6" i="63" s="1"/>
  <c r="BS6" i="63"/>
  <c r="BY6" i="63" s="1"/>
  <c r="BR6" i="63"/>
  <c r="BO14" i="63"/>
  <c r="BP14" i="63"/>
  <c r="BO15" i="63"/>
  <c r="BP15" i="63"/>
  <c r="BO16" i="63"/>
  <c r="BP16" i="63"/>
  <c r="BO17" i="63"/>
  <c r="BP17" i="63"/>
  <c r="BP48" i="30"/>
  <c r="BP46" i="32" s="1"/>
  <c r="BP49" i="30"/>
  <c r="BP47" i="32" s="1"/>
  <c r="BP50" i="30"/>
  <c r="BP48" i="32" s="1"/>
  <c r="BP51" i="30"/>
  <c r="BP52" i="30"/>
  <c r="BP50" i="32" s="1"/>
  <c r="BP53" i="30"/>
  <c r="BP51" i="32" s="1"/>
  <c r="BP54" i="30"/>
  <c r="BP52" i="32" s="1"/>
  <c r="BP55" i="30"/>
  <c r="BP56"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O54" i="30"/>
  <c r="BO52" i="32" s="1"/>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O53" i="30"/>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O52" i="30"/>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O51" i="30"/>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O50" i="30"/>
  <c r="BO48" i="32" s="1"/>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O49"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O48" i="30"/>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P42" i="30"/>
  <c r="BP41" i="32" s="1"/>
  <c r="BO42" i="30"/>
  <c r="BO57" i="30" s="1"/>
  <c r="BN42" i="30"/>
  <c r="BN57" i="30" s="1"/>
  <c r="BM42" i="30"/>
  <c r="BL42" i="30"/>
  <c r="BK42" i="30"/>
  <c r="BJ42" i="30"/>
  <c r="BI42" i="30"/>
  <c r="BH42"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V42" i="30"/>
  <c r="U42" i="30"/>
  <c r="T42" i="30"/>
  <c r="S42" i="30"/>
  <c r="R42" i="30"/>
  <c r="Q42" i="30"/>
  <c r="P42" i="30"/>
  <c r="O42" i="30"/>
  <c r="N42" i="30"/>
  <c r="M42" i="30"/>
  <c r="L42" i="30"/>
  <c r="K42" i="30"/>
  <c r="J42" i="30"/>
  <c r="I42" i="30"/>
  <c r="H42" i="30"/>
  <c r="G42" i="30"/>
  <c r="F42" i="30"/>
  <c r="E42" i="30"/>
  <c r="D42" i="30"/>
  <c r="BP57" i="30" l="1"/>
  <c r="D10" i="35"/>
  <c r="C8" i="35"/>
  <c r="C9" i="35"/>
  <c r="C10" i="35"/>
  <c r="C11" i="35"/>
  <c r="C12" i="35"/>
  <c r="C13" i="35"/>
  <c r="C14" i="35"/>
  <c r="C15" i="35"/>
  <c r="C16" i="35"/>
  <c r="C7" i="35"/>
  <c r="BY57" i="28"/>
  <c r="BX57" i="28"/>
  <c r="BY55" i="28"/>
  <c r="BX55" i="28"/>
  <c r="BY53" i="28"/>
  <c r="BX53" i="28"/>
  <c r="BY51" i="28"/>
  <c r="BX51" i="28"/>
  <c r="BY49" i="28"/>
  <c r="BX49" i="28"/>
  <c r="BR43" i="28"/>
  <c r="BW43" i="28" s="1"/>
  <c r="BR30" i="28"/>
  <c r="BU58" i="28"/>
  <c r="D16" i="35" s="1"/>
  <c r="BT58" i="28"/>
  <c r="BY58" i="28" s="1"/>
  <c r="BS58" i="28"/>
  <c r="BX58" i="28" s="1"/>
  <c r="BR58" i="28"/>
  <c r="BW58" i="28" s="1"/>
  <c r="BU57" i="28"/>
  <c r="D15" i="35" s="1"/>
  <c r="BT57" i="28"/>
  <c r="BS57" i="28"/>
  <c r="BR57" i="28"/>
  <c r="BW57" i="28" s="1"/>
  <c r="BU56" i="28"/>
  <c r="D14" i="35" s="1"/>
  <c r="BT56" i="28"/>
  <c r="BY56" i="28" s="1"/>
  <c r="BS56" i="28"/>
  <c r="BX56" i="28" s="1"/>
  <c r="BR56" i="28"/>
  <c r="BW56" i="28" s="1"/>
  <c r="BU55" i="28"/>
  <c r="D13" i="35" s="1"/>
  <c r="BT55" i="28"/>
  <c r="BS55" i="28"/>
  <c r="BR55" i="28"/>
  <c r="BW55" i="28" s="1"/>
  <c r="BU54" i="28"/>
  <c r="D12" i="35" s="1"/>
  <c r="BT54" i="28"/>
  <c r="BY54" i="28" s="1"/>
  <c r="BS54" i="28"/>
  <c r="BX54" i="28" s="1"/>
  <c r="BR54" i="28"/>
  <c r="BW54" i="28" s="1"/>
  <c r="BU53" i="28"/>
  <c r="BZ53" i="28" s="1"/>
  <c r="E11" i="35" s="1"/>
  <c r="BT53" i="28"/>
  <c r="BS53" i="28"/>
  <c r="BR53" i="28"/>
  <c r="BW53" i="28" s="1"/>
  <c r="BU52" i="28"/>
  <c r="BZ52" i="28" s="1"/>
  <c r="E10" i="35" s="1"/>
  <c r="BT52" i="28"/>
  <c r="BY52" i="28" s="1"/>
  <c r="BS52" i="28"/>
  <c r="BX52" i="28" s="1"/>
  <c r="BR52" i="28"/>
  <c r="BW52" i="28" s="1"/>
  <c r="BU51" i="28"/>
  <c r="D9" i="35" s="1"/>
  <c r="BT51" i="28"/>
  <c r="BS51" i="28"/>
  <c r="BR51" i="28"/>
  <c r="BW51" i="28" s="1"/>
  <c r="BU50" i="28"/>
  <c r="D8" i="35" s="1"/>
  <c r="BT50" i="28"/>
  <c r="BY50" i="28" s="1"/>
  <c r="BS50" i="28"/>
  <c r="BX50" i="28" s="1"/>
  <c r="BR50" i="28"/>
  <c r="BW50" i="28" s="1"/>
  <c r="BU49" i="28"/>
  <c r="BZ49" i="28" s="1"/>
  <c r="E7" i="35" s="1"/>
  <c r="BT49" i="28"/>
  <c r="BS49" i="28"/>
  <c r="BR49" i="28"/>
  <c r="BW49" i="28" s="1"/>
  <c r="BW18" i="28"/>
  <c r="BW30" i="28"/>
  <c r="BW34" i="28"/>
  <c r="BX32" i="28"/>
  <c r="BX40" i="28"/>
  <c r="BY21" i="28"/>
  <c r="BY24" i="28"/>
  <c r="BY37" i="28"/>
  <c r="BY40" i="28"/>
  <c r="BZ26" i="28"/>
  <c r="BZ29" i="28"/>
  <c r="BR9" i="28"/>
  <c r="BW9" i="28" s="1"/>
  <c r="BS9" i="28"/>
  <c r="BX9" i="28" s="1"/>
  <c r="BT9" i="28"/>
  <c r="BY9" i="28" s="1"/>
  <c r="BU9" i="28"/>
  <c r="BZ9" i="28" s="1"/>
  <c r="BR7" i="28"/>
  <c r="BR8" i="28"/>
  <c r="BR10" i="28"/>
  <c r="BW10" i="28" s="1"/>
  <c r="BR11" i="28"/>
  <c r="BW11" i="28" s="1"/>
  <c r="BR12" i="28"/>
  <c r="BW12" i="28" s="1"/>
  <c r="BR13" i="28"/>
  <c r="BW13" i="28" s="1"/>
  <c r="BR14" i="28"/>
  <c r="BW14" i="28" s="1"/>
  <c r="BR15" i="28"/>
  <c r="BW15" i="28" s="1"/>
  <c r="BR16" i="28"/>
  <c r="BW16" i="28" s="1"/>
  <c r="BR17" i="28"/>
  <c r="BW17" i="28" s="1"/>
  <c r="BR18" i="28"/>
  <c r="BR19" i="28"/>
  <c r="BW19" i="28" s="1"/>
  <c r="BR20" i="28"/>
  <c r="BW20" i="28" s="1"/>
  <c r="BR21" i="28"/>
  <c r="BW21" i="28" s="1"/>
  <c r="BR22" i="28"/>
  <c r="BW22" i="28" s="1"/>
  <c r="BR23" i="28"/>
  <c r="BW23" i="28" s="1"/>
  <c r="BR24" i="28"/>
  <c r="BW24" i="28" s="1"/>
  <c r="BR25" i="28"/>
  <c r="BW25" i="28" s="1"/>
  <c r="BR26" i="28"/>
  <c r="BW26" i="28" s="1"/>
  <c r="BR27" i="28"/>
  <c r="BW27" i="28" s="1"/>
  <c r="BR28" i="28"/>
  <c r="BW28" i="28" s="1"/>
  <c r="BR29" i="28"/>
  <c r="BW29" i="28" s="1"/>
  <c r="BR31" i="28"/>
  <c r="BW31" i="28" s="1"/>
  <c r="BR32" i="28"/>
  <c r="BW32" i="28" s="1"/>
  <c r="BR33" i="28"/>
  <c r="BW33" i="28" s="1"/>
  <c r="BR34" i="28"/>
  <c r="BR35" i="28"/>
  <c r="BW35" i="28" s="1"/>
  <c r="BR36" i="28"/>
  <c r="BW36" i="28" s="1"/>
  <c r="BR37" i="28"/>
  <c r="BW37" i="28" s="1"/>
  <c r="BR38" i="28"/>
  <c r="BW38" i="28" s="1"/>
  <c r="BR39" i="28"/>
  <c r="BW39" i="28" s="1"/>
  <c r="BR40" i="28"/>
  <c r="BW40" i="28" s="1"/>
  <c r="BR41" i="28"/>
  <c r="BW41" i="28" s="1"/>
  <c r="BR42" i="28"/>
  <c r="BW42" i="28" s="1"/>
  <c r="BR6" i="28"/>
  <c r="BS7" i="28"/>
  <c r="BS8" i="28"/>
  <c r="BS10" i="28"/>
  <c r="BX10" i="28" s="1"/>
  <c r="BS11" i="28"/>
  <c r="BX11" i="28" s="1"/>
  <c r="BS12" i="28"/>
  <c r="BX12" i="28" s="1"/>
  <c r="BS13" i="28"/>
  <c r="BX13" i="28" s="1"/>
  <c r="BS14" i="28"/>
  <c r="BX14" i="28" s="1"/>
  <c r="BS15" i="28"/>
  <c r="BX15" i="28" s="1"/>
  <c r="BS16" i="28"/>
  <c r="BX16" i="28" s="1"/>
  <c r="BS17" i="28"/>
  <c r="BX17" i="28" s="1"/>
  <c r="BS18" i="28"/>
  <c r="BX18" i="28" s="1"/>
  <c r="BS19" i="28"/>
  <c r="BX19" i="28" s="1"/>
  <c r="BS20" i="28"/>
  <c r="BX20" i="28" s="1"/>
  <c r="BS21" i="28"/>
  <c r="BX21" i="28" s="1"/>
  <c r="BS22" i="28"/>
  <c r="BX22" i="28" s="1"/>
  <c r="BS23" i="28"/>
  <c r="BX23" i="28" s="1"/>
  <c r="BS24" i="28"/>
  <c r="BX24" i="28" s="1"/>
  <c r="BS25" i="28"/>
  <c r="BX25" i="28" s="1"/>
  <c r="BS26" i="28"/>
  <c r="BX26" i="28" s="1"/>
  <c r="BS27" i="28"/>
  <c r="BX27" i="28" s="1"/>
  <c r="BS28" i="28"/>
  <c r="BX28" i="28" s="1"/>
  <c r="BS29" i="28"/>
  <c r="BX29" i="28" s="1"/>
  <c r="BS30" i="28"/>
  <c r="BX30" i="28" s="1"/>
  <c r="BS31" i="28"/>
  <c r="BX31" i="28" s="1"/>
  <c r="BS32" i="28"/>
  <c r="BS33" i="28"/>
  <c r="BX33" i="28" s="1"/>
  <c r="BS34" i="28"/>
  <c r="BX34" i="28" s="1"/>
  <c r="BS35" i="28"/>
  <c r="BX35" i="28" s="1"/>
  <c r="BS36" i="28"/>
  <c r="BX36" i="28" s="1"/>
  <c r="BS37" i="28"/>
  <c r="BX37" i="28" s="1"/>
  <c r="BS38" i="28"/>
  <c r="BX38" i="28" s="1"/>
  <c r="BS39" i="28"/>
  <c r="BX39" i="28" s="1"/>
  <c r="BS40" i="28"/>
  <c r="BS41" i="28"/>
  <c r="BX41" i="28" s="1"/>
  <c r="BS42" i="28"/>
  <c r="BX42" i="28" s="1"/>
  <c r="BS43" i="28"/>
  <c r="BX43" i="28" s="1"/>
  <c r="BS6" i="28"/>
  <c r="BT7" i="28"/>
  <c r="BT8" i="28"/>
  <c r="BT10" i="28"/>
  <c r="BY10" i="28" s="1"/>
  <c r="BT11" i="28"/>
  <c r="BY11" i="28" s="1"/>
  <c r="BT12" i="28"/>
  <c r="BY12" i="28" s="1"/>
  <c r="BT13" i="28"/>
  <c r="BY13" i="28" s="1"/>
  <c r="BT14" i="28"/>
  <c r="BY14" i="28" s="1"/>
  <c r="BT15" i="28"/>
  <c r="BY15" i="28" s="1"/>
  <c r="BT16" i="28"/>
  <c r="BY16" i="28" s="1"/>
  <c r="BT17" i="28"/>
  <c r="BY17" i="28" s="1"/>
  <c r="BT18" i="28"/>
  <c r="BY18" i="28" s="1"/>
  <c r="BT19" i="28"/>
  <c r="BY19" i="28" s="1"/>
  <c r="BT20" i="28"/>
  <c r="BY20" i="28" s="1"/>
  <c r="BT21" i="28"/>
  <c r="BT22" i="28"/>
  <c r="BY22" i="28" s="1"/>
  <c r="BT23" i="28"/>
  <c r="BY23" i="28" s="1"/>
  <c r="BT24" i="28"/>
  <c r="BT25" i="28"/>
  <c r="BY25" i="28" s="1"/>
  <c r="BT26" i="28"/>
  <c r="BY26" i="28" s="1"/>
  <c r="BT27" i="28"/>
  <c r="BY27" i="28" s="1"/>
  <c r="BT28" i="28"/>
  <c r="BY28" i="28" s="1"/>
  <c r="BT29" i="28"/>
  <c r="BY29" i="28" s="1"/>
  <c r="BT30" i="28"/>
  <c r="BY30" i="28" s="1"/>
  <c r="BT31" i="28"/>
  <c r="BY31" i="28" s="1"/>
  <c r="BT32" i="28"/>
  <c r="BY32" i="28" s="1"/>
  <c r="BT33" i="28"/>
  <c r="BY33" i="28" s="1"/>
  <c r="BT34" i="28"/>
  <c r="BY34" i="28" s="1"/>
  <c r="BT35" i="28"/>
  <c r="BY35" i="28" s="1"/>
  <c r="BT36" i="28"/>
  <c r="BY36" i="28" s="1"/>
  <c r="BT37" i="28"/>
  <c r="BT38" i="28"/>
  <c r="BY38" i="28" s="1"/>
  <c r="BT39" i="28"/>
  <c r="BY39" i="28" s="1"/>
  <c r="BT40" i="28"/>
  <c r="BT41" i="28"/>
  <c r="BY41" i="28" s="1"/>
  <c r="BT42" i="28"/>
  <c r="BY42" i="28" s="1"/>
  <c r="BT43" i="28"/>
  <c r="BY43" i="28" s="1"/>
  <c r="BT6" i="28"/>
  <c r="BU43" i="28"/>
  <c r="BZ43" i="28" s="1"/>
  <c r="BU7" i="28"/>
  <c r="BU8" i="28"/>
  <c r="BU10" i="28"/>
  <c r="BZ10" i="28" s="1"/>
  <c r="BU11" i="28"/>
  <c r="BZ11" i="28" s="1"/>
  <c r="BU12" i="28"/>
  <c r="BZ12" i="28" s="1"/>
  <c r="BU13" i="28"/>
  <c r="BZ13" i="28" s="1"/>
  <c r="BU14" i="28"/>
  <c r="BZ14" i="28" s="1"/>
  <c r="BU15" i="28"/>
  <c r="BZ15" i="28" s="1"/>
  <c r="BU16" i="28"/>
  <c r="BZ16" i="28" s="1"/>
  <c r="BU17" i="28"/>
  <c r="BZ17" i="28" s="1"/>
  <c r="BU18" i="28"/>
  <c r="BZ18" i="28" s="1"/>
  <c r="BU19" i="28"/>
  <c r="BZ19" i="28" s="1"/>
  <c r="BU20" i="28"/>
  <c r="BZ20" i="28" s="1"/>
  <c r="BU21" i="28"/>
  <c r="BZ21" i="28" s="1"/>
  <c r="BU22" i="28"/>
  <c r="BZ22" i="28" s="1"/>
  <c r="BU23" i="28"/>
  <c r="BZ23" i="28" s="1"/>
  <c r="BU24" i="28"/>
  <c r="BZ24" i="28" s="1"/>
  <c r="BU25" i="28"/>
  <c r="BZ25" i="28" s="1"/>
  <c r="BU26" i="28"/>
  <c r="BU27" i="28"/>
  <c r="BZ27" i="28" s="1"/>
  <c r="BU28" i="28"/>
  <c r="BZ28" i="28" s="1"/>
  <c r="BU29" i="28"/>
  <c r="BU30" i="28"/>
  <c r="BZ30" i="28" s="1"/>
  <c r="BU31" i="28"/>
  <c r="BZ31" i="28" s="1"/>
  <c r="BU32" i="28"/>
  <c r="BZ32" i="28" s="1"/>
  <c r="BU33" i="28"/>
  <c r="BZ33" i="28" s="1"/>
  <c r="BU34" i="28"/>
  <c r="BZ34" i="28" s="1"/>
  <c r="BU35" i="28"/>
  <c r="BZ35" i="28" s="1"/>
  <c r="BU36" i="28"/>
  <c r="BZ36" i="28" s="1"/>
  <c r="BU37" i="28"/>
  <c r="BZ37" i="28" s="1"/>
  <c r="BU38" i="28"/>
  <c r="BZ38" i="28" s="1"/>
  <c r="BU39" i="28"/>
  <c r="BZ39" i="28" s="1"/>
  <c r="BU40" i="28"/>
  <c r="BZ40" i="28" s="1"/>
  <c r="BU41" i="28"/>
  <c r="BZ41" i="28" s="1"/>
  <c r="BU42" i="28"/>
  <c r="BZ42" i="28" s="1"/>
  <c r="BU6" i="28"/>
  <c r="AG12" i="35"/>
  <c r="AG11" i="35"/>
  <c r="AG10" i="35"/>
  <c r="AG9" i="35"/>
  <c r="H15" i="35"/>
  <c r="H14" i="35"/>
  <c r="H13" i="35"/>
  <c r="H12" i="35"/>
  <c r="H11" i="35"/>
  <c r="H10" i="35"/>
  <c r="H9" i="35"/>
  <c r="H8" i="35"/>
  <c r="H7" i="35"/>
  <c r="B15" i="35"/>
  <c r="B14" i="35"/>
  <c r="B13" i="35"/>
  <c r="B12" i="35"/>
  <c r="B11" i="35"/>
  <c r="B10" i="35"/>
  <c r="B9" i="35"/>
  <c r="B8" i="35"/>
  <c r="B7" i="35"/>
  <c r="BZ50" i="28" l="1"/>
  <c r="E8" i="35" s="1"/>
  <c r="BZ54" i="28"/>
  <c r="E12" i="35" s="1"/>
  <c r="BZ56" i="28"/>
  <c r="E14" i="35" s="1"/>
  <c r="BZ58" i="28"/>
  <c r="E16" i="35" s="1"/>
  <c r="J7" i="35"/>
  <c r="D11" i="35"/>
  <c r="D7" i="35"/>
  <c r="BZ51" i="28"/>
  <c r="E9" i="35" s="1"/>
  <c r="BZ55" i="28"/>
  <c r="E13" i="35" s="1"/>
  <c r="BZ57" i="28"/>
  <c r="E15" i="35" s="1"/>
  <c r="BN41" i="31"/>
  <c r="BN59" i="31" s="1"/>
  <c r="BN17" i="63" l="1"/>
  <c r="BN16" i="63"/>
  <c r="BN15" i="63"/>
  <c r="BN14" i="63"/>
  <c r="BN53" i="32"/>
  <c r="BN52" i="32"/>
  <c r="BN51" i="32"/>
  <c r="BN50" i="32"/>
  <c r="BN49" i="32"/>
  <c r="BN48" i="32"/>
  <c r="BN47" i="32"/>
  <c r="BN46"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Z8" i="28"/>
  <c r="BZ7" i="28"/>
  <c r="BZ6" i="28"/>
  <c r="BY8" i="28"/>
  <c r="BY7" i="28"/>
  <c r="BY6" i="28"/>
  <c r="BX8" i="28"/>
  <c r="BX7" i="28"/>
  <c r="BX6" i="28"/>
  <c r="BW8" i="28"/>
  <c r="BW7" i="28"/>
  <c r="BW6" i="28"/>
  <c r="AF12" i="35" l="1"/>
  <c r="AF11" i="35"/>
  <c r="AF10" i="35"/>
  <c r="AF9" i="35"/>
  <c r="BM17" i="63"/>
  <c r="BM16" i="63"/>
  <c r="BM15" i="63"/>
  <c r="BM14" i="63"/>
  <c r="BM5" i="32"/>
  <c r="BM53" i="32"/>
  <c r="BM52" i="32"/>
  <c r="BM51" i="32"/>
  <c r="BM50" i="32"/>
  <c r="BM49" i="32"/>
  <c r="BM48" i="32"/>
  <c r="BM47" i="32"/>
  <c r="BM41" i="31"/>
  <c r="BM59" i="31" s="1"/>
  <c r="AE11" i="35"/>
  <c r="H16" i="35" l="1"/>
  <c r="AX48" i="61"/>
  <c r="AH48" i="61"/>
  <c r="AX6" i="61"/>
  <c r="AH6" i="61"/>
  <c r="AX43" i="61" l="1"/>
  <c r="BK16" i="63"/>
  <c r="BK14" i="63"/>
  <c r="BL14" i="63"/>
  <c r="BL17" i="63" l="1"/>
  <c r="BL16" i="63"/>
  <c r="BL15" i="63"/>
  <c r="C22" i="35"/>
  <c r="AD9" i="35"/>
  <c r="AE12" i="35"/>
  <c r="AE10" i="35"/>
  <c r="AE9" i="35"/>
  <c r="K16" i="35"/>
  <c r="C28" i="35"/>
  <c r="C23" i="35"/>
  <c r="BL41" i="31"/>
  <c r="BL59" i="31" s="1"/>
  <c r="BH41" i="31"/>
  <c r="BH59" i="31" s="1"/>
  <c r="BI41" i="31"/>
  <c r="BI59" i="31" s="1"/>
  <c r="BJ41" i="31"/>
  <c r="BJ59" i="31" s="1"/>
  <c r="BK41" i="31"/>
  <c r="BK59" i="31" s="1"/>
  <c r="K7" i="35" l="1"/>
  <c r="BL5" i="32"/>
  <c r="BL53" i="32" l="1"/>
  <c r="BL52" i="32"/>
  <c r="BL51" i="32"/>
  <c r="BL50" i="32"/>
  <c r="BL49" i="32"/>
  <c r="BL48" i="32"/>
  <c r="BL47" i="32"/>
  <c r="D28" i="35" l="1"/>
  <c r="P9" i="35"/>
  <c r="Q9" i="35"/>
  <c r="R9" i="35"/>
  <c r="S9" i="35"/>
  <c r="T9" i="35"/>
  <c r="U9" i="35"/>
  <c r="V9" i="35"/>
  <c r="W9" i="35"/>
  <c r="X9" i="35"/>
  <c r="Y9" i="35"/>
  <c r="Z9" i="35"/>
  <c r="AA9" i="35"/>
  <c r="AB9" i="35"/>
  <c r="AC9" i="35"/>
  <c r="P10" i="35"/>
  <c r="Q10" i="35"/>
  <c r="R10" i="35"/>
  <c r="S10" i="35"/>
  <c r="T10" i="35"/>
  <c r="U10" i="35"/>
  <c r="V10" i="35"/>
  <c r="W10" i="35"/>
  <c r="X10" i="35"/>
  <c r="Y10" i="35"/>
  <c r="Z10" i="35"/>
  <c r="AA10" i="35"/>
  <c r="AB10" i="35"/>
  <c r="AC10" i="35"/>
  <c r="AD10" i="35"/>
  <c r="P11" i="35"/>
  <c r="Q11" i="35"/>
  <c r="R11" i="35"/>
  <c r="S11" i="35"/>
  <c r="T11" i="35"/>
  <c r="U11" i="35"/>
  <c r="V11" i="35"/>
  <c r="W11" i="35"/>
  <c r="X11" i="35"/>
  <c r="Y11" i="35"/>
  <c r="Z11" i="35"/>
  <c r="AA11" i="35"/>
  <c r="AB11" i="35"/>
  <c r="AC11" i="35"/>
  <c r="AD11" i="35"/>
  <c r="P12" i="35"/>
  <c r="Q12" i="35"/>
  <c r="R12" i="35"/>
  <c r="S12" i="35"/>
  <c r="T12" i="35"/>
  <c r="U12" i="35"/>
  <c r="V12" i="35"/>
  <c r="W12" i="35"/>
  <c r="X12" i="35"/>
  <c r="Y12" i="35"/>
  <c r="Z12" i="35"/>
  <c r="AA12" i="35"/>
  <c r="AB12" i="35"/>
  <c r="AC12" i="35"/>
  <c r="AD12" i="35"/>
  <c r="O10" i="35"/>
  <c r="O11" i="35"/>
  <c r="O12" i="35"/>
  <c r="O9" i="35"/>
  <c r="BJ14" i="63"/>
  <c r="BI14" i="63"/>
  <c r="BI15" i="63"/>
  <c r="BJ15" i="63"/>
  <c r="BI16" i="63"/>
  <c r="BJ16" i="63"/>
  <c r="BI17" i="63"/>
  <c r="BJ17" i="63"/>
  <c r="AG48" i="61"/>
  <c r="AG49" i="61"/>
  <c r="AG54" i="61"/>
  <c r="AW48" i="61"/>
  <c r="AW49" i="61"/>
  <c r="AW50" i="61"/>
  <c r="AW51" i="61"/>
  <c r="AW52" i="61"/>
  <c r="AW53" i="61"/>
  <c r="AW55" i="61"/>
  <c r="AW57" i="61"/>
  <c r="AG57" i="61" l="1"/>
  <c r="AG55" i="61"/>
  <c r="AW54" i="61"/>
  <c r="AG53" i="61"/>
  <c r="AG52" i="61"/>
  <c r="AG51" i="61"/>
  <c r="AG50" i="61"/>
  <c r="AW7" i="61"/>
  <c r="AW8" i="61"/>
  <c r="AW9" i="61"/>
  <c r="AW10" i="61"/>
  <c r="AW11" i="61"/>
  <c r="AW12" i="61"/>
  <c r="AW13" i="61"/>
  <c r="AW14" i="61"/>
  <c r="AW15" i="61"/>
  <c r="AW16" i="61"/>
  <c r="AW17" i="61"/>
  <c r="AW18" i="61"/>
  <c r="AW19" i="61"/>
  <c r="AW20" i="61"/>
  <c r="AW21" i="61"/>
  <c r="AW22" i="61"/>
  <c r="AW23" i="61"/>
  <c r="AW24" i="61"/>
  <c r="AW25" i="61"/>
  <c r="AW26" i="61"/>
  <c r="AW27" i="61"/>
  <c r="AW28" i="61"/>
  <c r="AW29" i="61"/>
  <c r="AW30" i="61"/>
  <c r="AW31" i="61"/>
  <c r="AW32" i="61"/>
  <c r="AW33" i="61"/>
  <c r="AW34" i="61"/>
  <c r="AW35" i="61"/>
  <c r="AW36" i="61"/>
  <c r="AW37" i="61"/>
  <c r="AW38" i="61"/>
  <c r="AW39" i="61"/>
  <c r="AW40" i="61"/>
  <c r="AW41" i="61"/>
  <c r="AW43" i="61"/>
  <c r="AG41" i="61"/>
  <c r="AG7" i="61"/>
  <c r="AG8" i="61"/>
  <c r="AG9" i="61"/>
  <c r="AG10" i="61"/>
  <c r="AG11" i="61"/>
  <c r="AG12" i="61"/>
  <c r="AG13" i="61"/>
  <c r="AG14" i="61"/>
  <c r="AG15" i="61"/>
  <c r="AG16" i="61"/>
  <c r="AG17" i="61"/>
  <c r="AG18" i="61"/>
  <c r="AG19" i="61"/>
  <c r="AG20" i="61"/>
  <c r="AG21" i="61"/>
  <c r="AG22" i="61"/>
  <c r="AG23" i="61"/>
  <c r="AG24" i="61"/>
  <c r="AG28" i="61"/>
  <c r="AG29" i="61"/>
  <c r="AG30" i="61"/>
  <c r="AG31" i="61"/>
  <c r="AG32" i="61"/>
  <c r="AG33" i="61"/>
  <c r="AG34" i="61"/>
  <c r="AG35" i="61"/>
  <c r="AG36" i="61"/>
  <c r="AG37" i="61"/>
  <c r="AG38" i="61"/>
  <c r="AG39" i="61"/>
  <c r="AG40" i="61"/>
  <c r="AW6" i="61"/>
  <c r="AG6" i="61"/>
  <c r="BJ5" i="32" l="1"/>
  <c r="BJ47" i="32"/>
  <c r="BJ48" i="32"/>
  <c r="BJ49" i="32"/>
  <c r="BJ50" i="32"/>
  <c r="BJ51" i="32"/>
  <c r="BJ52" i="32"/>
  <c r="BJ53" i="32"/>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3" i="32" l="1"/>
  <c r="BI52" i="32"/>
  <c r="BI51" i="32"/>
  <c r="BI50" i="32"/>
  <c r="BI49" i="32"/>
  <c r="BI48" i="32"/>
  <c r="BI47" i="32"/>
  <c r="BI5" i="32"/>
  <c r="AJ6" i="61"/>
  <c r="T6" i="61"/>
  <c r="BK5" i="32" l="1"/>
  <c r="BK53" i="32"/>
  <c r="BK52" i="32"/>
  <c r="BK51" i="32"/>
  <c r="BK50" i="32"/>
  <c r="BK49" i="32"/>
  <c r="BK48" i="32"/>
  <c r="BK47" i="32"/>
  <c r="BH5" i="32" l="1"/>
  <c r="BH47" i="32" l="1"/>
  <c r="BH48" i="32"/>
  <c r="BH49" i="32"/>
  <c r="BH50" i="32"/>
  <c r="BH51" i="32"/>
  <c r="BH52" i="32"/>
  <c r="BH53" i="32"/>
  <c r="AU6" i="61" l="1"/>
  <c r="AU7" i="61"/>
  <c r="AU8" i="61"/>
  <c r="AU9" i="61"/>
  <c r="AU10" i="61"/>
  <c r="AU11" i="61"/>
  <c r="AU12" i="61"/>
  <c r="AU13" i="61"/>
  <c r="AU14" i="61"/>
  <c r="AU15" i="61"/>
  <c r="AU16" i="61"/>
  <c r="AU17" i="61"/>
  <c r="AU18" i="61"/>
  <c r="AU19" i="61"/>
  <c r="AU20" i="61"/>
  <c r="AU21" i="61"/>
  <c r="AU22" i="61"/>
  <c r="AU23" i="61"/>
  <c r="AU24" i="61"/>
  <c r="AU25" i="61"/>
  <c r="AU26" i="61"/>
  <c r="AU27" i="61"/>
  <c r="AU28" i="61"/>
  <c r="AU29" i="61"/>
  <c r="AU30" i="61"/>
  <c r="AU31" i="61"/>
  <c r="AU32" i="61"/>
  <c r="AU33" i="61"/>
  <c r="AU34" i="61"/>
  <c r="AU35" i="61"/>
  <c r="AU36" i="61"/>
  <c r="AU37" i="61"/>
  <c r="AU38" i="61"/>
  <c r="AU39" i="61"/>
  <c r="AU40" i="61"/>
  <c r="AU41" i="61"/>
  <c r="AU43" i="61"/>
  <c r="AH13" i="61"/>
  <c r="AH14" i="61"/>
  <c r="AH16" i="61"/>
  <c r="AH29" i="61"/>
  <c r="AH30" i="61"/>
  <c r="AH32" i="61"/>
  <c r="AX8" i="61"/>
  <c r="AX9" i="61"/>
  <c r="AX10" i="61"/>
  <c r="AX11" i="61"/>
  <c r="AX12" i="61"/>
  <c r="AX14" i="61"/>
  <c r="AX15" i="61"/>
  <c r="AX16" i="61"/>
  <c r="AX17" i="61"/>
  <c r="AX18" i="61"/>
  <c r="AX19" i="61"/>
  <c r="AX20" i="61"/>
  <c r="AX21" i="61"/>
  <c r="AX24" i="61"/>
  <c r="AX25" i="61"/>
  <c r="AX26" i="61"/>
  <c r="AX27" i="61"/>
  <c r="AX28" i="61"/>
  <c r="AX29" i="61"/>
  <c r="AX30" i="61"/>
  <c r="AX31" i="61"/>
  <c r="AX32" i="61"/>
  <c r="AX33" i="61"/>
  <c r="AX34" i="61"/>
  <c r="AX35" i="61"/>
  <c r="AX36" i="61"/>
  <c r="AX37" i="61"/>
  <c r="AX40" i="61"/>
  <c r="AX41" i="61"/>
  <c r="AV43" i="61"/>
  <c r="AV9" i="61"/>
  <c r="AV10" i="61"/>
  <c r="AV11" i="61"/>
  <c r="AV12" i="61"/>
  <c r="AV13" i="61"/>
  <c r="AV14" i="61"/>
  <c r="AV15" i="61"/>
  <c r="AV16" i="61"/>
  <c r="AV17" i="61"/>
  <c r="AV18" i="61"/>
  <c r="AV19" i="61"/>
  <c r="AV20" i="61"/>
  <c r="AV22" i="61"/>
  <c r="AV23" i="61"/>
  <c r="AV24" i="61"/>
  <c r="AV25" i="61"/>
  <c r="AV26" i="61"/>
  <c r="AV27" i="61"/>
  <c r="AV28" i="61"/>
  <c r="AV29" i="61"/>
  <c r="AV30" i="61"/>
  <c r="AV31" i="61"/>
  <c r="AV32" i="61"/>
  <c r="AV33" i="61"/>
  <c r="AV34" i="61"/>
  <c r="AV35" i="61"/>
  <c r="AV36" i="61"/>
  <c r="AV37" i="61"/>
  <c r="AV40" i="61"/>
  <c r="AV41" i="61"/>
  <c r="AV6" i="61"/>
  <c r="BB5" i="32"/>
  <c r="BF5" i="32"/>
  <c r="BE5" i="32"/>
  <c r="BG5"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W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H41" i="61"/>
  <c r="AH7" i="61"/>
  <c r="AH8" i="61"/>
  <c r="AH10" i="61"/>
  <c r="AH11" i="61"/>
  <c r="AH15" i="61"/>
  <c r="AH17" i="61"/>
  <c r="AH18" i="61"/>
  <c r="AH19" i="61"/>
  <c r="AH20" i="61"/>
  <c r="AH21" i="61"/>
  <c r="AH22" i="61"/>
  <c r="AH23" i="61"/>
  <c r="AH24" i="61"/>
  <c r="AH28" i="61"/>
  <c r="AH31" i="61"/>
  <c r="AH33" i="61"/>
  <c r="AH34" i="61"/>
  <c r="AH35" i="61"/>
  <c r="AH36" i="61"/>
  <c r="AH37" i="61"/>
  <c r="AH38" i="61"/>
  <c r="AH39" i="61"/>
  <c r="AH40" i="61"/>
  <c r="AF6" i="61"/>
  <c r="AX23" i="61" l="1"/>
  <c r="AV21" i="61"/>
  <c r="AX39" i="61"/>
  <c r="AX13" i="61"/>
  <c r="AV8" i="61"/>
  <c r="AX7" i="61"/>
  <c r="AV39" i="61"/>
  <c r="AV7" i="61"/>
  <c r="AX38" i="61"/>
  <c r="AX22" i="61"/>
  <c r="AV38" i="61"/>
  <c r="AU48" i="61"/>
  <c r="AU49" i="61"/>
  <c r="AV49" i="61"/>
  <c r="AH49" i="61"/>
  <c r="AU50" i="61"/>
  <c r="AH50" i="61"/>
  <c r="AU51" i="61"/>
  <c r="AH51" i="61"/>
  <c r="AU52" i="61"/>
  <c r="AV52" i="61"/>
  <c r="AH52" i="61"/>
  <c r="AU53" i="61"/>
  <c r="AH53" i="61"/>
  <c r="AU54" i="61"/>
  <c r="AH54" i="61"/>
  <c r="AU55" i="61"/>
  <c r="AH55" i="61"/>
  <c r="AU57" i="61"/>
  <c r="AH57" i="61"/>
  <c r="BG41" i="31"/>
  <c r="BG59" i="31" s="1"/>
  <c r="AV54" i="61" l="1"/>
  <c r="AV48" i="61"/>
  <c r="AV55" i="61"/>
  <c r="AV50" i="61"/>
  <c r="AX57" i="61"/>
  <c r="AV57" i="61"/>
  <c r="AV51" i="61"/>
  <c r="AX51" i="61"/>
  <c r="AX55" i="61"/>
  <c r="AX54" i="61"/>
  <c r="AX49" i="61"/>
  <c r="AX53" i="61"/>
  <c r="AX52" i="61"/>
  <c r="AV53" i="61"/>
  <c r="AX50" i="61"/>
  <c r="AS6" i="61" l="1"/>
  <c r="E41" i="31" l="1"/>
  <c r="E59" i="31" s="1"/>
  <c r="F41" i="31"/>
  <c r="F59" i="31" s="1"/>
  <c r="G41" i="31"/>
  <c r="G59" i="31" s="1"/>
  <c r="H41" i="31"/>
  <c r="H59" i="31" s="1"/>
  <c r="I41" i="31"/>
  <c r="I59" i="31" s="1"/>
  <c r="J41" i="31"/>
  <c r="J59" i="31" s="1"/>
  <c r="K41" i="31"/>
  <c r="K59" i="31" s="1"/>
  <c r="L41" i="31"/>
  <c r="L59" i="31" s="1"/>
  <c r="M41" i="31"/>
  <c r="M59" i="31" s="1"/>
  <c r="N41" i="31"/>
  <c r="N59" i="31" s="1"/>
  <c r="O41" i="31"/>
  <c r="O59" i="31" s="1"/>
  <c r="P41" i="31"/>
  <c r="P59" i="31" s="1"/>
  <c r="Q41" i="31"/>
  <c r="Q59" i="31" s="1"/>
  <c r="R41" i="31"/>
  <c r="R59" i="31" s="1"/>
  <c r="S41" i="31"/>
  <c r="S59" i="31" s="1"/>
  <c r="T41" i="31"/>
  <c r="T59" i="31" s="1"/>
  <c r="U41" i="31"/>
  <c r="U59" i="31" s="1"/>
  <c r="V41" i="31"/>
  <c r="V59" i="31" s="1"/>
  <c r="W41" i="31"/>
  <c r="W59" i="31" s="1"/>
  <c r="X41" i="31"/>
  <c r="X59" i="31" s="1"/>
  <c r="Y41" i="31"/>
  <c r="Y59" i="31" s="1"/>
  <c r="Z41" i="31"/>
  <c r="Z59" i="31" s="1"/>
  <c r="AA41" i="31"/>
  <c r="AA59" i="31" s="1"/>
  <c r="AB41" i="31"/>
  <c r="AB59" i="31" s="1"/>
  <c r="AC41" i="31"/>
  <c r="AC59" i="31" s="1"/>
  <c r="AD41" i="31"/>
  <c r="AD59" i="31" s="1"/>
  <c r="AE41" i="31"/>
  <c r="AE59" i="31" s="1"/>
  <c r="AF41" i="31"/>
  <c r="AF59" i="31" s="1"/>
  <c r="AG41" i="31"/>
  <c r="AG59" i="31" s="1"/>
  <c r="AH41" i="31"/>
  <c r="AH59" i="31" s="1"/>
  <c r="AI41" i="31"/>
  <c r="AI59" i="31" s="1"/>
  <c r="AJ41" i="31"/>
  <c r="AJ59" i="31" s="1"/>
  <c r="AK41" i="31"/>
  <c r="AK59" i="31" s="1"/>
  <c r="AL41" i="31"/>
  <c r="AL59" i="31" s="1"/>
  <c r="AM41" i="31"/>
  <c r="AM59" i="31" s="1"/>
  <c r="AN41" i="31"/>
  <c r="AN59" i="31" s="1"/>
  <c r="AO41" i="31"/>
  <c r="AO59" i="31" s="1"/>
  <c r="AP41" i="31"/>
  <c r="AP59" i="31" s="1"/>
  <c r="AQ41" i="31"/>
  <c r="AQ59" i="31" s="1"/>
  <c r="AR41" i="31"/>
  <c r="AR59" i="31" s="1"/>
  <c r="AS41" i="31"/>
  <c r="AS59" i="31" s="1"/>
  <c r="AT41" i="31"/>
  <c r="AT59" i="31" s="1"/>
  <c r="AU41" i="31"/>
  <c r="AU59" i="31" s="1"/>
  <c r="AV41" i="31"/>
  <c r="AV59" i="31" s="1"/>
  <c r="AW41" i="31"/>
  <c r="AW59" i="31" s="1"/>
  <c r="AX41" i="31"/>
  <c r="AX59" i="31" s="1"/>
  <c r="AY41" i="31"/>
  <c r="AY59" i="31" s="1"/>
  <c r="AZ41" i="31"/>
  <c r="AZ59" i="31" s="1"/>
  <c r="BA41" i="31"/>
  <c r="BA59" i="31" s="1"/>
  <c r="BB41" i="31"/>
  <c r="BB59" i="31" s="1"/>
  <c r="BC41" i="31"/>
  <c r="BC59" i="31" s="1"/>
  <c r="BD41" i="31"/>
  <c r="BD59" i="31" s="1"/>
  <c r="BE41" i="31"/>
  <c r="BE59" i="31" s="1"/>
  <c r="BF41" i="31"/>
  <c r="BF59" i="31" s="1"/>
  <c r="AP41" i="32"/>
  <c r="D53" i="32" l="1"/>
  <c r="D52" i="32"/>
  <c r="D51" i="32"/>
  <c r="D50" i="32"/>
  <c r="D49" i="32"/>
  <c r="D48" i="32"/>
  <c r="D47" i="32"/>
  <c r="AT7" i="61" l="1"/>
  <c r="AT8" i="61"/>
  <c r="AT9" i="61"/>
  <c r="AT10" i="61"/>
  <c r="AT11" i="61"/>
  <c r="AT12" i="61"/>
  <c r="AT13" i="61"/>
  <c r="AT14" i="61"/>
  <c r="AT15" i="61"/>
  <c r="AT16" i="61"/>
  <c r="AT17" i="61"/>
  <c r="AT18" i="61"/>
  <c r="AT19" i="61"/>
  <c r="AT20" i="61"/>
  <c r="AT21" i="61"/>
  <c r="AT22" i="61"/>
  <c r="AT23" i="61"/>
  <c r="AT24" i="61"/>
  <c r="AT25" i="61"/>
  <c r="AT26" i="61"/>
  <c r="AT27" i="61"/>
  <c r="AT28" i="61"/>
  <c r="AT29" i="61"/>
  <c r="AT30" i="61"/>
  <c r="AT31" i="61"/>
  <c r="AT32" i="61"/>
  <c r="AT33" i="61"/>
  <c r="AT34" i="61"/>
  <c r="AT35" i="61"/>
  <c r="AT36" i="61"/>
  <c r="AT37" i="61"/>
  <c r="AT38" i="61"/>
  <c r="AT39" i="61"/>
  <c r="AT40" i="61"/>
  <c r="AT41" i="61"/>
  <c r="AT43" i="61"/>
  <c r="AF41" i="61" l="1"/>
  <c r="AF40" i="61"/>
  <c r="AF39" i="61"/>
  <c r="AF38" i="61"/>
  <c r="AF37" i="61"/>
  <c r="AF36" i="61"/>
  <c r="AF35" i="61"/>
  <c r="AF34" i="61"/>
  <c r="AF33" i="61"/>
  <c r="AF32" i="61"/>
  <c r="AF31" i="61"/>
  <c r="AF30" i="61"/>
  <c r="AF29" i="61"/>
  <c r="AF28" i="61"/>
  <c r="AF24" i="61"/>
  <c r="AF23" i="61"/>
  <c r="AF22" i="61"/>
  <c r="AF21" i="61"/>
  <c r="AF20" i="61"/>
  <c r="AF19" i="61"/>
  <c r="AF18" i="61"/>
  <c r="AF17" i="61"/>
  <c r="AF16" i="61"/>
  <c r="AF15" i="61"/>
  <c r="AF14" i="61"/>
  <c r="AF13" i="61"/>
  <c r="AF12" i="61"/>
  <c r="AF11" i="61"/>
  <c r="AF10" i="61"/>
  <c r="AF9" i="61"/>
  <c r="AF8" i="61"/>
  <c r="AF7" i="61"/>
  <c r="AE41" i="61"/>
  <c r="AE40" i="61"/>
  <c r="AE39" i="61"/>
  <c r="AE38" i="61"/>
  <c r="AE37" i="61"/>
  <c r="AE36" i="61"/>
  <c r="AE35" i="61"/>
  <c r="AE34" i="61"/>
  <c r="AE33" i="61"/>
  <c r="AE32" i="61"/>
  <c r="AE31" i="61"/>
  <c r="AE30" i="61"/>
  <c r="AE29" i="61"/>
  <c r="AE28" i="61"/>
  <c r="AE24" i="61"/>
  <c r="AE23" i="61"/>
  <c r="AE22" i="61"/>
  <c r="AE21" i="61"/>
  <c r="AE20" i="61"/>
  <c r="AE19" i="61"/>
  <c r="AE18" i="61"/>
  <c r="AE17" i="61"/>
  <c r="AE16" i="61"/>
  <c r="AE15" i="61"/>
  <c r="AE14" i="61"/>
  <c r="AE13" i="61"/>
  <c r="AE12" i="61"/>
  <c r="AE11" i="61"/>
  <c r="AE10" i="61"/>
  <c r="AE9" i="61"/>
  <c r="AE8" i="61"/>
  <c r="AE7" i="61"/>
  <c r="AE6" i="61"/>
  <c r="AF52" i="61" l="1"/>
  <c r="AF48" i="61"/>
  <c r="AE50" i="61"/>
  <c r="AE48" i="61"/>
  <c r="AF50" i="61"/>
  <c r="AF54" i="61"/>
  <c r="AE54" i="61"/>
  <c r="AE51" i="61"/>
  <c r="AE57" i="61"/>
  <c r="AE52" i="61"/>
  <c r="AE49" i="61"/>
  <c r="AE53" i="61"/>
  <c r="AE55" i="61"/>
  <c r="AF49" i="61"/>
  <c r="AF51" i="61"/>
  <c r="AF53" i="61"/>
  <c r="AF55" i="61"/>
  <c r="AF57" i="61"/>
  <c r="C24" i="35" l="1"/>
  <c r="J12" i="35" l="1"/>
  <c r="J8" i="35"/>
  <c r="K12" i="35"/>
  <c r="AA8" i="61" l="1"/>
  <c r="AJ48" i="61" l="1"/>
  <c r="AS43" i="61"/>
  <c r="AR43" i="61"/>
  <c r="AQ43" i="61"/>
  <c r="AP43" i="61"/>
  <c r="AO43" i="61"/>
  <c r="AN43" i="61"/>
  <c r="AM43" i="61"/>
  <c r="AL43" i="61"/>
  <c r="AK43" i="61"/>
  <c r="AJ43" i="61"/>
  <c r="AS41" i="61"/>
  <c r="AR41" i="61"/>
  <c r="AQ41" i="61"/>
  <c r="AP41" i="61"/>
  <c r="AO41" i="61"/>
  <c r="AN41" i="61"/>
  <c r="AM41" i="61"/>
  <c r="AL41" i="61"/>
  <c r="AK41" i="61"/>
  <c r="AJ41" i="61"/>
  <c r="AD41" i="61"/>
  <c r="AC41" i="61"/>
  <c r="AB41" i="61"/>
  <c r="AA41" i="61"/>
  <c r="Z41" i="61"/>
  <c r="Y41" i="61"/>
  <c r="X41" i="61"/>
  <c r="W41" i="61"/>
  <c r="V41" i="61"/>
  <c r="U41" i="61"/>
  <c r="T41" i="61"/>
  <c r="AS40" i="61"/>
  <c r="AR40" i="61"/>
  <c r="AQ40" i="61"/>
  <c r="AP40" i="61"/>
  <c r="AO40" i="61"/>
  <c r="AN40" i="61"/>
  <c r="AM40" i="61"/>
  <c r="AL40" i="61"/>
  <c r="AK40" i="61"/>
  <c r="AJ40" i="61"/>
  <c r="AD40" i="61"/>
  <c r="AC40" i="61"/>
  <c r="AB40" i="61"/>
  <c r="AA40" i="61"/>
  <c r="Z40" i="61"/>
  <c r="Y40" i="61"/>
  <c r="X40" i="61"/>
  <c r="W40" i="61"/>
  <c r="V40" i="61"/>
  <c r="U40" i="61"/>
  <c r="T40" i="61"/>
  <c r="AS39" i="61"/>
  <c r="AR39" i="61"/>
  <c r="AQ39" i="61"/>
  <c r="AP39" i="61"/>
  <c r="AO39" i="61"/>
  <c r="AN39" i="61"/>
  <c r="AM39" i="61"/>
  <c r="AL39" i="61"/>
  <c r="AK39" i="61"/>
  <c r="AJ39" i="61"/>
  <c r="AD39" i="61"/>
  <c r="AC39" i="61"/>
  <c r="AB39" i="61"/>
  <c r="AA39" i="61"/>
  <c r="Z39" i="61"/>
  <c r="Y39" i="61"/>
  <c r="X39" i="61"/>
  <c r="W39" i="61"/>
  <c r="V39" i="61"/>
  <c r="U39" i="61"/>
  <c r="T39" i="61"/>
  <c r="AS38" i="61"/>
  <c r="AR38" i="61"/>
  <c r="AQ38" i="61"/>
  <c r="AP38" i="61"/>
  <c r="AO38" i="61"/>
  <c r="AN38" i="61"/>
  <c r="AM38" i="61"/>
  <c r="AL38" i="61"/>
  <c r="AK38" i="61"/>
  <c r="AJ38" i="61"/>
  <c r="AD38" i="61"/>
  <c r="AC38" i="61"/>
  <c r="AB38" i="61"/>
  <c r="AA38" i="61"/>
  <c r="Z38" i="61"/>
  <c r="Y38" i="61"/>
  <c r="X38" i="61"/>
  <c r="W38" i="61"/>
  <c r="V38" i="61"/>
  <c r="U38" i="61"/>
  <c r="T38" i="61"/>
  <c r="AS37" i="61"/>
  <c r="AR37" i="61"/>
  <c r="AQ37" i="61"/>
  <c r="AP37" i="61"/>
  <c r="AO37" i="61"/>
  <c r="AN37" i="61"/>
  <c r="AM37" i="61"/>
  <c r="AL37" i="61"/>
  <c r="AK37" i="61"/>
  <c r="AJ37" i="61"/>
  <c r="AD37" i="61"/>
  <c r="AC37" i="61"/>
  <c r="AB37" i="61"/>
  <c r="AA37" i="61"/>
  <c r="Z37" i="61"/>
  <c r="Y37" i="61"/>
  <c r="X37" i="61"/>
  <c r="W37" i="61"/>
  <c r="V37" i="61"/>
  <c r="U37" i="61"/>
  <c r="T37" i="61"/>
  <c r="AS36" i="61"/>
  <c r="AR36" i="61"/>
  <c r="AQ36" i="61"/>
  <c r="AP36" i="61"/>
  <c r="AO36" i="61"/>
  <c r="AN36" i="61"/>
  <c r="AM36" i="61"/>
  <c r="AL36" i="61"/>
  <c r="AK36" i="61"/>
  <c r="AJ36" i="61"/>
  <c r="AD36" i="61"/>
  <c r="AC36" i="61"/>
  <c r="AB36" i="61"/>
  <c r="AA36" i="61"/>
  <c r="Z36" i="61"/>
  <c r="Y36" i="61"/>
  <c r="X36" i="61"/>
  <c r="W36" i="61"/>
  <c r="V36" i="61"/>
  <c r="U36" i="61"/>
  <c r="T36" i="61"/>
  <c r="AS35" i="61"/>
  <c r="AR35" i="61"/>
  <c r="AQ35" i="61"/>
  <c r="AP35" i="61"/>
  <c r="AO35" i="61"/>
  <c r="AN35" i="61"/>
  <c r="AM35" i="61"/>
  <c r="AL35" i="61"/>
  <c r="AK35" i="61"/>
  <c r="AJ35" i="61"/>
  <c r="AD35" i="61"/>
  <c r="AC35" i="61"/>
  <c r="AB35" i="61"/>
  <c r="AA35" i="61"/>
  <c r="Z35" i="61"/>
  <c r="Y35" i="61"/>
  <c r="X35" i="61"/>
  <c r="W35" i="61"/>
  <c r="V35" i="61"/>
  <c r="U35" i="61"/>
  <c r="T35" i="61"/>
  <c r="AS34" i="61"/>
  <c r="AR34" i="61"/>
  <c r="AQ34" i="61"/>
  <c r="AP34" i="61"/>
  <c r="AO34" i="61"/>
  <c r="AN34" i="61"/>
  <c r="AM34" i="61"/>
  <c r="AL34" i="61"/>
  <c r="AK34" i="61"/>
  <c r="AJ34" i="61"/>
  <c r="AD34" i="61"/>
  <c r="AC34" i="61"/>
  <c r="AB34" i="61"/>
  <c r="AA34" i="61"/>
  <c r="Z34" i="61"/>
  <c r="Y34" i="61"/>
  <c r="X34" i="61"/>
  <c r="W34" i="61"/>
  <c r="V34" i="61"/>
  <c r="U34" i="61"/>
  <c r="T34" i="61"/>
  <c r="AS33" i="61"/>
  <c r="AR33" i="61"/>
  <c r="AQ33" i="61"/>
  <c r="AP33" i="61"/>
  <c r="AO33" i="61"/>
  <c r="AN33" i="61"/>
  <c r="AM33" i="61"/>
  <c r="AL33" i="61"/>
  <c r="AK33" i="61"/>
  <c r="AJ33" i="61"/>
  <c r="AD33" i="61"/>
  <c r="AC33" i="61"/>
  <c r="AB33" i="61"/>
  <c r="AA33" i="61"/>
  <c r="Z33" i="61"/>
  <c r="Y33" i="61"/>
  <c r="X33" i="61"/>
  <c r="W33" i="61"/>
  <c r="V33" i="61"/>
  <c r="U33" i="61"/>
  <c r="T33" i="61"/>
  <c r="AS32" i="61"/>
  <c r="AR32" i="61"/>
  <c r="AQ32" i="61"/>
  <c r="AP32" i="61"/>
  <c r="AO32" i="61"/>
  <c r="AN32" i="61"/>
  <c r="AM32" i="61"/>
  <c r="AL32" i="61"/>
  <c r="AK32" i="61"/>
  <c r="AJ32" i="61"/>
  <c r="AD32" i="61"/>
  <c r="AC32" i="61"/>
  <c r="AB32" i="61"/>
  <c r="AA32" i="61"/>
  <c r="Z32" i="61"/>
  <c r="Y32" i="61"/>
  <c r="X32" i="61"/>
  <c r="W32" i="61"/>
  <c r="V32" i="61"/>
  <c r="U32" i="61"/>
  <c r="T32" i="61"/>
  <c r="AS31" i="61"/>
  <c r="AR31" i="61"/>
  <c r="AQ31" i="61"/>
  <c r="AP31" i="61"/>
  <c r="AO31" i="61"/>
  <c r="AN31" i="61"/>
  <c r="AM31" i="61"/>
  <c r="AL31" i="61"/>
  <c r="AK31" i="61"/>
  <c r="AJ31" i="61"/>
  <c r="AD31" i="61"/>
  <c r="AC31" i="61"/>
  <c r="AB31" i="61"/>
  <c r="AA31" i="61"/>
  <c r="Z31" i="61"/>
  <c r="Y31" i="61"/>
  <c r="X31" i="61"/>
  <c r="W31" i="61"/>
  <c r="V31" i="61"/>
  <c r="U31" i="61"/>
  <c r="T31" i="61"/>
  <c r="AS30" i="61"/>
  <c r="AR30" i="61"/>
  <c r="AQ30" i="61"/>
  <c r="AP30" i="61"/>
  <c r="AO30" i="61"/>
  <c r="AN30" i="61"/>
  <c r="AM30" i="61"/>
  <c r="AL30" i="61"/>
  <c r="AK30" i="61"/>
  <c r="AJ30" i="61"/>
  <c r="AD30" i="61"/>
  <c r="AC30" i="61"/>
  <c r="AB30" i="61"/>
  <c r="AA30" i="61"/>
  <c r="Z30" i="61"/>
  <c r="Y30" i="61"/>
  <c r="X30" i="61"/>
  <c r="W30" i="61"/>
  <c r="V30" i="61"/>
  <c r="U30" i="61"/>
  <c r="T30" i="61"/>
  <c r="AS29" i="61"/>
  <c r="AR29" i="61"/>
  <c r="AQ29" i="61"/>
  <c r="AP29" i="61"/>
  <c r="AO29" i="61"/>
  <c r="AN29" i="61"/>
  <c r="AM29" i="61"/>
  <c r="AL29" i="61"/>
  <c r="AK29" i="61"/>
  <c r="AJ29" i="61"/>
  <c r="AD29" i="61"/>
  <c r="AC29" i="61"/>
  <c r="AB29" i="61"/>
  <c r="AA29" i="61"/>
  <c r="Z29" i="61"/>
  <c r="Y29" i="61"/>
  <c r="X29" i="61"/>
  <c r="W29" i="61"/>
  <c r="V29" i="61"/>
  <c r="U29" i="61"/>
  <c r="T29" i="61"/>
  <c r="AS28" i="61"/>
  <c r="AR28" i="61"/>
  <c r="AQ28" i="61"/>
  <c r="AP28" i="61"/>
  <c r="AO28" i="61"/>
  <c r="AN28" i="61"/>
  <c r="AM28" i="61"/>
  <c r="AL28" i="61"/>
  <c r="AK28" i="61"/>
  <c r="AJ28" i="61"/>
  <c r="AD28" i="61"/>
  <c r="AC28" i="61"/>
  <c r="AB28" i="61"/>
  <c r="AA28" i="61"/>
  <c r="Z28" i="61"/>
  <c r="Y28" i="61"/>
  <c r="X28" i="61"/>
  <c r="W28" i="61"/>
  <c r="V28" i="61"/>
  <c r="U28" i="61"/>
  <c r="T28" i="61"/>
  <c r="AS27" i="61"/>
  <c r="AR27" i="61"/>
  <c r="AQ27" i="61"/>
  <c r="AP27" i="61"/>
  <c r="AO27" i="61"/>
  <c r="AN27" i="61"/>
  <c r="AM27" i="61"/>
  <c r="AL27" i="61"/>
  <c r="AK27" i="61"/>
  <c r="AJ27" i="61"/>
  <c r="AS26" i="61"/>
  <c r="AR26" i="61"/>
  <c r="AQ26" i="61"/>
  <c r="AP26" i="61"/>
  <c r="AO26" i="61"/>
  <c r="AN26" i="61"/>
  <c r="AM26" i="61"/>
  <c r="AL26" i="61"/>
  <c r="AK26" i="61"/>
  <c r="AJ26" i="61"/>
  <c r="AS25" i="61"/>
  <c r="AR25" i="61"/>
  <c r="AQ25" i="61"/>
  <c r="AP25" i="61"/>
  <c r="AO25" i="61"/>
  <c r="AN25" i="61"/>
  <c r="AM25" i="61"/>
  <c r="AL25" i="61"/>
  <c r="AK25" i="61"/>
  <c r="AJ25" i="61"/>
  <c r="AS24" i="61"/>
  <c r="AR24" i="61"/>
  <c r="AQ24" i="61"/>
  <c r="AP24" i="61"/>
  <c r="AO24" i="61"/>
  <c r="AN24" i="61"/>
  <c r="AM24" i="61"/>
  <c r="AL24" i="61"/>
  <c r="AK24" i="61"/>
  <c r="AJ24" i="61"/>
  <c r="AD24" i="61"/>
  <c r="AC24" i="61"/>
  <c r="AB24" i="61"/>
  <c r="AA24" i="61"/>
  <c r="Z24" i="61"/>
  <c r="Y24" i="61"/>
  <c r="X24" i="61"/>
  <c r="W24" i="61"/>
  <c r="V24" i="61"/>
  <c r="U24" i="61"/>
  <c r="T24" i="61"/>
  <c r="AS23" i="61"/>
  <c r="AR23" i="61"/>
  <c r="AQ23" i="61"/>
  <c r="AP23" i="61"/>
  <c r="AO23" i="61"/>
  <c r="AN23" i="61"/>
  <c r="AM23" i="61"/>
  <c r="AL23" i="61"/>
  <c r="AK23" i="61"/>
  <c r="AJ23" i="61"/>
  <c r="AD23" i="61"/>
  <c r="AC23" i="61"/>
  <c r="AB23" i="61"/>
  <c r="AA23" i="61"/>
  <c r="Z23" i="61"/>
  <c r="Y23" i="61"/>
  <c r="X23" i="61"/>
  <c r="W23" i="61"/>
  <c r="V23" i="61"/>
  <c r="U23" i="61"/>
  <c r="T23" i="61"/>
  <c r="AS22" i="61"/>
  <c r="AR22" i="61"/>
  <c r="AQ22" i="61"/>
  <c r="AP22" i="61"/>
  <c r="AO22" i="61"/>
  <c r="AN22" i="61"/>
  <c r="AM22" i="61"/>
  <c r="AL22" i="61"/>
  <c r="AK22" i="61"/>
  <c r="AJ22" i="61"/>
  <c r="AD22" i="61"/>
  <c r="AC22" i="61"/>
  <c r="AB22" i="61"/>
  <c r="AA22" i="61"/>
  <c r="Z22" i="61"/>
  <c r="Y22" i="61"/>
  <c r="X22" i="61"/>
  <c r="W22" i="61"/>
  <c r="V22" i="61"/>
  <c r="U22" i="61"/>
  <c r="T22" i="61"/>
  <c r="AS21" i="61"/>
  <c r="AR21" i="61"/>
  <c r="AQ21" i="61"/>
  <c r="AP21" i="61"/>
  <c r="AO21" i="61"/>
  <c r="AN21" i="61"/>
  <c r="AM21" i="61"/>
  <c r="AL21" i="61"/>
  <c r="AK21" i="61"/>
  <c r="AJ21" i="61"/>
  <c r="AD21" i="61"/>
  <c r="AC21" i="61"/>
  <c r="AB21" i="61"/>
  <c r="AA21" i="61"/>
  <c r="Z21" i="61"/>
  <c r="Y21" i="61"/>
  <c r="X21" i="61"/>
  <c r="W21" i="61"/>
  <c r="V21" i="61"/>
  <c r="U21" i="61"/>
  <c r="T21" i="61"/>
  <c r="AS20" i="61"/>
  <c r="AR20" i="61"/>
  <c r="AQ20" i="61"/>
  <c r="AP20" i="61"/>
  <c r="AO20" i="61"/>
  <c r="AN20" i="61"/>
  <c r="AM20" i="61"/>
  <c r="AL20" i="61"/>
  <c r="AK20" i="61"/>
  <c r="AJ20" i="61"/>
  <c r="AD20" i="61"/>
  <c r="AC20" i="61"/>
  <c r="AB20" i="61"/>
  <c r="AA20" i="61"/>
  <c r="Z20" i="61"/>
  <c r="Y20" i="61"/>
  <c r="X20" i="61"/>
  <c r="W20" i="61"/>
  <c r="V20" i="61"/>
  <c r="U20" i="61"/>
  <c r="T20" i="61"/>
  <c r="AS19" i="61"/>
  <c r="AR19" i="61"/>
  <c r="AQ19" i="61"/>
  <c r="AP19" i="61"/>
  <c r="AO19" i="61"/>
  <c r="AN19" i="61"/>
  <c r="AM19" i="61"/>
  <c r="AL19" i="61"/>
  <c r="AK19" i="61"/>
  <c r="AJ19" i="61"/>
  <c r="AD19" i="61"/>
  <c r="AC19" i="61"/>
  <c r="AB19" i="61"/>
  <c r="AA19" i="61"/>
  <c r="Z19" i="61"/>
  <c r="Y19" i="61"/>
  <c r="X19" i="61"/>
  <c r="W19" i="61"/>
  <c r="V19" i="61"/>
  <c r="U19" i="61"/>
  <c r="T19" i="61"/>
  <c r="AS18" i="61"/>
  <c r="AR18" i="61"/>
  <c r="AQ18" i="61"/>
  <c r="AP18" i="61"/>
  <c r="AO18" i="61"/>
  <c r="AN18" i="61"/>
  <c r="AM18" i="61"/>
  <c r="AL18" i="61"/>
  <c r="AK18" i="61"/>
  <c r="AJ18" i="61"/>
  <c r="AD18" i="61"/>
  <c r="AC18" i="61"/>
  <c r="AB18" i="61"/>
  <c r="AA18" i="61"/>
  <c r="Z18" i="61"/>
  <c r="Y18" i="61"/>
  <c r="X18" i="61"/>
  <c r="W18" i="61"/>
  <c r="V18" i="61"/>
  <c r="U18" i="61"/>
  <c r="T18" i="61"/>
  <c r="AS17" i="61"/>
  <c r="AR17" i="61"/>
  <c r="AQ17" i="61"/>
  <c r="AP17" i="61"/>
  <c r="AO17" i="61"/>
  <c r="AN17" i="61"/>
  <c r="AM17" i="61"/>
  <c r="AL17" i="61"/>
  <c r="AK17" i="61"/>
  <c r="AJ17" i="61"/>
  <c r="AD17" i="61"/>
  <c r="AC17" i="61"/>
  <c r="AB17" i="61"/>
  <c r="AA17" i="61"/>
  <c r="Z17" i="61"/>
  <c r="Y17" i="61"/>
  <c r="X17" i="61"/>
  <c r="W17" i="61"/>
  <c r="V17" i="61"/>
  <c r="U17" i="61"/>
  <c r="T17" i="61"/>
  <c r="AS16" i="61"/>
  <c r="AR16" i="61"/>
  <c r="AQ16" i="61"/>
  <c r="AP16" i="61"/>
  <c r="AO16" i="61"/>
  <c r="AN16" i="61"/>
  <c r="AM16" i="61"/>
  <c r="AL16" i="61"/>
  <c r="AK16" i="61"/>
  <c r="AJ16" i="61"/>
  <c r="AD16" i="61"/>
  <c r="AC16" i="61"/>
  <c r="AB16" i="61"/>
  <c r="AA16" i="61"/>
  <c r="Z16" i="61"/>
  <c r="Y16" i="61"/>
  <c r="X16" i="61"/>
  <c r="W16" i="61"/>
  <c r="V16" i="61"/>
  <c r="U16" i="61"/>
  <c r="T16" i="61"/>
  <c r="AS15" i="61"/>
  <c r="AR15" i="61"/>
  <c r="AQ15" i="61"/>
  <c r="AP15" i="61"/>
  <c r="AO15" i="61"/>
  <c r="AN15" i="61"/>
  <c r="AM15" i="61"/>
  <c r="AL15" i="61"/>
  <c r="AK15" i="61"/>
  <c r="AJ15" i="61"/>
  <c r="AD15" i="61"/>
  <c r="AC15" i="61"/>
  <c r="AB15" i="61"/>
  <c r="AA15" i="61"/>
  <c r="Z15" i="61"/>
  <c r="Y15" i="61"/>
  <c r="X15" i="61"/>
  <c r="W15" i="61"/>
  <c r="V15" i="61"/>
  <c r="U15" i="61"/>
  <c r="T15" i="61"/>
  <c r="AS14" i="61"/>
  <c r="AR14" i="61"/>
  <c r="AQ14" i="61"/>
  <c r="AP14" i="61"/>
  <c r="AO14" i="61"/>
  <c r="AN14" i="61"/>
  <c r="AM14" i="61"/>
  <c r="AL14" i="61"/>
  <c r="AK14" i="61"/>
  <c r="AJ14" i="61"/>
  <c r="AD14" i="61"/>
  <c r="AC14" i="61"/>
  <c r="AB14" i="61"/>
  <c r="AA14" i="61"/>
  <c r="Z14" i="61"/>
  <c r="Y14" i="61"/>
  <c r="X14" i="61"/>
  <c r="W14" i="61"/>
  <c r="V14" i="61"/>
  <c r="U14" i="61"/>
  <c r="T14" i="61"/>
  <c r="AS13" i="61"/>
  <c r="AR13" i="61"/>
  <c r="AQ13" i="61"/>
  <c r="AP13" i="61"/>
  <c r="AO13" i="61"/>
  <c r="AN13" i="61"/>
  <c r="AM13" i="61"/>
  <c r="AL13" i="61"/>
  <c r="AK13" i="61"/>
  <c r="AJ13" i="61"/>
  <c r="AD13" i="61"/>
  <c r="AC13" i="61"/>
  <c r="AB13" i="61"/>
  <c r="AA13" i="61"/>
  <c r="Z13" i="61"/>
  <c r="Y13" i="61"/>
  <c r="X13" i="61"/>
  <c r="W13" i="61"/>
  <c r="V13" i="61"/>
  <c r="U13" i="61"/>
  <c r="T13" i="61"/>
  <c r="AS12" i="61"/>
  <c r="AR12" i="61"/>
  <c r="AQ12" i="61"/>
  <c r="AP12" i="61"/>
  <c r="AO12" i="61"/>
  <c r="AN12" i="61"/>
  <c r="AM12" i="61"/>
  <c r="AL12" i="61"/>
  <c r="AK12" i="61"/>
  <c r="AJ12" i="61"/>
  <c r="AD12" i="61"/>
  <c r="AC12" i="61"/>
  <c r="AB12" i="61"/>
  <c r="AA12" i="61"/>
  <c r="Z12" i="61"/>
  <c r="Y12" i="61"/>
  <c r="X12" i="61"/>
  <c r="W12" i="61"/>
  <c r="V12" i="61"/>
  <c r="U12" i="61"/>
  <c r="T12" i="61"/>
  <c r="AS11" i="61"/>
  <c r="AR11" i="61"/>
  <c r="AQ11" i="61"/>
  <c r="AP11" i="61"/>
  <c r="AO11" i="61"/>
  <c r="AN11" i="61"/>
  <c r="AM11" i="61"/>
  <c r="AL11" i="61"/>
  <c r="AK11" i="61"/>
  <c r="AJ11" i="61"/>
  <c r="AD11" i="61"/>
  <c r="AC11" i="61"/>
  <c r="AB11" i="61"/>
  <c r="AA11" i="61"/>
  <c r="Z11" i="61"/>
  <c r="Y11" i="61"/>
  <c r="X11" i="61"/>
  <c r="W11" i="61"/>
  <c r="V11" i="61"/>
  <c r="U11" i="61"/>
  <c r="T11" i="61"/>
  <c r="AS10" i="61"/>
  <c r="AR10" i="61"/>
  <c r="AQ10" i="61"/>
  <c r="AP10" i="61"/>
  <c r="AO10" i="61"/>
  <c r="AN10" i="61"/>
  <c r="AM10" i="61"/>
  <c r="AL10" i="61"/>
  <c r="AK10" i="61"/>
  <c r="AJ10" i="61"/>
  <c r="AD10" i="61"/>
  <c r="AC10" i="61"/>
  <c r="AB10" i="61"/>
  <c r="AA10" i="61"/>
  <c r="Z10" i="61"/>
  <c r="Y10" i="61"/>
  <c r="X10" i="61"/>
  <c r="W10" i="61"/>
  <c r="V10" i="61"/>
  <c r="U10" i="61"/>
  <c r="T10" i="61"/>
  <c r="AS9" i="61"/>
  <c r="AR9" i="61"/>
  <c r="AQ9" i="61"/>
  <c r="AP9" i="61"/>
  <c r="AO9" i="61"/>
  <c r="AN9" i="61"/>
  <c r="AM9" i="61"/>
  <c r="AL9" i="61"/>
  <c r="AK9" i="61"/>
  <c r="AJ9" i="61"/>
  <c r="AD9" i="61"/>
  <c r="AC9" i="61"/>
  <c r="AB9" i="61"/>
  <c r="AA9" i="61"/>
  <c r="Z9" i="61"/>
  <c r="Y9" i="61"/>
  <c r="X9" i="61"/>
  <c r="W9" i="61"/>
  <c r="V9" i="61"/>
  <c r="U9" i="61"/>
  <c r="T9" i="61"/>
  <c r="AS8" i="61"/>
  <c r="AR8" i="61"/>
  <c r="AQ8" i="61"/>
  <c r="AP8" i="61"/>
  <c r="AO8" i="61"/>
  <c r="AN8" i="61"/>
  <c r="AM8" i="61"/>
  <c r="AL8" i="61"/>
  <c r="AK8" i="61"/>
  <c r="AJ8" i="61"/>
  <c r="AD8" i="61"/>
  <c r="AC8" i="61"/>
  <c r="AB8" i="61"/>
  <c r="Z8" i="61"/>
  <c r="Y8" i="61"/>
  <c r="X8" i="61"/>
  <c r="W8" i="61"/>
  <c r="V8" i="61"/>
  <c r="U8" i="61"/>
  <c r="T8" i="61"/>
  <c r="AS7" i="61"/>
  <c r="AR7" i="61"/>
  <c r="AQ7" i="61"/>
  <c r="AP7" i="61"/>
  <c r="AO7" i="61"/>
  <c r="AN7" i="61"/>
  <c r="AM7" i="61"/>
  <c r="AL7" i="61"/>
  <c r="AK7" i="61"/>
  <c r="AJ7" i="61"/>
  <c r="AD7" i="61"/>
  <c r="AC7" i="61"/>
  <c r="AB7" i="61"/>
  <c r="AA7" i="61"/>
  <c r="Z7" i="61"/>
  <c r="Y7" i="61"/>
  <c r="X7" i="61"/>
  <c r="W7" i="61"/>
  <c r="V7" i="61"/>
  <c r="U7" i="61"/>
  <c r="T7" i="61"/>
  <c r="AT6" i="61"/>
  <c r="AR6" i="61"/>
  <c r="AQ6" i="61"/>
  <c r="AP6" i="61"/>
  <c r="AO6" i="61"/>
  <c r="AN6" i="61"/>
  <c r="AM6" i="61"/>
  <c r="AL6" i="61"/>
  <c r="AK6" i="61"/>
  <c r="AD6" i="61"/>
  <c r="AC6" i="61"/>
  <c r="AB6" i="61"/>
  <c r="AA6" i="61"/>
  <c r="Z6" i="61"/>
  <c r="Y6" i="61"/>
  <c r="X6" i="61"/>
  <c r="W6" i="61"/>
  <c r="V6" i="61"/>
  <c r="U6" i="61"/>
  <c r="J16" i="35"/>
  <c r="J15" i="35"/>
  <c r="C31" i="35"/>
  <c r="J14" i="35"/>
  <c r="C30" i="35"/>
  <c r="J13" i="35"/>
  <c r="C29" i="35"/>
  <c r="J11" i="35"/>
  <c r="C27" i="35"/>
  <c r="J10" i="35"/>
  <c r="C26" i="35"/>
  <c r="J9" i="35"/>
  <c r="C25" i="35"/>
  <c r="AT52" i="61" l="1"/>
  <c r="AN55" i="61"/>
  <c r="T57" i="61"/>
  <c r="AO55" i="61"/>
  <c r="AK57" i="61"/>
  <c r="AS55" i="61"/>
  <c r="AO57" i="61"/>
  <c r="AT49" i="61"/>
  <c r="AP51" i="61"/>
  <c r="AT57" i="61"/>
  <c r="AT53" i="61"/>
  <c r="AR54" i="61"/>
  <c r="AP55" i="61"/>
  <c r="AN49" i="61"/>
  <c r="AT54" i="61"/>
  <c r="AR55" i="61"/>
  <c r="AN57" i="61"/>
  <c r="AR49" i="61"/>
  <c r="AL52" i="61"/>
  <c r="AR57" i="61"/>
  <c r="AM52" i="61"/>
  <c r="AS57" i="61"/>
  <c r="AT50" i="61"/>
  <c r="AP52" i="61"/>
  <c r="AJ55" i="61"/>
  <c r="AK55" i="61"/>
  <c r="AL51" i="61"/>
  <c r="AT55" i="61"/>
  <c r="AT51" i="61"/>
  <c r="AN54" i="61"/>
  <c r="AL55" i="61"/>
  <c r="AM49" i="61"/>
  <c r="AQ49" i="61"/>
  <c r="AK50" i="61"/>
  <c r="AO50" i="61"/>
  <c r="AS50" i="61"/>
  <c r="AK52" i="61"/>
  <c r="AO52" i="61"/>
  <c r="AS52" i="61"/>
  <c r="AN48" i="61"/>
  <c r="AR48" i="61"/>
  <c r="AK49" i="61"/>
  <c r="AO49" i="61"/>
  <c r="AS49" i="61"/>
  <c r="AJ52" i="61"/>
  <c r="AN52" i="61"/>
  <c r="AR52" i="61"/>
  <c r="AM55" i="61"/>
  <c r="AQ55" i="61"/>
  <c r="AL49" i="61"/>
  <c r="AP49" i="61"/>
  <c r="W53" i="61"/>
  <c r="AA53" i="61"/>
  <c r="AA52" i="61"/>
  <c r="AS54" i="61"/>
  <c r="AL48" i="61"/>
  <c r="AP48" i="61"/>
  <c r="AT48" i="61"/>
  <c r="AM50" i="61"/>
  <c r="AQ50" i="61"/>
  <c r="AN51" i="61"/>
  <c r="AR51" i="61"/>
  <c r="AK53" i="61"/>
  <c r="AO53" i="61"/>
  <c r="AS53" i="61"/>
  <c r="AL54" i="61"/>
  <c r="AP54" i="61"/>
  <c r="AK48" i="61"/>
  <c r="AO48" i="61"/>
  <c r="AS48" i="61"/>
  <c r="AL50" i="61"/>
  <c r="AP50" i="61"/>
  <c r="W51" i="61"/>
  <c r="AQ51" i="61"/>
  <c r="AJ53" i="61"/>
  <c r="AN53" i="61"/>
  <c r="AR53" i="61"/>
  <c r="AK54" i="61"/>
  <c r="AO54" i="61"/>
  <c r="W48" i="61"/>
  <c r="AQ48" i="61"/>
  <c r="AJ50" i="61"/>
  <c r="AN50" i="61"/>
  <c r="AR50" i="61"/>
  <c r="AK51" i="61"/>
  <c r="AO51" i="61"/>
  <c r="AS51" i="61"/>
  <c r="AL53" i="61"/>
  <c r="AP53" i="61"/>
  <c r="W54" i="61"/>
  <c r="AQ54" i="61"/>
  <c r="AJ57" i="61"/>
  <c r="AL57" i="61"/>
  <c r="AP57" i="61"/>
  <c r="AM57" i="61"/>
  <c r="AA57" i="61"/>
  <c r="AJ54" i="61"/>
  <c r="AJ49" i="61"/>
  <c r="AJ51" i="61"/>
  <c r="AQ53" i="61"/>
  <c r="AA48" i="61"/>
  <c r="AA49" i="61"/>
  <c r="W50" i="61"/>
  <c r="AA51" i="61"/>
  <c r="AM51" i="61"/>
  <c r="W52" i="61"/>
  <c r="AQ52" i="61"/>
  <c r="AM53" i="61"/>
  <c r="AA54" i="61"/>
  <c r="AM54" i="61"/>
  <c r="AA55" i="61"/>
  <c r="W57" i="61"/>
  <c r="AQ57" i="61"/>
  <c r="X48" i="61"/>
  <c r="AB48" i="61"/>
  <c r="X49" i="61"/>
  <c r="AB49" i="61"/>
  <c r="X50" i="61"/>
  <c r="AB50" i="61"/>
  <c r="X51" i="61"/>
  <c r="AB51" i="61"/>
  <c r="X52" i="61"/>
  <c r="AB52" i="61"/>
  <c r="X53" i="61"/>
  <c r="AB53" i="61"/>
  <c r="X54" i="61"/>
  <c r="AB54" i="61"/>
  <c r="X55" i="61"/>
  <c r="AB55" i="61"/>
  <c r="X57" i="61"/>
  <c r="AB57" i="61"/>
  <c r="AM48" i="61"/>
  <c r="U48" i="61"/>
  <c r="Y48" i="61"/>
  <c r="AC48" i="61"/>
  <c r="U49" i="61"/>
  <c r="Y49" i="61"/>
  <c r="AC49" i="61"/>
  <c r="U50" i="61"/>
  <c r="Y50" i="61"/>
  <c r="AC50" i="61"/>
  <c r="U51" i="61"/>
  <c r="Y51" i="61"/>
  <c r="AC51" i="61"/>
  <c r="U52" i="61"/>
  <c r="Y52" i="61"/>
  <c r="AC52" i="61"/>
  <c r="U53" i="61"/>
  <c r="Y53" i="61"/>
  <c r="AC53" i="61"/>
  <c r="U54" i="61"/>
  <c r="Y54" i="61"/>
  <c r="AC54" i="61"/>
  <c r="U55" i="61"/>
  <c r="Y55" i="61"/>
  <c r="AC55" i="61"/>
  <c r="U57" i="61"/>
  <c r="Y57" i="61"/>
  <c r="AC57" i="61"/>
  <c r="W49" i="61"/>
  <c r="AA50" i="61"/>
  <c r="W55" i="61"/>
  <c r="V48" i="61"/>
  <c r="Z48" i="61"/>
  <c r="AD48" i="61"/>
  <c r="V49" i="61"/>
  <c r="Z49" i="61"/>
  <c r="AD49" i="61"/>
  <c r="V50" i="61"/>
  <c r="Z50" i="61"/>
  <c r="AD50" i="61"/>
  <c r="V51" i="61"/>
  <c r="Z51" i="61"/>
  <c r="AD51" i="61"/>
  <c r="V52" i="61"/>
  <c r="Z52" i="61"/>
  <c r="AD52" i="61"/>
  <c r="V53" i="61"/>
  <c r="Z53" i="61"/>
  <c r="AD53" i="61"/>
  <c r="V54" i="61"/>
  <c r="Z54" i="61"/>
  <c r="AD54" i="61"/>
  <c r="V55" i="61"/>
  <c r="Z55" i="61"/>
  <c r="AD55" i="61"/>
  <c r="V57" i="61"/>
  <c r="Z57" i="61"/>
  <c r="AD57" i="61"/>
  <c r="K13" i="35"/>
  <c r="K8" i="35"/>
  <c r="K14" i="35"/>
  <c r="K15" i="35"/>
  <c r="D24" i="35"/>
  <c r="K9" i="35"/>
  <c r="K11" i="35"/>
  <c r="D22" i="35" l="1"/>
  <c r="K10" i="35"/>
  <c r="D27" i="35"/>
  <c r="D23" i="35"/>
  <c r="D25" i="35"/>
  <c r="D26" i="35"/>
  <c r="D29" i="35"/>
  <c r="D31" i="35"/>
  <c r="D30" i="35"/>
</calcChain>
</file>

<file path=xl/sharedStrings.xml><?xml version="1.0" encoding="utf-8"?>
<sst xmlns="http://schemas.openxmlformats.org/spreadsheetml/2006/main" count="13684" uniqueCount="443">
  <si>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</si>
  <si>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</si>
  <si>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</si>
  <si>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</si>
  <si>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</si>
  <si>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</si>
  <si>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</si>
  <si>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</si>
  <si>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</si>
  <si>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</si>
  <si>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</si>
  <si>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</si>
  <si>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</si>
  <si>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</si>
  <si>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</si>
  <si>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</si>
  <si>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</si>
  <si>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</si>
  <si>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</si>
  <si>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</si>
  <si>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</si>
  <si>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</si>
  <si>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</si>
  <si>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</si>
  <si>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</si>
  <si>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</si>
  <si>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</si>
  <si>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</si>
  <si>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</si>
  <si>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</si>
  <si>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</si>
  <si>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</si>
  <si>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</si>
  <si>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</si>
  <si>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</si>
  <si>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</si>
  <si>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</si>
  <si>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</si>
  <si>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</si>
  <si>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</si>
  <si>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</si>
  <si>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</si>
  <si>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</si>
  <si>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</si>
  <si>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</si>
  <si>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</si>
  <si>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</si>
  <si>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</si>
  <si>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</si>
  <si>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</si>
  <si>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</si>
  <si>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</si>
  <si>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</si>
  <si>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</si>
  <si>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</si>
  <si>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</si>
  <si>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</si>
  <si>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</si>
  <si>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</si>
  <si>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</si>
  <si>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</si>
  <si>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</si>
  <si>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</si>
  <si>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</si>
  <si>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</si>
  <si>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</si>
  <si>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</si>
  <si>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</si>
  <si>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</si>
  <si>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</si>
  <si>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</si>
  <si>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</si>
  <si>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</si>
  <si>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</si>
  <si>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</si>
  <si>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</si>
  <si>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</si>
  <si>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</si>
  <si>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</si>
  <si>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</si>
  <si>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</si>
  <si>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</si>
  <si>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</si>
  <si>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</si>
  <si>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</si>
  <si>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</si>
  <si>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</si>
  <si>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</si>
  <si>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</si>
  <si>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</si>
  <si>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</si>
  <si>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</si>
  <si>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</si>
  <si>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</si>
  <si>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</si>
  <si>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</si>
  <si>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</si>
  <si>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</si>
  <si>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</si>
  <si>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</si>
  <si>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</si>
  <si>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</si>
  <si>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</si>
  <si>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</si>
  <si>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</si>
  <si>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</si>
  <si>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</si>
  <si>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</si>
  <si>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</si>
  <si>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</si>
  <si>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</si>
  <si>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</si>
  <si>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</si>
  <si>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</si>
  <si>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</si>
  <si>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</si>
  <si>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</si>
  <si>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</si>
  <si>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</si>
  <si>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</si>
  <si>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</si>
  <si>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</si>
  <si>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</si>
  <si>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</si>
  <si>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</si>
  <si>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</si>
  <si>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</si>
  <si>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</si>
  <si>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</si>
  <si>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</si>
  <si>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</si>
  <si>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</si>
  <si>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</si>
  <si>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</si>
  <si>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</si>
  <si>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</si>
  <si>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</si>
  <si>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</si>
  <si>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</si>
  <si>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</si>
  <si>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</si>
  <si>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</si>
  <si>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</si>
  <si>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</si>
  <si>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</si>
  <si>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</si>
  <si>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</si>
  <si>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</si>
  <si>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</si>
  <si>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</si>
  <si>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</si>
  <si>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</si>
  <si>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</si>
  <si>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</si>
  <si>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</si>
  <si>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</si>
  <si>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</si>
  <si>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</si>
  <si>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</si>
  <si>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</si>
  <si>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</si>
  <si>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</si>
  <si>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</si>
  <si>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</si>
  <si>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</si>
  <si>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</si>
  <si>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</si>
  <si>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</si>
  <si>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</si>
  <si>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</si>
  <si>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</si>
  <si>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</si>
  <si>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</si>
  <si>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</si>
  <si>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</si>
  <si>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</si>
  <si>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</si>
  <si>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</si>
  <si>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</si>
  <si>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</si>
  <si>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</si>
  <si>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</si>
  <si>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</si>
  <si>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</si>
  <si>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</si>
  <si>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</si>
  <si>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</si>
  <si>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</si>
  <si>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</si>
  <si>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</si>
  <si>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</si>
  <si>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</si>
  <si>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</si>
  <si>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</si>
  <si>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</si>
  <si>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</si>
  <si>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</si>
  <si>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</si>
  <si>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</si>
  <si>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</si>
  <si>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</si>
  <si>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</si>
  <si>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</si>
  <si>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</si>
  <si>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</si>
  <si>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</si>
  <si>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</si>
  <si>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NACE 2007 industry</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</si>
  <si>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</si>
  <si>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</si>
  <si>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</si>
  <si>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</si>
  <si>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</si>
  <si>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</si>
  <si>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</si>
  <si>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</si>
  <si>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</si>
  <si>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</si>
  <si>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</si>
  <si>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</si>
  <si>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</si>
  <si>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</si>
  <si>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</si>
  <si>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</si>
  <si>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</si>
  <si>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</si>
  <si>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</si>
  <si>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</si>
  <si>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</si>
  <si>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</si>
  <si>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</si>
  <si>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</si>
  <si>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</si>
  <si>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</si>
  <si>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</si>
  <si>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</si>
  <si>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</si>
  <si>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</si>
  <si>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</si>
  <si>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</si>
  <si>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</si>
  <si>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</si>
  <si>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</si>
  <si>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</si>
  <si>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</si>
  <si>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</si>
  <si>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</si>
  <si>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</si>
  <si>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</si>
  <si>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</si>
  <si>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</si>
  <si>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</si>
  <si>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</si>
  <si>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</si>
  <si>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</si>
  <si>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</si>
  <si>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</si>
  <si>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</si>
  <si>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</si>
  <si>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</si>
  <si>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</si>
  <si>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</si>
  <si>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</si>
  <si>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</si>
  <si>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</si>
  <si>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</si>
  <si>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</si>
  <si>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</si>
  <si>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</si>
  <si>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</si>
  <si>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</si>
  <si>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</si>
  <si>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</si>
  <si>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</si>
  <si>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</si>
  <si>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</si>
  <si>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</si>
  <si>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</si>
  <si>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</si>
  <si>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</si>
  <si>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</si>
  <si>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</si>
  <si>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</si>
  <si>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</si>
  <si>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</si>
  <si>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</si>
  <si>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</si>
  <si>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</si>
  <si>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</si>
  <si>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</si>
  <si>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</si>
  <si>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</si>
  <si>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</si>
  <si>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</si>
  <si>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</si>
  <si>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</si>
  <si>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</si>
  <si>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</si>
  <si>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</si>
  <si>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</si>
  <si>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</si>
  <si>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</si>
  <si>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</si>
  <si>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</si>
  <si>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</si>
  <si>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</si>
  <si>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PK private Consumption, fuels</t>
  </si>
  <si>
    <t>Hushållens personbilar</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</si>
  <si>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</si>
  <si>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</si>
  <si>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</si>
  <si>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</si>
  <si>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</si>
  <si>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</si>
  <si>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</si>
  <si>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</si>
  <si>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</si>
  <si>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</si>
  <si>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</si>
  <si>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</si>
  <si>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</si>
  <si>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</si>
  <si>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</si>
  <si>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</si>
  <si>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</si>
  <si>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</si>
  <si>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</si>
  <si>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</si>
  <si>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</si>
  <si>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</si>
  <si>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</si>
  <si>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</si>
  <si>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</si>
  <si>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</si>
  <si>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</si>
  <si>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</si>
  <si>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</si>
  <si>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</si>
  <si>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</si>
  <si>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</si>
  <si>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</si>
  <si>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</si>
  <si>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</si>
  <si>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</si>
  <si>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</si>
  <si>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</si>
  <si>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</si>
  <si>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</si>
  <si>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</si>
  <si>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</si>
  <si>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</si>
  <si>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</si>
  <si>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</si>
  <si>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</si>
  <si>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</si>
  <si>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</si>
  <si>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</si>
  <si>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</si>
  <si>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</si>
  <si>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</si>
  <si>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</si>
  <si>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</si>
  <si>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</si>
  <si>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</si>
  <si>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</si>
  <si>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</si>
  <si>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</si>
  <si>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</si>
  <si>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</si>
  <si>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</si>
  <si>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</si>
  <si>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</si>
  <si>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</si>
  <si>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</si>
  <si>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</si>
  <si>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</si>
  <si>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</si>
  <si>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</si>
  <si>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</si>
  <si>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</si>
  <si>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</si>
  <si>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</si>
  <si>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</si>
  <si>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</si>
  <si>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</si>
  <si>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</si>
  <si>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</si>
  <si>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</si>
  <si>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</si>
  <si>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</si>
  <si>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</si>
  <si>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</si>
  <si>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</si>
  <si>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</si>
  <si>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</si>
  <si>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</si>
  <si>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</si>
  <si>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</si>
  <si>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Thousand tonnes carbon dioxide equivalents constant prices, reference year 2022, SEK millions</t>
  </si>
  <si>
    <t>***Preliminära årssiffror</t>
  </si>
  <si>
    <t>***Preliminary figures</t>
  </si>
  <si>
    <t>Intensiteter: Utsläpp av växthusgaser per förädlingsvärde, ton koldioxidekvivalenter per miljoner kronor (2022 års priser)</t>
  </si>
  <si>
    <t>2023K2</t>
  </si>
  <si>
    <t>Emissions of greenhouse gases and value added, second quarter 2023</t>
  </si>
  <si>
    <t>Utsläpp av växthusgaser och förädlingsvärde andra kvartalet 2023</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</si>
  <si>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</si>
  <si>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</si>
  <si>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</si>
  <si>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</si>
  <si>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</si>
  <si>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</si>
  <si>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</si>
  <si>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Andel 2024K1</t>
  </si>
  <si>
    <t>ton koldioxidekvivalenter per miljoner kronor (2023 års priser)</t>
  </si>
  <si>
    <t>..</t>
  </si>
  <si>
    <t>Utsläpp av växthusgaser 2008K1-2024K1</t>
  </si>
  <si>
    <t>Emissions of Greenhouse gases (GHG), 2008Q1-2024Q1</t>
  </si>
  <si>
    <t>Utsläpp per förädlingsvärde 2008K1-2024K1</t>
  </si>
  <si>
    <t>Greenhouse gas emissions by value added, 2008Q1-2024Q1</t>
  </si>
  <si>
    <t>Utsläpp per sysselsatta 2008K1-2024K1</t>
  </si>
  <si>
    <t>Greenhouse gas emissions by Employees, 2008Q1-2024Q1</t>
  </si>
  <si>
    <t>Förädlingsvärde efter näringsgren SNI 2007, 2008K1-2024K1</t>
  </si>
  <si>
    <t>Value added by industry SNI 2007 (NACE) 2008Q1-2024Q1</t>
  </si>
  <si>
    <t>Sysselsättning efter näringsgren SNI 2007, 2008K1-2024K1</t>
  </si>
  <si>
    <t>Employment by industry SNI 2007 (NACE), 2008Q1-2024Q1</t>
  </si>
  <si>
    <t>Utsläpp av växthusgaser för mobila, 2008K1-2024K1</t>
  </si>
  <si>
    <t>Greenhouse gas emissions, transportation sector, 2008Q1-2024Q1</t>
  </si>
  <si>
    <t>Utsläpp av växthusgaser redovisat efter näringsgren SNI 2007 och kvartal, 2008K1-2024K1</t>
  </si>
  <si>
    <t>Emissions of greenhouse gases by industry SNI 2007 (NACE Rev. 2) and quarter, 2008Q1-2024Q1</t>
  </si>
  <si>
    <t>2023***</t>
  </si>
  <si>
    <t>BNP från produktionssidan (ENS2010), fasta priser referensår 2023, 
mnkr efter näringsgren SNI 2007 (summerade kvartal)</t>
  </si>
  <si>
    <t>GDP production approach (ESA2010), constant prices reference year 2023.
by industrial classfication NACE Rev.2 (sum of quarters)</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</si>
  <si>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</si>
  <si>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</si>
  <si>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Preliminära årsdata: Utsläpp av växthusgaser, intensiteter, förädlingsvärde samt sysselsättning 2008-2023</t>
  </si>
  <si>
    <t>Preliminary yearly data: Emissions of GHG, intensities, value added and employment 2008-2023</t>
  </si>
  <si>
    <t>Fredrik Kanlén, Statistiska centralbyrån (SCB)</t>
  </si>
  <si>
    <t>e-post: fredrik.kanlen@scb.se / miljorakenskaper@scb.se</t>
  </si>
  <si>
    <t>Telefon: 010-4794655</t>
  </si>
  <si>
    <t>Fredrik Kanlén, Statistics Sweden</t>
  </si>
  <si>
    <t>Telephone: +46 10-4794655</t>
  </si>
  <si>
    <t>-</t>
  </si>
  <si>
    <t>Tusen ton koldioxidekvivalenter och mnkr (fasta priser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</si>
</sst>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
    <numFmt numFmtId="168" formatCode="0.0000"/>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7">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style="thin">
        <color theme="1"/>
      </top>
      <bottom style="thin">
        <color indexed="64"/>
      </bottom>
      <diagonal/>
    </border>
    <border>
      <left style="thin">
        <color indexed="64"/>
      </left>
      <right/>
      <top style="thin">
        <color theme="1"/>
      </top>
      <bottom/>
      <diagonal/>
    </border>
    <border>
      <left/>
      <right style="thin">
        <color indexed="64"/>
      </right>
      <top/>
      <bottom style="thin">
        <color rgb="FF95B3D7"/>
      </bottom>
      <diagonal/>
    </border>
    <border>
      <left/>
      <right/>
      <top style="thin">
        <color theme="4" tint="0.39997558519241921"/>
      </top>
      <bottom/>
      <diagonal/>
    </border>
    <border>
      <left/>
      <right style="thin">
        <color indexed="64"/>
      </right>
      <top/>
      <bottom style="thin">
        <color indexed="64"/>
      </bottom>
      <diagonal/>
    </border>
    <border>
      <left style="thin">
        <color indexed="64"/>
      </left>
      <right/>
      <top style="thin">
        <color rgb="FF95B3D7"/>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372">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35" fillId="0" borderId="14" xfId="0" applyNumberFormat="1" applyFont="1" applyFill="1" applyBorder="1" applyProtection="1"/>
    <xf numFmtId="3" fontId="35" fillId="0" borderId="16" xfId="0" applyNumberFormat="1" applyFont="1" applyFill="1" applyBorder="1" applyProtection="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14" fontId="37" fillId="0" borderId="0" xfId="0" applyNumberFormat="1" applyFont="1" applyAlignment="1">
      <alignment horizontal="left"/>
    </xf>
    <xf numFmtId="0" fontId="34" fillId="0" borderId="9" xfId="0" applyFont="1" applyBorder="1"/>
    <xf numFmtId="0" fontId="38" fillId="0" borderId="16"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1" fontId="37" fillId="0" borderId="16" xfId="0" applyNumberFormat="1" applyFont="1" applyFill="1" applyBorder="1"/>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4" fontId="38" fillId="0" borderId="11" xfId="0" applyNumberFormat="1" applyFont="1" applyFill="1" applyBorder="1" applyAlignment="1">
      <alignment wrapText="1"/>
    </xf>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0" fontId="38" fillId="0" borderId="21" xfId="0" applyFont="1" applyBorder="1"/>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1" fontId="29" fillId="0" borderId="0" xfId="0" applyNumberFormat="1" applyFont="1" applyBorder="1"/>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9" fillId="0" borderId="16" xfId="0" applyNumberFormat="1" applyFont="1" applyFill="1" applyBorder="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3" fontId="37" fillId="0" borderId="0" xfId="0" applyNumberFormat="1" applyFont="1" applyFill="1" applyBorder="1" applyProtection="1"/>
    <xf numFmtId="0" fontId="38" fillId="0" borderId="0" xfId="0" applyFont="1" applyBorder="1"/>
    <xf numFmtId="1" fontId="38" fillId="0" borderId="0" xfId="0" applyNumberFormat="1" applyFont="1" applyBorder="1"/>
    <xf numFmtId="1" fontId="37" fillId="0" borderId="4" xfId="0" applyNumberFormat="1" applyFont="1" applyFill="1" applyBorder="1"/>
    <xf numFmtId="0" fontId="38" fillId="0" borderId="22" xfId="0" applyFont="1" applyFill="1" applyBorder="1"/>
    <xf numFmtId="0" fontId="37" fillId="0" borderId="22" xfId="0" applyFont="1" applyFill="1" applyBorder="1"/>
    <xf numFmtId="0" fontId="37" fillId="0" borderId="14" xfId="0" applyFont="1" applyBorder="1"/>
    <xf numFmtId="0" fontId="37" fillId="0" borderId="13" xfId="0" applyFont="1" applyBorder="1"/>
    <xf numFmtId="164" fontId="39" fillId="0" borderId="0" xfId="0" applyNumberFormat="1" applyFont="1" applyBorder="1"/>
    <xf numFmtId="3" fontId="37" fillId="0" borderId="23" xfId="0" applyNumberFormat="1" applyFont="1" applyFill="1" applyBorder="1"/>
    <xf numFmtId="1" fontId="37" fillId="0" borderId="19" xfId="0" applyNumberFormat="1" applyFont="1" applyFill="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3" fontId="39" fillId="0" borderId="15" xfId="0" applyNumberFormat="1" applyFont="1" applyFill="1" applyBorder="1"/>
    <xf numFmtId="164" fontId="39" fillId="0" borderId="15"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1" fontId="29" fillId="0" borderId="19" xfId="0" applyNumberFormat="1" applyFont="1" applyFill="1" applyBorder="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1" fontId="29"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1" fontId="33" fillId="0" borderId="24"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6" fillId="0" borderId="16"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3" fontId="35" fillId="0" borderId="0" xfId="0" applyNumberFormat="1" applyFont="1"/>
    <xf numFmtId="3" fontId="35" fillId="0" borderId="19" xfId="0" applyNumberFormat="1" applyFont="1" applyBorder="1"/>
    <xf numFmtId="3" fontId="35" fillId="0" borderId="4"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38" fillId="0" borderId="8" xfId="0" applyFont="1" applyFill="1" applyBorder="1"/>
    <xf numFmtId="0" fontId="40" fillId="4" borderId="8" xfId="0" applyFont="1" applyFill="1" applyBorder="1"/>
    <xf numFmtId="0" fontId="40" fillId="4" borderId="1" xfId="0" applyFont="1" applyFill="1" applyBorder="1"/>
    <xf numFmtId="0" fontId="40" fillId="4" borderId="10" xfId="0" applyFont="1" applyFill="1" applyBorder="1"/>
    <xf numFmtId="168" fontId="15" fillId="0" borderId="24" xfId="0" applyNumberFormat="1" applyFont="1" applyFill="1" applyBorder="1"/>
    <xf numFmtId="0" fontId="38" fillId="0" borderId="8" xfId="0" applyFont="1" applyBorder="1"/>
    <xf numFmtId="0" fontId="38" fillId="0" borderId="10" xfId="0" applyFont="1" applyBorder="1"/>
    <xf numFmtId="164" fontId="39" fillId="0" borderId="7" xfId="0" applyNumberFormat="1" applyFont="1" applyBorder="1"/>
    <xf numFmtId="3" fontId="39" fillId="0" borderId="14" xfId="0" applyNumberFormat="1" applyFont="1" applyBorder="1"/>
    <xf numFmtId="3" fontId="35" fillId="0" borderId="0" xfId="0" applyNumberFormat="1" applyFont="1" applyBorder="1"/>
    <xf numFmtId="3" fontId="35" fillId="0" borderId="16" xfId="0" applyNumberFormat="1" applyFont="1" applyBorder="1"/>
    <xf numFmtId="3" fontId="35" fillId="0" borderId="14" xfId="0" applyNumberFormat="1" applyFont="1" applyBorder="1"/>
    <xf numFmtId="3" fontId="35" fillId="0" borderId="13" xfId="0" applyNumberFormat="1" applyFont="1" applyBorder="1"/>
    <xf numFmtId="3" fontId="35" fillId="0" borderId="25" xfId="0" applyNumberFormat="1" applyFont="1" applyBorder="1"/>
    <xf numFmtId="164" fontId="39" fillId="0" borderId="16" xfId="0" applyNumberFormat="1" applyFont="1" applyBorder="1"/>
    <xf numFmtId="164" fontId="39" fillId="0" borderId="14" xfId="0" applyNumberFormat="1" applyFont="1" applyBorder="1"/>
    <xf numFmtId="164" fontId="39" fillId="0" borderId="12" xfId="0" applyNumberFormat="1" applyFont="1" applyBorder="1"/>
    <xf numFmtId="164" fontId="39" fillId="0" borderId="25" xfId="0" applyNumberFormat="1" applyFont="1" applyBorder="1"/>
    <xf numFmtId="164" fontId="39" fillId="0" borderId="13" xfId="0" applyNumberFormat="1" applyFont="1" applyBorder="1"/>
    <xf numFmtId="164" fontId="39" fillId="0" borderId="19" xfId="0" applyNumberFormat="1" applyFont="1" applyBorder="1"/>
    <xf numFmtId="164" fontId="39" fillId="0" borderId="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3" fontId="35" fillId="0" borderId="12" xfId="0" applyNumberFormat="1" applyFont="1" applyFill="1" applyBorder="1" applyProtection="1"/>
    <xf numFmtId="3" fontId="35" fillId="0" borderId="19" xfId="0" applyNumberFormat="1" applyFont="1" applyFill="1" applyBorder="1" applyProtection="1"/>
    <xf numFmtId="3" fontId="35" fillId="0" borderId="20" xfId="0" applyNumberFormat="1" applyFont="1" applyFill="1" applyBorder="1" applyProtection="1"/>
    <xf numFmtId="3" fontId="37" fillId="0" borderId="16" xfId="0" applyNumberFormat="1" applyFont="1" applyFill="1" applyBorder="1" applyProtection="1"/>
    <xf numFmtId="0" fontId="37" fillId="0" borderId="14" xfId="0" applyFont="1" applyFill="1" applyBorder="1"/>
    <xf numFmtId="0" fontId="37" fillId="0" borderId="16" xfId="0" applyFont="1" applyFill="1" applyBorder="1"/>
    <xf numFmtId="3" fontId="40" fillId="4" borderId="26"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3" fontId="39" fillId="0" borderId="7" xfId="0" applyNumberFormat="1" applyFont="1" applyBorder="1"/>
    <xf numFmtId="0" fontId="38" fillId="0" borderId="12" xfId="0" applyFont="1" applyBorder="1" applyAlignment="1">
      <alignment wrapText="1"/>
    </xf>
    <xf numFmtId="0" fontId="37" fillId="0" borderId="22" xfId="0" applyFont="1" applyBorder="1"/>
    <xf numFmtId="4" fontId="32" fillId="0" borderId="8" xfId="0" applyNumberFormat="1" applyFont="1" applyFill="1" applyBorder="1" applyAlignment="1">
      <alignment horizontal="left"/>
    </xf>
    <xf numFmtId="1" fontId="33" fillId="0" borderId="10" xfId="0" applyNumberFormat="1" applyFont="1" applyFill="1" applyBorder="1"/>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FV'!$D$57:$BP$57</c:f>
              <c:numCache>
                <c:formatCode>0.00</c:formatCode>
                <c:ptCount val="65"/>
                <c:pt idx="0">
                  <c:v>100</c:v>
                </c:pt>
                <c:pt idx="1">
                  <c:v>95.637316082744235</c:v>
                </c:pt>
                <c:pt idx="2">
                  <c:v>92.73197320436735</c:v>
                </c:pt>
                <c:pt idx="3">
                  <c:v>103.452314163167</c:v>
                </c:pt>
                <c:pt idx="4">
                  <c:v>94.897666191540225</c:v>
                </c:pt>
                <c:pt idx="5">
                  <c:v>86.902169087782866</c:v>
                </c:pt>
                <c:pt idx="6">
                  <c:v>81.732906468765904</c:v>
                </c:pt>
                <c:pt idx="7">
                  <c:v>96.812603674500608</c:v>
                </c:pt>
                <c:pt idx="8">
                  <c:v>108.81712260098475</c:v>
                </c:pt>
                <c:pt idx="9">
                  <c:v>93.711814392975583</c:v>
                </c:pt>
                <c:pt idx="10">
                  <c:v>87.533043608947864</c:v>
                </c:pt>
                <c:pt idx="11">
                  <c:v>105.70648440854842</c:v>
                </c:pt>
                <c:pt idx="12">
                  <c:v>101.24922028385764</c:v>
                </c:pt>
                <c:pt idx="13">
                  <c:v>89.291413266494132</c:v>
                </c:pt>
                <c:pt idx="14">
                  <c:v>83.79937990980558</c:v>
                </c:pt>
                <c:pt idx="15">
                  <c:v>90.407851782158005</c:v>
                </c:pt>
                <c:pt idx="16">
                  <c:v>93.063913593207189</c:v>
                </c:pt>
                <c:pt idx="17">
                  <c:v>82.944706452914303</c:v>
                </c:pt>
                <c:pt idx="18">
                  <c:v>78.566773918190989</c:v>
                </c:pt>
                <c:pt idx="19">
                  <c:v>89.610284942749956</c:v>
                </c:pt>
                <c:pt idx="20">
                  <c:v>90.886868719449467</c:v>
                </c:pt>
                <c:pt idx="21">
                  <c:v>82.723519621185332</c:v>
                </c:pt>
                <c:pt idx="22">
                  <c:v>78.652668796520672</c:v>
                </c:pt>
                <c:pt idx="23">
                  <c:v>83.772853316455766</c:v>
                </c:pt>
                <c:pt idx="24">
                  <c:v>83.775604193854491</c:v>
                </c:pt>
                <c:pt idx="25">
                  <c:v>80.582094975128399</c:v>
                </c:pt>
                <c:pt idx="26">
                  <c:v>78.574746222636634</c:v>
                </c:pt>
                <c:pt idx="27">
                  <c:v>84.353930753894318</c:v>
                </c:pt>
                <c:pt idx="28">
                  <c:v>86.554348796740527</c:v>
                </c:pt>
                <c:pt idx="29">
                  <c:v>82.128439908960473</c:v>
                </c:pt>
                <c:pt idx="30">
                  <c:v>77.92470844952345</c:v>
                </c:pt>
                <c:pt idx="31">
                  <c:v>83.703642790394852</c:v>
                </c:pt>
                <c:pt idx="32">
                  <c:v>87.443347164102576</c:v>
                </c:pt>
                <c:pt idx="33">
                  <c:v>80.968258823307096</c:v>
                </c:pt>
                <c:pt idx="34">
                  <c:v>80.189343208597379</c:v>
                </c:pt>
                <c:pt idx="35">
                  <c:v>87.138918174983431</c:v>
                </c:pt>
                <c:pt idx="36">
                  <c:v>83.355778147642354</c:v>
                </c:pt>
                <c:pt idx="37">
                  <c:v>80.401127721423933</c:v>
                </c:pt>
                <c:pt idx="38">
                  <c:v>79.186853730219468</c:v>
                </c:pt>
                <c:pt idx="39">
                  <c:v>84.018943004637208</c:v>
                </c:pt>
                <c:pt idx="40">
                  <c:v>82.943170999842721</c:v>
                </c:pt>
                <c:pt idx="41">
                  <c:v>79.008470641330035</c:v>
                </c:pt>
                <c:pt idx="42">
                  <c:v>77.460951897432707</c:v>
                </c:pt>
                <c:pt idx="43">
                  <c:v>82.499598999131763</c:v>
                </c:pt>
                <c:pt idx="44">
                  <c:v>81.003821244583818</c:v>
                </c:pt>
                <c:pt idx="45">
                  <c:v>77.016801594394053</c:v>
                </c:pt>
                <c:pt idx="46">
                  <c:v>77.248549097111876</c:v>
                </c:pt>
                <c:pt idx="47">
                  <c:v>78.244098443748257</c:v>
                </c:pt>
                <c:pt idx="48">
                  <c:v>76.618863973554554</c:v>
                </c:pt>
                <c:pt idx="49">
                  <c:v>67.027434449785105</c:v>
                </c:pt>
                <c:pt idx="50">
                  <c:v>67.086033538521022</c:v>
                </c:pt>
                <c:pt idx="51">
                  <c:v>70.549309951913131</c:v>
                </c:pt>
                <c:pt idx="52">
                  <c:v>72.278310091068249</c:v>
                </c:pt>
                <c:pt idx="53">
                  <c:v>73.766385936909501</c:v>
                </c:pt>
                <c:pt idx="54">
                  <c:v>71.289135889983413</c:v>
                </c:pt>
                <c:pt idx="55">
                  <c:v>76.476211226727187</c:v>
                </c:pt>
                <c:pt idx="56">
                  <c:v>72.393357919314695</c:v>
                </c:pt>
                <c:pt idx="57">
                  <c:v>67.724242591497912</c:v>
                </c:pt>
                <c:pt idx="58">
                  <c:v>69.10530209201427</c:v>
                </c:pt>
                <c:pt idx="59">
                  <c:v>74.818342133208077</c:v>
                </c:pt>
                <c:pt idx="60">
                  <c:v>69.708265327621163</c:v>
                </c:pt>
                <c:pt idx="61">
                  <c:v>68.027166767642456</c:v>
                </c:pt>
                <c:pt idx="62">
                  <c:v>66.746769664258849</c:v>
                </c:pt>
                <c:pt idx="63">
                  <c:v>70.94120517413252</c:v>
                </c:pt>
                <c:pt idx="64">
                  <c:v>74.370771315249783</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FV'!$D$58:$BP$58</c:f>
              <c:numCache>
                <c:formatCode>0.00</c:formatCode>
                <c:ptCount val="65"/>
                <c:pt idx="0">
                  <c:v>100</c:v>
                </c:pt>
                <c:pt idx="1">
                  <c:v>106.09700468794334</c:v>
                </c:pt>
                <c:pt idx="2">
                  <c:v>94.345340974432673</c:v>
                </c:pt>
                <c:pt idx="3">
                  <c:v>103.22514766477479</c:v>
                </c:pt>
                <c:pt idx="4">
                  <c:v>94.223643605824407</c:v>
                </c:pt>
                <c:pt idx="5">
                  <c:v>99.49404360850275</c:v>
                </c:pt>
                <c:pt idx="6">
                  <c:v>90.04316322764187</c:v>
                </c:pt>
                <c:pt idx="7">
                  <c:v>102.72831439100678</c:v>
                </c:pt>
                <c:pt idx="8">
                  <c:v>96.159837022616131</c:v>
                </c:pt>
                <c:pt idx="9">
                  <c:v>105.27843504214628</c:v>
                </c:pt>
                <c:pt idx="10">
                  <c:v>96.614737434160801</c:v>
                </c:pt>
                <c:pt idx="11">
                  <c:v>110.66207888232601</c:v>
                </c:pt>
                <c:pt idx="12">
                  <c:v>102.71994455822767</c:v>
                </c:pt>
                <c:pt idx="13">
                  <c:v>108.86917700271266</c:v>
                </c:pt>
                <c:pt idx="14">
                  <c:v>99.649889894849792</c:v>
                </c:pt>
                <c:pt idx="15">
                  <c:v>110.40746856918547</c:v>
                </c:pt>
                <c:pt idx="16">
                  <c:v>102.97078844661762</c:v>
                </c:pt>
                <c:pt idx="17">
                  <c:v>107.93267641305795</c:v>
                </c:pt>
                <c:pt idx="18">
                  <c:v>98.744441384805569</c:v>
                </c:pt>
                <c:pt idx="19">
                  <c:v>110.25103639454387</c:v>
                </c:pt>
                <c:pt idx="20">
                  <c:v>102.59263940165739</c:v>
                </c:pt>
                <c:pt idx="21">
                  <c:v>109.06218534659895</c:v>
                </c:pt>
                <c:pt idx="22">
                  <c:v>99.885249592598385</c:v>
                </c:pt>
                <c:pt idx="23">
                  <c:v>113.13611775350341</c:v>
                </c:pt>
                <c:pt idx="24">
                  <c:v>104.87877552694376</c:v>
                </c:pt>
                <c:pt idx="25">
                  <c:v>111.46039353279762</c:v>
                </c:pt>
                <c:pt idx="26">
                  <c:v>102.21373707174703</c:v>
                </c:pt>
                <c:pt idx="27">
                  <c:v>115.87288567561708</c:v>
                </c:pt>
                <c:pt idx="28">
                  <c:v>108.18628234626499</c:v>
                </c:pt>
                <c:pt idx="29">
                  <c:v>117.26403558183311</c:v>
                </c:pt>
                <c:pt idx="30">
                  <c:v>106.26197409201961</c:v>
                </c:pt>
                <c:pt idx="31">
                  <c:v>121.87229811335601</c:v>
                </c:pt>
                <c:pt idx="32">
                  <c:v>111.13137540625075</c:v>
                </c:pt>
                <c:pt idx="33">
                  <c:v>120.80405635575806</c:v>
                </c:pt>
                <c:pt idx="34">
                  <c:v>108.27742982522952</c:v>
                </c:pt>
                <c:pt idx="35">
                  <c:v>124.02978990882741</c:v>
                </c:pt>
                <c:pt idx="36">
                  <c:v>115.06477832079393</c:v>
                </c:pt>
                <c:pt idx="37">
                  <c:v>120.92407975781052</c:v>
                </c:pt>
                <c:pt idx="38">
                  <c:v>109.80827224052891</c:v>
                </c:pt>
                <c:pt idx="39">
                  <c:v>126.91872139086533</c:v>
                </c:pt>
                <c:pt idx="40">
                  <c:v>116.89668362115793</c:v>
                </c:pt>
                <c:pt idx="41">
                  <c:v>124.34416082801081</c:v>
                </c:pt>
                <c:pt idx="42">
                  <c:v>111.42842077158141</c:v>
                </c:pt>
                <c:pt idx="43">
                  <c:v>129.04223166525358</c:v>
                </c:pt>
                <c:pt idx="44">
                  <c:v>119.77029830921009</c:v>
                </c:pt>
                <c:pt idx="45">
                  <c:v>126.71508335934956</c:v>
                </c:pt>
                <c:pt idx="46">
                  <c:v>115.03933402914544</c:v>
                </c:pt>
                <c:pt idx="47">
                  <c:v>132.46875750669378</c:v>
                </c:pt>
                <c:pt idx="48">
                  <c:v>122.42161023864904</c:v>
                </c:pt>
                <c:pt idx="49">
                  <c:v>118.08134975271329</c:v>
                </c:pt>
                <c:pt idx="50">
                  <c:v>112.32307219734057</c:v>
                </c:pt>
                <c:pt idx="51">
                  <c:v>131.26115803332365</c:v>
                </c:pt>
                <c:pt idx="52">
                  <c:v>122.94999778199431</c:v>
                </c:pt>
                <c:pt idx="53">
                  <c:v>131.01290879309522</c:v>
                </c:pt>
                <c:pt idx="54">
                  <c:v>118.8955670854652</c:v>
                </c:pt>
                <c:pt idx="55">
                  <c:v>139.971391911561</c:v>
                </c:pt>
                <c:pt idx="56">
                  <c:v>126.44507255389546</c:v>
                </c:pt>
                <c:pt idx="57">
                  <c:v>133.51465181077145</c:v>
                </c:pt>
                <c:pt idx="58">
                  <c:v>121.72540754808259</c:v>
                </c:pt>
                <c:pt idx="59">
                  <c:v>138.62836854382485</c:v>
                </c:pt>
                <c:pt idx="60">
                  <c:v>129.07328374486406</c:v>
                </c:pt>
                <c:pt idx="61">
                  <c:v>132.23331411061739</c:v>
                </c:pt>
                <c:pt idx="62">
                  <c:v>120.30580021041759</c:v>
                </c:pt>
                <c:pt idx="63">
                  <c:v>137.82226994886869</c:v>
                </c:pt>
                <c:pt idx="64">
                  <c:v>129.30337044796184</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Intensitet (utsläpp per krona)</c:v>
                </c:pt>
              </c:strCache>
            </c:strRef>
          </c:tx>
          <c:spPr>
            <a:ln w="19050" cap="rnd">
              <a:solidFill>
                <a:srgbClr val="F05A3C"/>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FV'!$D$59:$BP$59</c:f>
              <c:numCache>
                <c:formatCode>0.00</c:formatCode>
                <c:ptCount val="65"/>
                <c:pt idx="0">
                  <c:v>100</c:v>
                </c:pt>
                <c:pt idx="1">
                  <c:v>90.14139123346267</c:v>
                </c:pt>
                <c:pt idx="2">
                  <c:v>98.289933818244904</c:v>
                </c:pt>
                <c:pt idx="3">
                  <c:v>100.22006894979694</c:v>
                </c:pt>
                <c:pt idx="4">
                  <c:v>100.71534336809935</c:v>
                </c:pt>
                <c:pt idx="5">
                  <c:v>87.344092104380238</c:v>
                </c:pt>
                <c:pt idx="6">
                  <c:v>90.770807620489251</c:v>
                </c:pt>
                <c:pt idx="7">
                  <c:v>94.241401943003126</c:v>
                </c:pt>
                <c:pt idx="8">
                  <c:v>113.16275689547159</c:v>
                </c:pt>
                <c:pt idx="9">
                  <c:v>89.013304914211332</c:v>
                </c:pt>
                <c:pt idx="10">
                  <c:v>90.600094699422257</c:v>
                </c:pt>
                <c:pt idx="11">
                  <c:v>95.521867541412135</c:v>
                </c:pt>
                <c:pt idx="12">
                  <c:v>98.568219365094834</c:v>
                </c:pt>
                <c:pt idx="13">
                  <c:v>82.01716567056377</c:v>
                </c:pt>
                <c:pt idx="14">
                  <c:v>84.093800804226078</c:v>
                </c:pt>
                <c:pt idx="15">
                  <c:v>81.885630522816555</c:v>
                </c:pt>
                <c:pt idx="16">
                  <c:v>90.378946298399612</c:v>
                </c:pt>
                <c:pt idx="17">
                  <c:v>76.848558943804221</c:v>
                </c:pt>
                <c:pt idx="18">
                  <c:v>79.565768782890245</c:v>
                </c:pt>
                <c:pt idx="19">
                  <c:v>81.278405966245074</c:v>
                </c:pt>
                <c:pt idx="20">
                  <c:v>88.590048223265811</c:v>
                </c:pt>
                <c:pt idx="21">
                  <c:v>75.849864330418939</c:v>
                </c:pt>
                <c:pt idx="22">
                  <c:v>78.743026740505769</c:v>
                </c:pt>
                <c:pt idx="23">
                  <c:v>74.046073862086047</c:v>
                </c:pt>
                <c:pt idx="24">
                  <c:v>79.878510950323061</c:v>
                </c:pt>
                <c:pt idx="25">
                  <c:v>72.296618037165686</c:v>
                </c:pt>
                <c:pt idx="26">
                  <c:v>76.872980553956822</c:v>
                </c:pt>
                <c:pt idx="27">
                  <c:v>72.798679572062113</c:v>
                </c:pt>
                <c:pt idx="28">
                  <c:v>80.004920142935958</c:v>
                </c:pt>
                <c:pt idx="29">
                  <c:v>70.037193843330485</c:v>
                </c:pt>
                <c:pt idx="30">
                  <c:v>73.332637677183612</c:v>
                </c:pt>
                <c:pt idx="31">
                  <c:v>68.681434654280778</c:v>
                </c:pt>
                <c:pt idx="32">
                  <c:v>78.684662044760586</c:v>
                </c:pt>
                <c:pt idx="33">
                  <c:v>67.024453702831138</c:v>
                </c:pt>
                <c:pt idx="34">
                  <c:v>74.059149111713239</c:v>
                </c:pt>
                <c:pt idx="35">
                  <c:v>70.256442616760111</c:v>
                </c:pt>
                <c:pt idx="36">
                  <c:v>72.442479240042758</c:v>
                </c:pt>
                <c:pt idx="37">
                  <c:v>66.488930808862165</c:v>
                </c:pt>
                <c:pt idx="38">
                  <c:v>72.113741628467736</c:v>
                </c:pt>
                <c:pt idx="39">
                  <c:v>66.199014679550885</c:v>
                </c:pt>
                <c:pt idx="40">
                  <c:v>70.954255014322982</c:v>
                </c:pt>
                <c:pt idx="41">
                  <c:v>63.540153486268039</c:v>
                </c:pt>
                <c:pt idx="42">
                  <c:v>69.516332871863057</c:v>
                </c:pt>
                <c:pt idx="43">
                  <c:v>63.932247555314056</c:v>
                </c:pt>
                <c:pt idx="44">
                  <c:v>67.632645478979171</c:v>
                </c:pt>
                <c:pt idx="45">
                  <c:v>60.779505921945521</c:v>
                </c:pt>
                <c:pt idx="46">
                  <c:v>67.149683844258718</c:v>
                </c:pt>
                <c:pt idx="47">
                  <c:v>59.066077101081369</c:v>
                </c:pt>
                <c:pt idx="48">
                  <c:v>62.586061255193037</c:v>
                </c:pt>
                <c:pt idx="49">
                  <c:v>56.763777336687284</c:v>
                </c:pt>
                <c:pt idx="50">
                  <c:v>59.72596032688412</c:v>
                </c:pt>
                <c:pt idx="51">
                  <c:v>53.747285951875099</c:v>
                </c:pt>
                <c:pt idx="52">
                  <c:v>58.786751846247867</c:v>
                </c:pt>
                <c:pt idx="53">
                  <c:v>56.304669987448762</c:v>
                </c:pt>
                <c:pt idx="54">
                  <c:v>59.959456552941923</c:v>
                </c:pt>
                <c:pt idx="55">
                  <c:v>54.637029883254741</c:v>
                </c:pt>
                <c:pt idx="56">
                  <c:v>57.252810613444851</c:v>
                </c:pt>
                <c:pt idx="57">
                  <c:v>50.72420267962994</c:v>
                </c:pt>
                <c:pt idx="58">
                  <c:v>56.771469066322148</c:v>
                </c:pt>
                <c:pt idx="59">
                  <c:v>53.970441201257891</c:v>
                </c:pt>
                <c:pt idx="60">
                  <c:v>54.0067342405356</c:v>
                </c:pt>
                <c:pt idx="61">
                  <c:v>51.444802109955113</c:v>
                </c:pt>
                <c:pt idx="62">
                  <c:v>55.48092406809748</c:v>
                </c:pt>
                <c:pt idx="63">
                  <c:v>51.472962388771649</c:v>
                </c:pt>
                <c:pt idx="64">
                  <c:v>57.516498647790726</c:v>
                </c:pt>
              </c:numCache>
            </c:numRef>
          </c:val>
          <c:smooth val="0"/>
          <c:extLst>
            <c:ext xmlns:c16="http://schemas.microsoft.com/office/drawing/2014/chart" uri="{C3380CC4-5D6E-409C-BE32-E72D297353CC}">
              <c16:uniqueId val="{00000002-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Utsläpp av växthusgaser per sysselsatta</a:t>
            </a:r>
          </a:p>
          <a:p>
            <a:pPr>
              <a:defRPr/>
            </a:pPr>
            <a:r>
              <a:rPr lang="en-US" sz="960" b="0" i="0" u="none" strike="noStrike" baseline="0">
                <a:effectLst/>
              </a:rPr>
              <a:t>Greenhouse gas emissions by employees</a:t>
            </a:r>
            <a:endParaRPr lang="sv-SE"/>
          </a:p>
        </c:rich>
      </c:tx>
      <c:overlay val="0"/>
    </c:title>
    <c:autoTitleDeleted val="0"/>
    <c:plotArea>
      <c:layout/>
      <c:barChart>
        <c:barDir val="col"/>
        <c:grouping val="clustered"/>
        <c:varyColors val="0"/>
        <c:ser>
          <c:idx val="0"/>
          <c:order val="0"/>
          <c:tx>
            <c:strRef>
              <c:f>'5 Utsläpp per syss.'!$C$46</c:f>
              <c:strCache>
                <c:ptCount val="1"/>
                <c:pt idx="0">
                  <c:v>Jordbruk, skogsbruk och fiske</c:v>
                </c:pt>
              </c:strCache>
            </c:strRef>
          </c:tx>
          <c:spPr>
            <a:solidFill>
              <a:srgbClr val="1E00BE"/>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syss.'!$BA$46:$BM$46,'5 Utsläpp per syss.'!$BN$46,'5 Utsläpp per syss.'!$BO$46:$BP$46)</c:f>
              <c:numCache>
                <c:formatCode>0.0</c:formatCode>
                <c:ptCount val="16"/>
                <c:pt idx="0">
                  <c:v>15.050853217457444</c:v>
                </c:pt>
                <c:pt idx="1">
                  <c:v>14.585055988086426</c:v>
                </c:pt>
                <c:pt idx="2">
                  <c:v>15.092501507463425</c:v>
                </c:pt>
                <c:pt idx="3">
                  <c:v>15.36165342614491</c:v>
                </c:pt>
                <c:pt idx="4">
                  <c:v>15.057368958579534</c:v>
                </c:pt>
                <c:pt idx="5">
                  <c:v>14.362671096924151</c:v>
                </c:pt>
                <c:pt idx="6">
                  <c:v>14.820829814184606</c:v>
                </c:pt>
                <c:pt idx="7">
                  <c:v>15.181485225305064</c:v>
                </c:pt>
                <c:pt idx="8">
                  <c:v>14.580932578848364</c:v>
                </c:pt>
                <c:pt idx="9">
                  <c:v>13.995411777932292</c:v>
                </c:pt>
                <c:pt idx="10">
                  <c:v>14.559167327152222</c:v>
                </c:pt>
                <c:pt idx="11">
                  <c:v>14.905457820743708</c:v>
                </c:pt>
                <c:pt idx="12">
                  <c:v>14.30933760927419</c:v>
                </c:pt>
                <c:pt idx="13">
                  <c:v>13.690464439413745</c:v>
                </c:pt>
                <c:pt idx="14">
                  <c:v>14.276247992146111</c:v>
                </c:pt>
                <c:pt idx="15">
                  <c:v>15.606740431176656</c:v>
                </c:pt>
              </c:numCache>
            </c:numRef>
          </c:val>
          <c:extLst>
            <c:ext xmlns:c16="http://schemas.microsoft.com/office/drawing/2014/chart" uri="{C3380CC4-5D6E-409C-BE32-E72D297353CC}">
              <c16:uniqueId val="{00000000-D71D-4D5F-BB6D-4E8922A6289D}"/>
            </c:ext>
          </c:extLst>
        </c:ser>
        <c:ser>
          <c:idx val="1"/>
          <c:order val="1"/>
          <c:tx>
            <c:strRef>
              <c:f>'5 Utsläpp per syss.'!$C$47</c:f>
              <c:strCache>
                <c:ptCount val="1"/>
                <c:pt idx="0">
                  <c:v>Utvinning av mineral</c:v>
                </c:pt>
              </c:strCache>
            </c:strRef>
          </c:tx>
          <c:spPr>
            <a:solidFill>
              <a:srgbClr val="8D90F5"/>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syss.'!$BA$47:$BM$47,'5 Utsläpp per syss.'!$BN$47,'5 Utsläpp per syss.'!$BO$47:$BP$47)</c:f>
              <c:numCache>
                <c:formatCode>0.0</c:formatCode>
                <c:ptCount val="16"/>
                <c:pt idx="0">
                  <c:v>21.987849781354242</c:v>
                </c:pt>
                <c:pt idx="1">
                  <c:v>20.700823705749059</c:v>
                </c:pt>
                <c:pt idx="2">
                  <c:v>23.148948281678585</c:v>
                </c:pt>
                <c:pt idx="3">
                  <c:v>22.129131218186799</c:v>
                </c:pt>
                <c:pt idx="4">
                  <c:v>20.782354157042597</c:v>
                </c:pt>
                <c:pt idx="5">
                  <c:v>20.385778572807858</c:v>
                </c:pt>
                <c:pt idx="6">
                  <c:v>20.793700779413651</c:v>
                </c:pt>
                <c:pt idx="7">
                  <c:v>21.625518669954999</c:v>
                </c:pt>
                <c:pt idx="8">
                  <c:v>18.546928366337944</c:v>
                </c:pt>
                <c:pt idx="9">
                  <c:v>17.313024444363247</c:v>
                </c:pt>
                <c:pt idx="10">
                  <c:v>19.46366411285543</c:v>
                </c:pt>
                <c:pt idx="11">
                  <c:v>20.453114921327668</c:v>
                </c:pt>
                <c:pt idx="12">
                  <c:v>17.131737291031296</c:v>
                </c:pt>
                <c:pt idx="13">
                  <c:v>17.479214604967105</c:v>
                </c:pt>
                <c:pt idx="14">
                  <c:v>21.473560721031415</c:v>
                </c:pt>
                <c:pt idx="15">
                  <c:v>22.988495443516058</c:v>
                </c:pt>
              </c:numCache>
            </c:numRef>
          </c:val>
          <c:extLst>
            <c:ext xmlns:c16="http://schemas.microsoft.com/office/drawing/2014/chart" uri="{C3380CC4-5D6E-409C-BE32-E72D297353CC}">
              <c16:uniqueId val="{00000002-D71D-4D5F-BB6D-4E8922A6289D}"/>
            </c:ext>
          </c:extLst>
        </c:ser>
        <c:ser>
          <c:idx val="2"/>
          <c:order val="2"/>
          <c:tx>
            <c:strRef>
              <c:f>'5 Utsläpp per syss.'!$C$48</c:f>
              <c:strCache>
                <c:ptCount val="1"/>
                <c:pt idx="0">
                  <c:v>Tillverkningsindustri</c:v>
                </c:pt>
              </c:strCache>
            </c:strRef>
          </c:tx>
          <c:spPr>
            <a:solidFill>
              <a:srgbClr val="329B46"/>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syss.'!$BA$48:$BM$48,'5 Utsläpp per syss.'!$BN$48,'5 Utsläpp per syss.'!$BO$48:$BP$48)</c:f>
              <c:numCache>
                <c:formatCode>0.0</c:formatCode>
                <c:ptCount val="16"/>
                <c:pt idx="0">
                  <c:v>5.7865732194620962</c:v>
                </c:pt>
                <c:pt idx="1">
                  <c:v>5.0965694523284109</c:v>
                </c:pt>
                <c:pt idx="2">
                  <c:v>5.9000684139217068</c:v>
                </c:pt>
                <c:pt idx="3">
                  <c:v>6.4564891285716675</c:v>
                </c:pt>
                <c:pt idx="4">
                  <c:v>6.6896608852114481</c:v>
                </c:pt>
                <c:pt idx="5">
                  <c:v>5.9201285385750229</c:v>
                </c:pt>
                <c:pt idx="6">
                  <c:v>6.7163539180825387</c:v>
                </c:pt>
                <c:pt idx="7">
                  <c:v>6.6723020334743302</c:v>
                </c:pt>
                <c:pt idx="8">
                  <c:v>5.4773235159439109</c:v>
                </c:pt>
                <c:pt idx="9">
                  <c:v>5.8594827651676349</c:v>
                </c:pt>
                <c:pt idx="10">
                  <c:v>6.3562962076176284</c:v>
                </c:pt>
                <c:pt idx="11">
                  <c:v>5.9723082708996555</c:v>
                </c:pt>
                <c:pt idx="12">
                  <c:v>5.8514237230918331</c:v>
                </c:pt>
                <c:pt idx="13">
                  <c:v>5.4460750903228377</c:v>
                </c:pt>
                <c:pt idx="14">
                  <c:v>5.9328842250631642</c:v>
                </c:pt>
                <c:pt idx="15">
                  <c:v>5.9125107174231095</c:v>
                </c:pt>
              </c:numCache>
            </c:numRef>
          </c:val>
          <c:extLst>
            <c:ext xmlns:c16="http://schemas.microsoft.com/office/drawing/2014/chart" uri="{C3380CC4-5D6E-409C-BE32-E72D297353CC}">
              <c16:uniqueId val="{00000003-D71D-4D5F-BB6D-4E8922A6289D}"/>
            </c:ext>
          </c:extLst>
        </c:ser>
        <c:ser>
          <c:idx val="3"/>
          <c:order val="3"/>
          <c:tx>
            <c:strRef>
              <c:f>'5 Utsläpp per syss.'!$C$49</c:f>
              <c:strCache>
                <c:ptCount val="1"/>
                <c:pt idx="0">
                  <c:v>El, gas och värmeverk samt vatten, avlopp och avfall</c:v>
                </c:pt>
              </c:strCache>
            </c:strRef>
          </c:tx>
          <c:spPr>
            <a:solidFill>
              <a:srgbClr val="70DC69"/>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syss.'!$BA$49:$BM$49,'5 Utsläpp per syss.'!$BN$49,'5 Utsläpp per syss.'!$BO$49:$BP$49)</c:f>
              <c:numCache>
                <c:formatCode>0.0</c:formatCode>
                <c:ptCount val="16"/>
                <c:pt idx="0">
                  <c:v>25.461709216955917</c:v>
                </c:pt>
                <c:pt idx="1">
                  <c:v>21.739759523959801</c:v>
                </c:pt>
                <c:pt idx="2">
                  <c:v>31.05775664728942</c:v>
                </c:pt>
                <c:pt idx="3">
                  <c:v>37.398210943071625</c:v>
                </c:pt>
                <c:pt idx="4">
                  <c:v>27.650773047493605</c:v>
                </c:pt>
                <c:pt idx="5">
                  <c:v>22.020440874628829</c:v>
                </c:pt>
                <c:pt idx="6">
                  <c:v>36.09988396151104</c:v>
                </c:pt>
                <c:pt idx="7">
                  <c:v>33.121431192448995</c:v>
                </c:pt>
                <c:pt idx="8">
                  <c:v>26.430848174968563</c:v>
                </c:pt>
                <c:pt idx="9">
                  <c:v>20.638248877668293</c:v>
                </c:pt>
                <c:pt idx="10">
                  <c:v>33.356375158997018</c:v>
                </c:pt>
                <c:pt idx="11">
                  <c:v>30.776756487795193</c:v>
                </c:pt>
                <c:pt idx="12">
                  <c:v>23.518974643840682</c:v>
                </c:pt>
                <c:pt idx="13">
                  <c:v>19.429945255504538</c:v>
                </c:pt>
                <c:pt idx="14">
                  <c:v>28.997065142407777</c:v>
                </c:pt>
                <c:pt idx="15">
                  <c:v>31.317753550720408</c:v>
                </c:pt>
              </c:numCache>
            </c:numRef>
          </c:val>
          <c:extLst>
            <c:ext xmlns:c16="http://schemas.microsoft.com/office/drawing/2014/chart" uri="{C3380CC4-5D6E-409C-BE32-E72D297353CC}">
              <c16:uniqueId val="{00000004-D71D-4D5F-BB6D-4E8922A6289D}"/>
            </c:ext>
          </c:extLst>
        </c:ser>
        <c:ser>
          <c:idx val="4"/>
          <c:order val="4"/>
          <c:tx>
            <c:strRef>
              <c:f>'5 Utsläpp per syss.'!$C$50</c:f>
              <c:strCache>
                <c:ptCount val="1"/>
                <c:pt idx="0">
                  <c:v>Byggverksamhet</c:v>
                </c:pt>
              </c:strCache>
            </c:strRef>
          </c:tx>
          <c:spPr>
            <a:solidFill>
              <a:srgbClr val="91289B"/>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syss.'!$BA$50:$BM$50,'5 Utsläpp per syss.'!$BN$50,'5 Utsläpp per syss.'!$BO$50:$BP$50)</c:f>
              <c:numCache>
                <c:formatCode>0.0</c:formatCode>
                <c:ptCount val="16"/>
                <c:pt idx="0">
                  <c:v>1.2490490252218875</c:v>
                </c:pt>
                <c:pt idx="1">
                  <c:v>1.3067949620490369</c:v>
                </c:pt>
                <c:pt idx="2">
                  <c:v>1.330486196493422</c:v>
                </c:pt>
                <c:pt idx="3">
                  <c:v>1.2543248907589537</c:v>
                </c:pt>
                <c:pt idx="4">
                  <c:v>1.3984816451673954</c:v>
                </c:pt>
                <c:pt idx="5">
                  <c:v>1.3366973988946953</c:v>
                </c:pt>
                <c:pt idx="6">
                  <c:v>1.2770157714319315</c:v>
                </c:pt>
                <c:pt idx="7">
                  <c:v>1.1702294076931572</c:v>
                </c:pt>
                <c:pt idx="8">
                  <c:v>1.1468842613328327</c:v>
                </c:pt>
                <c:pt idx="9">
                  <c:v>1.1269322750983481</c:v>
                </c:pt>
                <c:pt idx="10">
                  <c:v>1.1428770199615945</c:v>
                </c:pt>
                <c:pt idx="11">
                  <c:v>1.0939256597896534</c:v>
                </c:pt>
                <c:pt idx="12">
                  <c:v>1.1253294200440409</c:v>
                </c:pt>
                <c:pt idx="13">
                  <c:v>1.1016487568343738</c:v>
                </c:pt>
                <c:pt idx="14">
                  <c:v>1.1337208094676938</c:v>
                </c:pt>
                <c:pt idx="15">
                  <c:v>1.4951102297877366</c:v>
                </c:pt>
              </c:numCache>
            </c:numRef>
          </c:val>
          <c:extLst>
            <c:ext xmlns:c16="http://schemas.microsoft.com/office/drawing/2014/chart" uri="{C3380CC4-5D6E-409C-BE32-E72D297353CC}">
              <c16:uniqueId val="{00000005-D71D-4D5F-BB6D-4E8922A6289D}"/>
            </c:ext>
          </c:extLst>
        </c:ser>
        <c:ser>
          <c:idx val="5"/>
          <c:order val="5"/>
          <c:tx>
            <c:strRef>
              <c:f>'5 Utsläpp per syss.'!$C$51</c:f>
              <c:strCache>
                <c:ptCount val="1"/>
                <c:pt idx="0">
                  <c:v>Transportbranschen</c:v>
                </c:pt>
              </c:strCache>
            </c:strRef>
          </c:tx>
          <c:spPr>
            <a:solidFill>
              <a:srgbClr val="F0C3E6"/>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syss.'!$BA$51:$BM$51,'5 Utsläpp per syss.'!$BN$51,'5 Utsläpp per syss.'!$BO$51:$BP$51)</c:f>
              <c:numCache>
                <c:formatCode>0.0</c:formatCode>
                <c:ptCount val="16"/>
                <c:pt idx="0">
                  <c:v>5.5624947906280378</c:v>
                </c:pt>
                <c:pt idx="1">
                  <c:v>6.2439808506205789</c:v>
                </c:pt>
                <c:pt idx="2">
                  <c:v>6.1281875958469803</c:v>
                </c:pt>
                <c:pt idx="3">
                  <c:v>6.1972835425970718</c:v>
                </c:pt>
                <c:pt idx="4">
                  <c:v>6.7984591088277684</c:v>
                </c:pt>
                <c:pt idx="5">
                  <c:v>6.706666734835478</c:v>
                </c:pt>
                <c:pt idx="6">
                  <c:v>7.0403251342271504</c:v>
                </c:pt>
                <c:pt idx="7">
                  <c:v>6.6692133153117821</c:v>
                </c:pt>
                <c:pt idx="8">
                  <c:v>7.0541106835627208</c:v>
                </c:pt>
                <c:pt idx="9">
                  <c:v>7.3813928857312225</c:v>
                </c:pt>
                <c:pt idx="10">
                  <c:v>8.0942000258549172</c:v>
                </c:pt>
                <c:pt idx="11">
                  <c:v>6.8692996651740179</c:v>
                </c:pt>
                <c:pt idx="12">
                  <c:v>6.8343240049677147</c:v>
                </c:pt>
                <c:pt idx="13">
                  <c:v>7.0854644706034779</c:v>
                </c:pt>
                <c:pt idx="14">
                  <c:v>7.4066090764997474</c:v>
                </c:pt>
                <c:pt idx="15">
                  <c:v>7.6259445833984572</c:v>
                </c:pt>
              </c:numCache>
            </c:numRef>
          </c:val>
          <c:extLst>
            <c:ext xmlns:c16="http://schemas.microsoft.com/office/drawing/2014/chart" uri="{C3380CC4-5D6E-409C-BE32-E72D297353CC}">
              <c16:uniqueId val="{00000006-D71D-4D5F-BB6D-4E8922A6289D}"/>
            </c:ext>
          </c:extLst>
        </c:ser>
        <c:ser>
          <c:idx val="6"/>
          <c:order val="6"/>
          <c:tx>
            <c:strRef>
              <c:f>'5 Utsläpp per syss.'!$C$52</c:f>
              <c:strCache>
                <c:ptCount val="1"/>
                <c:pt idx="0">
                  <c:v>Övriga tjänster</c:v>
                </c:pt>
              </c:strCache>
            </c:strRef>
          </c:tx>
          <c:spPr>
            <a:solidFill>
              <a:srgbClr val="FFB309"/>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syss.'!$BA$52:$BM$52,'5 Utsläpp per syss.'!$BN$52,'5 Utsläpp per syss.'!$BO$52:$BP$52)</c:f>
              <c:numCache>
                <c:formatCode>0.0</c:formatCode>
                <c:ptCount val="16"/>
                <c:pt idx="0">
                  <c:v>0.35274727775456172</c:v>
                </c:pt>
                <c:pt idx="1">
                  <c:v>0.36998994625998838</c:v>
                </c:pt>
                <c:pt idx="2">
                  <c:v>0.3675678509696082</c:v>
                </c:pt>
                <c:pt idx="3">
                  <c:v>0.33989173360211877</c:v>
                </c:pt>
                <c:pt idx="4">
                  <c:v>0.36504945737227606</c:v>
                </c:pt>
                <c:pt idx="5">
                  <c:v>0.35173637174483985</c:v>
                </c:pt>
                <c:pt idx="6">
                  <c:v>0.3359440059824827</c:v>
                </c:pt>
                <c:pt idx="7">
                  <c:v>0.31802054269417951</c:v>
                </c:pt>
                <c:pt idx="8">
                  <c:v>0.31058532764981533</c:v>
                </c:pt>
                <c:pt idx="9">
                  <c:v>0.30375878620115304</c:v>
                </c:pt>
                <c:pt idx="10">
                  <c:v>0.30980846954160651</c:v>
                </c:pt>
                <c:pt idx="11">
                  <c:v>0.30268311760999655</c:v>
                </c:pt>
                <c:pt idx="12">
                  <c:v>0.30440462977119503</c:v>
                </c:pt>
                <c:pt idx="13">
                  <c:v>0.29359739677069446</c:v>
                </c:pt>
                <c:pt idx="14">
                  <c:v>0.30012592843452895</c:v>
                </c:pt>
                <c:pt idx="15">
                  <c:v>0.35224015006967152</c:v>
                </c:pt>
              </c:numCache>
            </c:numRef>
          </c:val>
          <c:extLst>
            <c:ext xmlns:c16="http://schemas.microsoft.com/office/drawing/2014/chart" uri="{C3380CC4-5D6E-409C-BE32-E72D297353CC}">
              <c16:uniqueId val="{00000007-D71D-4D5F-BB6D-4E8922A6289D}"/>
            </c:ext>
          </c:extLst>
        </c:ser>
        <c:ser>
          <c:idx val="7"/>
          <c:order val="7"/>
          <c:tx>
            <c:strRef>
              <c:f>'5 Utsläpp per syss.'!$C$53</c:f>
              <c:strCache>
                <c:ptCount val="1"/>
                <c:pt idx="0">
                  <c:v>Offentlig sektor</c:v>
                </c:pt>
              </c:strCache>
            </c:strRef>
          </c:tx>
          <c:spPr>
            <a:solidFill>
              <a:srgbClr val="FFDC82"/>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syss.'!$BA$53:$BM$53,'5 Utsläpp per syss.'!$BN$53,'5 Utsläpp per syss.'!$BO$53:$BP$53)</c:f>
              <c:numCache>
                <c:formatCode>0.0</c:formatCode>
                <c:ptCount val="16"/>
                <c:pt idx="0">
                  <c:v>6.2748642130783502E-2</c:v>
                </c:pt>
                <c:pt idx="1">
                  <c:v>6.4542120885300369E-2</c:v>
                </c:pt>
                <c:pt idx="2">
                  <c:v>6.8656269281649557E-2</c:v>
                </c:pt>
                <c:pt idx="3">
                  <c:v>6.7993187491910176E-2</c:v>
                </c:pt>
                <c:pt idx="4">
                  <c:v>6.4386989870887326E-2</c:v>
                </c:pt>
                <c:pt idx="5">
                  <c:v>6.3307214505277445E-2</c:v>
                </c:pt>
                <c:pt idx="6">
                  <c:v>6.655499108892457E-2</c:v>
                </c:pt>
                <c:pt idx="7">
                  <c:v>6.5553769154060693E-2</c:v>
                </c:pt>
                <c:pt idx="8">
                  <c:v>5.7312825550262535E-2</c:v>
                </c:pt>
                <c:pt idx="9">
                  <c:v>5.6271285747238692E-2</c:v>
                </c:pt>
                <c:pt idx="10">
                  <c:v>6.2173877981232376E-2</c:v>
                </c:pt>
                <c:pt idx="11">
                  <c:v>6.4211347895675064E-2</c:v>
                </c:pt>
                <c:pt idx="12">
                  <c:v>5.6792841954202561E-2</c:v>
                </c:pt>
                <c:pt idx="13">
                  <c:v>5.4809182546523012E-2</c:v>
                </c:pt>
                <c:pt idx="14">
                  <c:v>6.0558061954462429E-2</c:v>
                </c:pt>
                <c:pt idx="15">
                  <c:v>6.5043749263500983E-2</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r>
              <a:rPr lang="sv-SE" b="1"/>
              <a:t>Utsläpp av växthusgaser per förädlingsvärde (fasta priser)</a:t>
            </a:r>
          </a:p>
          <a:p>
            <a:pPr>
              <a:defRPr/>
            </a:pPr>
            <a:r>
              <a:rPr lang="sv-SE" sz="960" b="0" i="0" u="none" strike="noStrike" baseline="0">
                <a:effectLst/>
              </a:rPr>
              <a:t>Emissions of greenhouse gases by value added</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endParaRPr lang="sv-SE"/>
        </a:p>
      </c:txPr>
    </c:title>
    <c:autoTitleDeleted val="0"/>
    <c:plotArea>
      <c:layout/>
      <c:barChart>
        <c:barDir val="col"/>
        <c:grouping val="clustered"/>
        <c:varyColors val="0"/>
        <c:ser>
          <c:idx val="0"/>
          <c:order val="0"/>
          <c:tx>
            <c:strRef>
              <c:f>'4 Utsläpp per FV'!$C$46</c:f>
              <c:strCache>
                <c:ptCount val="1"/>
                <c:pt idx="0">
                  <c:v>Jordbruk, skogsbruk och fiske</c:v>
                </c:pt>
              </c:strCache>
            </c:strRef>
          </c:tx>
          <c:spPr>
            <a:solidFill>
              <a:srgbClr val="1E00BE"/>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FV'!$BA$46:$BM$46,'4 Utsläpp per FV'!$BN$46,'4 Utsläpp per FV'!$BO$46:$BP$46)</c:f>
              <c:numCache>
                <c:formatCode>0.0</c:formatCode>
                <c:ptCount val="16"/>
                <c:pt idx="0">
                  <c:v>113.30793367386859</c:v>
                </c:pt>
                <c:pt idx="1">
                  <c:v>124.78479080708739</c:v>
                </c:pt>
                <c:pt idx="2">
                  <c:v>113.38999389797394</c:v>
                </c:pt>
                <c:pt idx="3">
                  <c:v>114.8933477317477</c:v>
                </c:pt>
                <c:pt idx="4">
                  <c:v>115.79550715698659</c:v>
                </c:pt>
                <c:pt idx="5">
                  <c:v>125.11820169755727</c:v>
                </c:pt>
                <c:pt idx="6">
                  <c:v>114.58975499790481</c:v>
                </c:pt>
                <c:pt idx="7">
                  <c:v>114.66696786985545</c:v>
                </c:pt>
                <c:pt idx="8">
                  <c:v>113.74959904170291</c:v>
                </c:pt>
                <c:pt idx="9">
                  <c:v>123.13614344290573</c:v>
                </c:pt>
                <c:pt idx="10">
                  <c:v>117.63013981485155</c:v>
                </c:pt>
                <c:pt idx="11">
                  <c:v>116.90727896522785</c:v>
                </c:pt>
                <c:pt idx="12">
                  <c:v>127.05365382538442</c:v>
                </c:pt>
                <c:pt idx="13">
                  <c:v>156.19560698931232</c:v>
                </c:pt>
                <c:pt idx="14">
                  <c:v>144.45344097209809</c:v>
                </c:pt>
                <c:pt idx="15">
                  <c:v>130.597046582247</c:v>
                </c:pt>
              </c:numCache>
            </c:numRef>
          </c:val>
          <c:extLst>
            <c:ext xmlns:c16="http://schemas.microsoft.com/office/drawing/2014/chart" uri="{C3380CC4-5D6E-409C-BE32-E72D297353CC}">
              <c16:uniqueId val="{00000000-D71D-4D5F-BB6D-4E8922A6289D}"/>
            </c:ext>
          </c:extLst>
        </c:ser>
        <c:ser>
          <c:idx val="1"/>
          <c:order val="1"/>
          <c:tx>
            <c:strRef>
              <c:f>'4 Utsläpp per FV'!$C$47</c:f>
              <c:strCache>
                <c:ptCount val="1"/>
                <c:pt idx="0">
                  <c:v>Utvinning av mineral</c:v>
                </c:pt>
              </c:strCache>
            </c:strRef>
          </c:tx>
          <c:spPr>
            <a:solidFill>
              <a:srgbClr val="8D90F5"/>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FV'!$BA$47:$BM$47,'4 Utsläpp per FV'!$BN$47,'4 Utsläpp per FV'!$BO$47:$BP$47)</c:f>
              <c:numCache>
                <c:formatCode>0.0</c:formatCode>
                <c:ptCount val="16"/>
                <c:pt idx="0">
                  <c:v>22.189733050970318</c:v>
                </c:pt>
                <c:pt idx="1">
                  <c:v>17.55847809262443</c:v>
                </c:pt>
                <c:pt idx="2">
                  <c:v>18.168481608165184</c:v>
                </c:pt>
                <c:pt idx="3">
                  <c:v>18.106248184208358</c:v>
                </c:pt>
                <c:pt idx="4">
                  <c:v>18.708230930034382</c:v>
                </c:pt>
                <c:pt idx="5">
                  <c:v>18.567761220319209</c:v>
                </c:pt>
                <c:pt idx="6">
                  <c:v>17.299682310323067</c:v>
                </c:pt>
                <c:pt idx="7">
                  <c:v>19.786099473647685</c:v>
                </c:pt>
                <c:pt idx="8">
                  <c:v>19.474911778054857</c:v>
                </c:pt>
                <c:pt idx="9">
                  <c:v>19.515924531630588</c:v>
                </c:pt>
                <c:pt idx="10">
                  <c:v>23.493472252959585</c:v>
                </c:pt>
                <c:pt idx="11">
                  <c:v>21.830785874577721</c:v>
                </c:pt>
                <c:pt idx="12">
                  <c:v>23.429500157419021</c:v>
                </c:pt>
                <c:pt idx="13">
                  <c:v>19.440297219182927</c:v>
                </c:pt>
                <c:pt idx="14">
                  <c:v>25.401154295606855</c:v>
                </c:pt>
                <c:pt idx="15">
                  <c:v>38.003553109611673</c:v>
                </c:pt>
              </c:numCache>
            </c:numRef>
          </c:val>
          <c:extLst>
            <c:ext xmlns:c16="http://schemas.microsoft.com/office/drawing/2014/chart" uri="{C3380CC4-5D6E-409C-BE32-E72D297353CC}">
              <c16:uniqueId val="{00000002-D71D-4D5F-BB6D-4E8922A6289D}"/>
            </c:ext>
          </c:extLst>
        </c:ser>
        <c:ser>
          <c:idx val="2"/>
          <c:order val="2"/>
          <c:tx>
            <c:strRef>
              <c:f>'4 Utsläpp per FV'!$C$48</c:f>
              <c:strCache>
                <c:ptCount val="1"/>
                <c:pt idx="0">
                  <c:v>Tillverkningsindustri</c:v>
                </c:pt>
              </c:strCache>
            </c:strRef>
          </c:tx>
          <c:spPr>
            <a:solidFill>
              <a:srgbClr val="329B46"/>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FV'!$BA$48:$BM$48,'4 Utsläpp per FV'!$BN$48,'4 Utsläpp per FV'!$BO$48:$BP$48)</c:f>
              <c:numCache>
                <c:formatCode>0.0</c:formatCode>
                <c:ptCount val="16"/>
                <c:pt idx="0">
                  <c:v>18.16680060790544</c:v>
                </c:pt>
                <c:pt idx="1">
                  <c:v>16.696236646226108</c:v>
                </c:pt>
                <c:pt idx="2">
                  <c:v>15.165785068675737</c:v>
                </c:pt>
                <c:pt idx="3">
                  <c:v>15.681849629800498</c:v>
                </c:pt>
                <c:pt idx="4">
                  <c:v>15.983583284890496</c:v>
                </c:pt>
                <c:pt idx="5">
                  <c:v>16.675165169871811</c:v>
                </c:pt>
                <c:pt idx="6">
                  <c:v>15.372801841852363</c:v>
                </c:pt>
                <c:pt idx="7">
                  <c:v>16.267246286401043</c:v>
                </c:pt>
                <c:pt idx="8">
                  <c:v>12.819396701557517</c:v>
                </c:pt>
                <c:pt idx="9">
                  <c:v>15.809719969261213</c:v>
                </c:pt>
                <c:pt idx="10">
                  <c:v>14.362164653413036</c:v>
                </c:pt>
                <c:pt idx="11">
                  <c:v>14.468552376402361</c:v>
                </c:pt>
                <c:pt idx="12">
                  <c:v>14.431129760542831</c:v>
                </c:pt>
                <c:pt idx="13">
                  <c:v>15.889496612807363</c:v>
                </c:pt>
                <c:pt idx="14">
                  <c:v>15.100692340406944</c:v>
                </c:pt>
                <c:pt idx="15">
                  <c:v>14.454811943207043</c:v>
                </c:pt>
              </c:numCache>
            </c:numRef>
          </c:val>
          <c:extLst>
            <c:ext xmlns:c16="http://schemas.microsoft.com/office/drawing/2014/chart" uri="{C3380CC4-5D6E-409C-BE32-E72D297353CC}">
              <c16:uniqueId val="{00000003-D71D-4D5F-BB6D-4E8922A6289D}"/>
            </c:ext>
          </c:extLst>
        </c:ser>
        <c:ser>
          <c:idx val="3"/>
          <c:order val="3"/>
          <c:tx>
            <c:strRef>
              <c:f>'4 Utsläpp per FV'!$C$49</c:f>
              <c:strCache>
                <c:ptCount val="1"/>
                <c:pt idx="0">
                  <c:v>El, gas och värmeverk samt vatten, avlopp och avfall</c:v>
                </c:pt>
              </c:strCache>
            </c:strRef>
          </c:tx>
          <c:spPr>
            <a:solidFill>
              <a:srgbClr val="70DC69"/>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FV'!$BA$49:$BM$49,'4 Utsläpp per FV'!$BN$49,'4 Utsläpp per FV'!$BO$49:$BP$49)</c:f>
              <c:numCache>
                <c:formatCode>0.0</c:formatCode>
                <c:ptCount val="16"/>
                <c:pt idx="0">
                  <c:v>35.330513850915729</c:v>
                </c:pt>
                <c:pt idx="1">
                  <c:v>35.756416951645463</c:v>
                </c:pt>
                <c:pt idx="2">
                  <c:v>37.244550119221849</c:v>
                </c:pt>
                <c:pt idx="3">
                  <c:v>41.854953027921184</c:v>
                </c:pt>
                <c:pt idx="4">
                  <c:v>46.635835018352147</c:v>
                </c:pt>
                <c:pt idx="5">
                  <c:v>47.026619814004633</c:v>
                </c:pt>
                <c:pt idx="6">
                  <c:v>49.978804970564234</c:v>
                </c:pt>
                <c:pt idx="7">
                  <c:v>46.116198450928991</c:v>
                </c:pt>
                <c:pt idx="8">
                  <c:v>47.077485230708511</c:v>
                </c:pt>
                <c:pt idx="9">
                  <c:v>40.799538818953522</c:v>
                </c:pt>
                <c:pt idx="10">
                  <c:v>51.332797833910448</c:v>
                </c:pt>
                <c:pt idx="11">
                  <c:v>44.517329116629483</c:v>
                </c:pt>
                <c:pt idx="12">
                  <c:v>44.590871632147319</c:v>
                </c:pt>
                <c:pt idx="13">
                  <c:v>41.840449613356476</c:v>
                </c:pt>
                <c:pt idx="14">
                  <c:v>42.960635514232067</c:v>
                </c:pt>
                <c:pt idx="15">
                  <c:v>47.974453411676315</c:v>
                </c:pt>
              </c:numCache>
            </c:numRef>
          </c:val>
          <c:extLst>
            <c:ext xmlns:c16="http://schemas.microsoft.com/office/drawing/2014/chart" uri="{C3380CC4-5D6E-409C-BE32-E72D297353CC}">
              <c16:uniqueId val="{00000004-D71D-4D5F-BB6D-4E8922A6289D}"/>
            </c:ext>
          </c:extLst>
        </c:ser>
        <c:ser>
          <c:idx val="4"/>
          <c:order val="4"/>
          <c:tx>
            <c:strRef>
              <c:f>'4 Utsläpp per FV'!$C$50</c:f>
              <c:strCache>
                <c:ptCount val="1"/>
                <c:pt idx="0">
                  <c:v>Byggverksamhet</c:v>
                </c:pt>
              </c:strCache>
            </c:strRef>
          </c:tx>
          <c:spPr>
            <a:solidFill>
              <a:srgbClr val="91289B"/>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FV'!$BA$50:$BM$50,'4 Utsläpp per FV'!$BN$50,'4 Utsläpp per FV'!$BO$50:$BP$50)</c:f>
              <c:numCache>
                <c:formatCode>0.0</c:formatCode>
                <c:ptCount val="16"/>
                <c:pt idx="0">
                  <c:v>5.3141069393113707</c:v>
                </c:pt>
                <c:pt idx="1">
                  <c:v>6.4278293791158854</c:v>
                </c:pt>
                <c:pt idx="2">
                  <c:v>5.1107963954272186</c:v>
                </c:pt>
                <c:pt idx="3">
                  <c:v>6.5218950874766968</c:v>
                </c:pt>
                <c:pt idx="4">
                  <c:v>5.8980148793121137</c:v>
                </c:pt>
                <c:pt idx="5">
                  <c:v>6.6599525622752225</c:v>
                </c:pt>
                <c:pt idx="6">
                  <c:v>4.8780170369978473</c:v>
                </c:pt>
                <c:pt idx="7">
                  <c:v>5.8042591688441618</c:v>
                </c:pt>
                <c:pt idx="8">
                  <c:v>4.8429545398922746</c:v>
                </c:pt>
                <c:pt idx="9">
                  <c:v>5.6728556231319072</c:v>
                </c:pt>
                <c:pt idx="10">
                  <c:v>4.4083762363828223</c:v>
                </c:pt>
                <c:pt idx="11">
                  <c:v>5.2400666528446642</c:v>
                </c:pt>
                <c:pt idx="12">
                  <c:v>4.6017490803735503</c:v>
                </c:pt>
                <c:pt idx="13">
                  <c:v>5.416482515999129</c:v>
                </c:pt>
                <c:pt idx="14">
                  <c:v>4.0452560590391018</c:v>
                </c:pt>
                <c:pt idx="15">
                  <c:v>6.6963290158508331</c:v>
                </c:pt>
              </c:numCache>
            </c:numRef>
          </c:val>
          <c:extLst>
            <c:ext xmlns:c16="http://schemas.microsoft.com/office/drawing/2014/chart" uri="{C3380CC4-5D6E-409C-BE32-E72D297353CC}">
              <c16:uniqueId val="{00000005-D71D-4D5F-BB6D-4E8922A6289D}"/>
            </c:ext>
          </c:extLst>
        </c:ser>
        <c:ser>
          <c:idx val="5"/>
          <c:order val="5"/>
          <c:tx>
            <c:strRef>
              <c:f>'4 Utsläpp per FV'!$C$51</c:f>
              <c:strCache>
                <c:ptCount val="1"/>
                <c:pt idx="0">
                  <c:v>Transportbranschen</c:v>
                </c:pt>
              </c:strCache>
            </c:strRef>
          </c:tx>
          <c:spPr>
            <a:solidFill>
              <a:srgbClr val="F0C3E6"/>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FV'!$BA$51:$BM$51,'4 Utsläpp per FV'!$BN$51,'4 Utsläpp per FV'!$BO$51:$BP$51)</c:f>
              <c:numCache>
                <c:formatCode>0.0</c:formatCode>
                <c:ptCount val="16"/>
                <c:pt idx="0">
                  <c:v>32.178125082496713</c:v>
                </c:pt>
                <c:pt idx="1">
                  <c:v>35.862524022409886</c:v>
                </c:pt>
                <c:pt idx="2">
                  <c:v>31.328795223617714</c:v>
                </c:pt>
                <c:pt idx="3">
                  <c:v>35.207747999879686</c:v>
                </c:pt>
                <c:pt idx="4">
                  <c:v>35.876658271307285</c:v>
                </c:pt>
                <c:pt idx="5">
                  <c:v>35.75017727738306</c:v>
                </c:pt>
                <c:pt idx="6">
                  <c:v>31.683743979577009</c:v>
                </c:pt>
                <c:pt idx="7">
                  <c:v>33.254470518449494</c:v>
                </c:pt>
                <c:pt idx="8">
                  <c:v>31.485820613306959</c:v>
                </c:pt>
                <c:pt idx="9">
                  <c:v>35.522144727671204</c:v>
                </c:pt>
                <c:pt idx="10">
                  <c:v>35.317790117391873</c:v>
                </c:pt>
                <c:pt idx="11">
                  <c:v>33.546457132325614</c:v>
                </c:pt>
                <c:pt idx="12">
                  <c:v>34.276533523674139</c:v>
                </c:pt>
                <c:pt idx="13">
                  <c:v>39.450678132258574</c:v>
                </c:pt>
                <c:pt idx="14">
                  <c:v>33.910223380792594</c:v>
                </c:pt>
                <c:pt idx="15">
                  <c:v>39.9913601403195</c:v>
                </c:pt>
              </c:numCache>
            </c:numRef>
          </c:val>
          <c:extLst>
            <c:ext xmlns:c16="http://schemas.microsoft.com/office/drawing/2014/chart" uri="{C3380CC4-5D6E-409C-BE32-E72D297353CC}">
              <c16:uniqueId val="{00000006-D71D-4D5F-BB6D-4E8922A6289D}"/>
            </c:ext>
          </c:extLst>
        </c:ser>
        <c:ser>
          <c:idx val="6"/>
          <c:order val="6"/>
          <c:tx>
            <c:strRef>
              <c:f>'4 Utsläpp per FV'!$C$52</c:f>
              <c:strCache>
                <c:ptCount val="1"/>
                <c:pt idx="0">
                  <c:v>Övriga tjänster</c:v>
                </c:pt>
              </c:strCache>
            </c:strRef>
          </c:tx>
          <c:spPr>
            <a:solidFill>
              <a:srgbClr val="FFB309"/>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FV'!$BA$52:$BM$52,'4 Utsläpp per FV'!$BN$52,'4 Utsläpp per FV'!$BO$52:$BP$52)</c:f>
              <c:numCache>
                <c:formatCode>0.0</c:formatCode>
                <c:ptCount val="16"/>
                <c:pt idx="0">
                  <c:v>1.2926796268874221</c:v>
                </c:pt>
                <c:pt idx="1">
                  <c:v>1.3895534939980365</c:v>
                </c:pt>
                <c:pt idx="2">
                  <c:v>1.2022029969209824</c:v>
                </c:pt>
                <c:pt idx="3">
                  <c:v>1.1965013773999009</c:v>
                </c:pt>
                <c:pt idx="4">
                  <c:v>1.2064270628637261</c:v>
                </c:pt>
                <c:pt idx="5">
                  <c:v>1.2983844978871166</c:v>
                </c:pt>
                <c:pt idx="6">
                  <c:v>1.0697186428019358</c:v>
                </c:pt>
                <c:pt idx="7">
                  <c:v>1.1403653431765566</c:v>
                </c:pt>
                <c:pt idx="8">
                  <c:v>1.0783144296687031</c:v>
                </c:pt>
                <c:pt idx="9">
                  <c:v>1.1635161187453793</c:v>
                </c:pt>
                <c:pt idx="10">
                  <c:v>1.0563528886485942</c:v>
                </c:pt>
                <c:pt idx="11">
                  <c:v>1.0988886389030961</c:v>
                </c:pt>
                <c:pt idx="12">
                  <c:v>1.0743432079016006</c:v>
                </c:pt>
                <c:pt idx="13">
                  <c:v>1.1158146652394201</c:v>
                </c:pt>
                <c:pt idx="14">
                  <c:v>1.0053064916652754</c:v>
                </c:pt>
                <c:pt idx="15">
                  <c:v>1.2605101545482662</c:v>
                </c:pt>
              </c:numCache>
            </c:numRef>
          </c:val>
          <c:extLst>
            <c:ext xmlns:c16="http://schemas.microsoft.com/office/drawing/2014/chart" uri="{C3380CC4-5D6E-409C-BE32-E72D297353CC}">
              <c16:uniqueId val="{00000007-D71D-4D5F-BB6D-4E8922A6289D}"/>
            </c:ext>
          </c:extLst>
        </c:ser>
        <c:ser>
          <c:idx val="7"/>
          <c:order val="7"/>
          <c:tx>
            <c:strRef>
              <c:f>'4 Utsläpp per FV'!$C$53</c:f>
              <c:strCache>
                <c:ptCount val="1"/>
                <c:pt idx="0">
                  <c:v>Offentlig sektor</c:v>
                </c:pt>
              </c:strCache>
            </c:strRef>
          </c:tx>
          <c:spPr>
            <a:solidFill>
              <a:srgbClr val="FFDC82"/>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FV'!$BA$53:$BM$53,'4 Utsläpp per FV'!$BN$53,'4 Utsläpp per FV'!$BO$53:$BP$53)</c:f>
              <c:numCache>
                <c:formatCode>0.0</c:formatCode>
                <c:ptCount val="16"/>
                <c:pt idx="0">
                  <c:v>0.34399930184445843</c:v>
                </c:pt>
                <c:pt idx="1">
                  <c:v>0.42201703010809444</c:v>
                </c:pt>
                <c:pt idx="2">
                  <c:v>0.36396588396008334</c:v>
                </c:pt>
                <c:pt idx="3">
                  <c:v>0.34574579985029563</c:v>
                </c:pt>
                <c:pt idx="4">
                  <c:v>0.33726946600337371</c:v>
                </c:pt>
                <c:pt idx="5">
                  <c:v>0.41022492024722401</c:v>
                </c:pt>
                <c:pt idx="6">
                  <c:v>0.34922359441369771</c:v>
                </c:pt>
                <c:pt idx="7">
                  <c:v>0.33552395389278383</c:v>
                </c:pt>
                <c:pt idx="8">
                  <c:v>0.3077684377623357</c:v>
                </c:pt>
                <c:pt idx="9">
                  <c:v>0.36155458131617441</c:v>
                </c:pt>
                <c:pt idx="10">
                  <c:v>0.32362687287985153</c:v>
                </c:pt>
                <c:pt idx="11">
                  <c:v>0.32075785725611045</c:v>
                </c:pt>
                <c:pt idx="12">
                  <c:v>0.30793085717982432</c:v>
                </c:pt>
                <c:pt idx="13">
                  <c:v>0.36039348356799578</c:v>
                </c:pt>
                <c:pt idx="14">
                  <c:v>0.31453792600169894</c:v>
                </c:pt>
                <c:pt idx="15">
                  <c:v>0.32613108337022295</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overlay val="0"/>
    </c:title>
    <c:autoTitleDeleted val="0"/>
    <c:plotArea>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6.6885984979188462E-2</c:v>
                </c:pt>
                <c:pt idx="1">
                  <c:v>4.7837747669349416E-2</c:v>
                </c:pt>
                <c:pt idx="2">
                  <c:v>0.13487284498961602</c:v>
                </c:pt>
                <c:pt idx="3">
                  <c:v>-8.436613706447358E-3</c:v>
                </c:pt>
                <c:pt idx="4">
                  <c:v>6.6516355687532003E-2</c:v>
                </c:pt>
                <c:pt idx="5">
                  <c:v>0.31067603045060005</c:v>
                </c:pt>
                <c:pt idx="6">
                  <c:v>9.4671412063740107E-2</c:v>
                </c:pt>
                <c:pt idx="7">
                  <c:v>0.16482808744315991</c:v>
                </c:pt>
                <c:pt idx="8">
                  <c:v>2.0594828278633563E-2</c:v>
                </c:pt>
                <c:pt idx="9">
                  <c:v>0.1031274133467424</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1.8902109899026015E-3</c:v>
                </c:pt>
                <c:pt idx="1">
                  <c:v>-6.3960083750262076E-2</c:v>
                </c:pt>
                <c:pt idx="2">
                  <c:v>-0.33214012158835132</c:v>
                </c:pt>
                <c:pt idx="3">
                  <c:v>-8.0764185855210988E-3</c:v>
                </c:pt>
                <c:pt idx="4">
                  <c:v>-1.3854299218656026E-2</c:v>
                </c:pt>
                <c:pt idx="5">
                  <c:v>2.630897406670726E-2</c:v>
                </c:pt>
                <c:pt idx="6">
                  <c:v>-7.7918639210435875E-2</c:v>
                </c:pt>
                <c:pt idx="7">
                  <c:v>1.5636199052386973E-2</c:v>
                </c:pt>
                <c:pt idx="8">
                  <c:v>4.7356681252841868E-3</c:v>
                </c:pt>
                <c:pt idx="9">
                  <c:v>3.0141533054697515E-2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8.0000000000000016E-2"/>
          <c:min val="-0.12000000000000001"/>
        </c:scaling>
        <c:delete val="0"/>
        <c:axPos val="b"/>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Diagram'!$O$9:$AI$9</c:f>
              <c:numCache>
                <c:formatCode>0</c:formatCode>
                <c:ptCount val="21"/>
                <c:pt idx="0">
                  <c:v>100</c:v>
                </c:pt>
                <c:pt idx="1">
                  <c:v>113.10785892446924</c:v>
                </c:pt>
                <c:pt idx="2">
                  <c:v>113.46118642237406</c:v>
                </c:pt>
                <c:pt idx="3">
                  <c:v>108.60856785243863</c:v>
                </c:pt>
                <c:pt idx="4">
                  <c:v>97.277809728434832</c:v>
                </c:pt>
                <c:pt idx="5">
                  <c:v>96.898895116491602</c:v>
                </c:pt>
                <c:pt idx="6">
                  <c:v>102.29752574564614</c:v>
                </c:pt>
                <c:pt idx="7">
                  <c:v>104.07113535724777</c:v>
                </c:pt>
                <c:pt idx="8">
                  <c:v>95.178423945098217</c:v>
                </c:pt>
                <c:pt idx="9">
                  <c:v>109.50534478567144</c:v>
                </c:pt>
                <c:pt idx="10">
                  <c:v>106.96114188123292</c:v>
                </c:pt>
                <c:pt idx="11">
                  <c:v>102.6704192107121</c:v>
                </c:pt>
                <c:pt idx="12">
                  <c:v>89.882735899192255</c:v>
                </c:pt>
                <c:pt idx="13">
                  <c:v>89.880949596563838</c:v>
                </c:pt>
                <c:pt idx="14">
                  <c:v>90.181690689645336</c:v>
                </c:pt>
                <c:pt idx="15">
                  <c:v>92.102845798554313</c:v>
                </c:pt>
                <c:pt idx="16">
                  <c:v>85.946705645843224</c:v>
                </c:pt>
                <c:pt idx="17">
                  <c:v>89.051205322746668</c:v>
                </c:pt>
                <c:pt idx="18">
                  <c:v>87.871280699470304</c:v>
                </c:pt>
                <c:pt idx="19">
                  <c:v>89.384345823543541</c:v>
                </c:pt>
                <c:pt idx="20">
                  <c:v>114.25819900958973</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Diagram'!$O$10:$AI$10</c:f>
              <c:numCache>
                <c:formatCode>0</c:formatCode>
                <c:ptCount val="21"/>
                <c:pt idx="0">
                  <c:v>100</c:v>
                </c:pt>
                <c:pt idx="1">
                  <c:v>112.11910393878983</c:v>
                </c:pt>
                <c:pt idx="2">
                  <c:v>121.54032317282119</c:v>
                </c:pt>
                <c:pt idx="3">
                  <c:v>104.36822554489321</c:v>
                </c:pt>
                <c:pt idx="4">
                  <c:v>98.685486878430368</c:v>
                </c:pt>
                <c:pt idx="5">
                  <c:v>83.952731054169078</c:v>
                </c:pt>
                <c:pt idx="6">
                  <c:v>94.365868635898636</c:v>
                </c:pt>
                <c:pt idx="7">
                  <c:v>87.329183929301067</c:v>
                </c:pt>
                <c:pt idx="8">
                  <c:v>90.724470335427355</c:v>
                </c:pt>
                <c:pt idx="9">
                  <c:v>98.136324686193561</c:v>
                </c:pt>
                <c:pt idx="10">
                  <c:v>86.433683848371913</c:v>
                </c:pt>
                <c:pt idx="11">
                  <c:v>93.993359390886056</c:v>
                </c:pt>
                <c:pt idx="12">
                  <c:v>98.196053603980729</c:v>
                </c:pt>
                <c:pt idx="13">
                  <c:v>106.67772604663388</c:v>
                </c:pt>
                <c:pt idx="14">
                  <c:v>92.47640040323391</c:v>
                </c:pt>
                <c:pt idx="15">
                  <c:v>101.21719725482268</c:v>
                </c:pt>
                <c:pt idx="16">
                  <c:v>99.16498857553529</c:v>
                </c:pt>
                <c:pt idx="17">
                  <c:v>103.96873857041544</c:v>
                </c:pt>
                <c:pt idx="18">
                  <c:v>89.240823327800044</c:v>
                </c:pt>
                <c:pt idx="19">
                  <c:v>98.845773698501489</c:v>
                </c:pt>
                <c:pt idx="20">
                  <c:v>98.649391180274165</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Diagram'!$O$11:$AI$11</c:f>
              <c:numCache>
                <c:formatCode>0</c:formatCode>
                <c:ptCount val="21"/>
                <c:pt idx="0">
                  <c:v>100</c:v>
                </c:pt>
                <c:pt idx="1">
                  <c:v>113.13048223095419</c:v>
                </c:pt>
                <c:pt idx="2">
                  <c:v>113.15505362850573</c:v>
                </c:pt>
                <c:pt idx="3">
                  <c:v>108.66556057470353</c:v>
                </c:pt>
                <c:pt idx="4">
                  <c:v>88.404955796596738</c:v>
                </c:pt>
                <c:pt idx="5">
                  <c:v>19.784249412998665</c:v>
                </c:pt>
                <c:pt idx="6">
                  <c:v>31.087779509344131</c:v>
                </c:pt>
                <c:pt idx="7">
                  <c:v>28.25852411829533</c:v>
                </c:pt>
                <c:pt idx="8">
                  <c:v>32.593875293390909</c:v>
                </c:pt>
                <c:pt idx="9">
                  <c:v>37.269227854653373</c:v>
                </c:pt>
                <c:pt idx="10">
                  <c:v>62.581912356599069</c:v>
                </c:pt>
                <c:pt idx="11">
                  <c:v>67.480663659663591</c:v>
                </c:pt>
                <c:pt idx="12">
                  <c:v>55.526775317927871</c:v>
                </c:pt>
                <c:pt idx="13">
                  <c:v>63.443454584090489</c:v>
                </c:pt>
                <c:pt idx="14">
                  <c:v>106.56603464601358</c:v>
                </c:pt>
                <c:pt idx="15">
                  <c:v>114.9795519802685</c:v>
                </c:pt>
                <c:pt idx="16">
                  <c:v>66.875413609855144</c:v>
                </c:pt>
                <c:pt idx="17">
                  <c:v>58.89564055721479</c:v>
                </c:pt>
                <c:pt idx="18">
                  <c:v>99.820058906560035</c:v>
                </c:pt>
                <c:pt idx="19">
                  <c:v>89.238183928164531</c:v>
                </c:pt>
                <c:pt idx="20">
                  <c:v>67.603776741035588</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Hushållens personbilar</c:v>
                </c:pt>
              </c:strCache>
            </c:strRef>
          </c:tx>
          <c:spPr>
            <a:ln w="28575" cap="rnd">
              <a:solidFill>
                <a:schemeClr val="accent4"/>
              </a:solidFill>
              <a:round/>
            </a:ln>
            <a:effectLst/>
          </c:spPr>
          <c:marker>
            <c:symbol val="none"/>
          </c:marker>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Diagram'!$O$12:$AI$12</c:f>
              <c:numCache>
                <c:formatCode>0</c:formatCode>
                <c:ptCount val="21"/>
                <c:pt idx="0">
                  <c:v>100</c:v>
                </c:pt>
                <c:pt idx="1">
                  <c:v>116.12737442650393</c:v>
                </c:pt>
                <c:pt idx="2">
                  <c:v>121.58759753162074</c:v>
                </c:pt>
                <c:pt idx="3">
                  <c:v>108.92959028645257</c:v>
                </c:pt>
                <c:pt idx="4">
                  <c:v>98.442952828278536</c:v>
                </c:pt>
                <c:pt idx="5">
                  <c:v>102.27558399102459</c:v>
                </c:pt>
                <c:pt idx="6">
                  <c:v>114.4574750550553</c:v>
                </c:pt>
                <c:pt idx="7">
                  <c:v>100.8378655165852</c:v>
                </c:pt>
                <c:pt idx="8">
                  <c:v>90.888132824858658</c:v>
                </c:pt>
                <c:pt idx="9">
                  <c:v>108.48091230455287</c:v>
                </c:pt>
                <c:pt idx="10">
                  <c:v>115.16739228747319</c:v>
                </c:pt>
                <c:pt idx="11">
                  <c:v>100.56252494187356</c:v>
                </c:pt>
                <c:pt idx="12">
                  <c:v>85.281448032507384</c:v>
                </c:pt>
                <c:pt idx="13">
                  <c:v>93.781403309397973</c:v>
                </c:pt>
                <c:pt idx="14">
                  <c:v>97.896171012855177</c:v>
                </c:pt>
                <c:pt idx="15">
                  <c:v>91.11714126627875</c:v>
                </c:pt>
                <c:pt idx="16">
                  <c:v>85.430660415671838</c:v>
                </c:pt>
                <c:pt idx="17">
                  <c:v>94.91911449393406</c:v>
                </c:pt>
                <c:pt idx="18">
                  <c:v>96.062972236166843</c:v>
                </c:pt>
                <c:pt idx="19">
                  <c:v>88.620956307145008</c:v>
                </c:pt>
                <c:pt idx="20">
                  <c:v>96.830169468712313</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36920746516016E-2"/>
          <c:y val="3.8567501478818565E-2"/>
          <c:w val="0.92188192074100894"/>
          <c:h val="0.74215174120989591"/>
        </c:manualLayout>
      </c:layout>
      <c:lineChart>
        <c:grouping val="standard"/>
        <c:varyColors val="0"/>
        <c:ser>
          <c:idx val="0"/>
          <c:order val="0"/>
          <c:tx>
            <c:strRef>
              <c:f>'2 Diagram'!$M$9:$N$9</c:f>
              <c:strCache>
                <c:ptCount val="2"/>
                <c:pt idx="0">
                  <c:v>H49.4-5 Freight transport by road and removal services, transport via pipeline</c:v>
                </c:pt>
                <c:pt idx="1">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Diagram'!$O$9:$AI$9</c:f>
              <c:numCache>
                <c:formatCode>0</c:formatCode>
                <c:ptCount val="21"/>
                <c:pt idx="0">
                  <c:v>100</c:v>
                </c:pt>
                <c:pt idx="1">
                  <c:v>113.10785892446924</c:v>
                </c:pt>
                <c:pt idx="2">
                  <c:v>113.46118642237406</c:v>
                </c:pt>
                <c:pt idx="3">
                  <c:v>108.60856785243863</c:v>
                </c:pt>
                <c:pt idx="4">
                  <c:v>97.277809728434832</c:v>
                </c:pt>
                <c:pt idx="5">
                  <c:v>96.898895116491602</c:v>
                </c:pt>
                <c:pt idx="6">
                  <c:v>102.29752574564614</c:v>
                </c:pt>
                <c:pt idx="7">
                  <c:v>104.07113535724777</c:v>
                </c:pt>
                <c:pt idx="8">
                  <c:v>95.178423945098217</c:v>
                </c:pt>
                <c:pt idx="9">
                  <c:v>109.50534478567144</c:v>
                </c:pt>
                <c:pt idx="10">
                  <c:v>106.96114188123292</c:v>
                </c:pt>
                <c:pt idx="11">
                  <c:v>102.6704192107121</c:v>
                </c:pt>
                <c:pt idx="12">
                  <c:v>89.882735899192255</c:v>
                </c:pt>
                <c:pt idx="13">
                  <c:v>89.880949596563838</c:v>
                </c:pt>
                <c:pt idx="14">
                  <c:v>90.181690689645336</c:v>
                </c:pt>
                <c:pt idx="15">
                  <c:v>92.102845798554313</c:v>
                </c:pt>
                <c:pt idx="16">
                  <c:v>85.946705645843224</c:v>
                </c:pt>
                <c:pt idx="17">
                  <c:v>89.051205322746668</c:v>
                </c:pt>
                <c:pt idx="18">
                  <c:v>87.871280699470304</c:v>
                </c:pt>
                <c:pt idx="19">
                  <c:v>89.384345823543541</c:v>
                </c:pt>
                <c:pt idx="20">
                  <c:v>114.25819900958973</c:v>
                </c:pt>
              </c:numCache>
            </c:numRef>
          </c:val>
          <c:smooth val="0"/>
          <c:extLst>
            <c:ext xmlns:c16="http://schemas.microsoft.com/office/drawing/2014/chart" uri="{C3380CC4-5D6E-409C-BE32-E72D297353CC}">
              <c16:uniqueId val="{00000000-F04B-4F43-81E3-EAB733ACCD29}"/>
            </c:ext>
          </c:extLst>
        </c:ser>
        <c:ser>
          <c:idx val="1"/>
          <c:order val="1"/>
          <c:tx>
            <c:strRef>
              <c:f>'2 Diagram'!$M$10:$N$10</c:f>
              <c:strCache>
                <c:ptCount val="2"/>
                <c:pt idx="0">
                  <c:v>H50 Water transport</c:v>
                </c:pt>
                <c:pt idx="1">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Diagram'!$O$10:$AI$10</c:f>
              <c:numCache>
                <c:formatCode>0</c:formatCode>
                <c:ptCount val="21"/>
                <c:pt idx="0">
                  <c:v>100</c:v>
                </c:pt>
                <c:pt idx="1">
                  <c:v>112.11910393878983</c:v>
                </c:pt>
                <c:pt idx="2">
                  <c:v>121.54032317282119</c:v>
                </c:pt>
                <c:pt idx="3">
                  <c:v>104.36822554489321</c:v>
                </c:pt>
                <c:pt idx="4">
                  <c:v>98.685486878430368</c:v>
                </c:pt>
                <c:pt idx="5">
                  <c:v>83.952731054169078</c:v>
                </c:pt>
                <c:pt idx="6">
                  <c:v>94.365868635898636</c:v>
                </c:pt>
                <c:pt idx="7">
                  <c:v>87.329183929301067</c:v>
                </c:pt>
                <c:pt idx="8">
                  <c:v>90.724470335427355</c:v>
                </c:pt>
                <c:pt idx="9">
                  <c:v>98.136324686193561</c:v>
                </c:pt>
                <c:pt idx="10">
                  <c:v>86.433683848371913</c:v>
                </c:pt>
                <c:pt idx="11">
                  <c:v>93.993359390886056</c:v>
                </c:pt>
                <c:pt idx="12">
                  <c:v>98.196053603980729</c:v>
                </c:pt>
                <c:pt idx="13">
                  <c:v>106.67772604663388</c:v>
                </c:pt>
                <c:pt idx="14">
                  <c:v>92.47640040323391</c:v>
                </c:pt>
                <c:pt idx="15">
                  <c:v>101.21719725482268</c:v>
                </c:pt>
                <c:pt idx="16">
                  <c:v>99.16498857553529</c:v>
                </c:pt>
                <c:pt idx="17">
                  <c:v>103.96873857041544</c:v>
                </c:pt>
                <c:pt idx="18">
                  <c:v>89.240823327800044</c:v>
                </c:pt>
                <c:pt idx="19">
                  <c:v>98.845773698501489</c:v>
                </c:pt>
                <c:pt idx="20">
                  <c:v>98.649391180274165</c:v>
                </c:pt>
              </c:numCache>
            </c:numRef>
          </c:val>
          <c:smooth val="0"/>
          <c:extLst>
            <c:ext xmlns:c16="http://schemas.microsoft.com/office/drawing/2014/chart" uri="{C3380CC4-5D6E-409C-BE32-E72D297353CC}">
              <c16:uniqueId val="{00000001-F04B-4F43-81E3-EAB733ACCD29}"/>
            </c:ext>
          </c:extLst>
        </c:ser>
        <c:ser>
          <c:idx val="2"/>
          <c:order val="2"/>
          <c:tx>
            <c:strRef>
              <c:f>'2 Diagram'!$M$11:$N$11</c:f>
              <c:strCache>
                <c:ptCount val="2"/>
                <c:pt idx="0">
                  <c:v>H51 Air transport</c:v>
                </c:pt>
                <c:pt idx="1">
                  <c:v>H51 Lufttransport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Diagram'!$O$11:$AI$11</c:f>
              <c:numCache>
                <c:formatCode>0</c:formatCode>
                <c:ptCount val="21"/>
                <c:pt idx="0">
                  <c:v>100</c:v>
                </c:pt>
                <c:pt idx="1">
                  <c:v>113.13048223095419</c:v>
                </c:pt>
                <c:pt idx="2">
                  <c:v>113.15505362850573</c:v>
                </c:pt>
                <c:pt idx="3">
                  <c:v>108.66556057470353</c:v>
                </c:pt>
                <c:pt idx="4">
                  <c:v>88.404955796596738</c:v>
                </c:pt>
                <c:pt idx="5">
                  <c:v>19.784249412998665</c:v>
                </c:pt>
                <c:pt idx="6">
                  <c:v>31.087779509344131</c:v>
                </c:pt>
                <c:pt idx="7">
                  <c:v>28.25852411829533</c:v>
                </c:pt>
                <c:pt idx="8">
                  <c:v>32.593875293390909</c:v>
                </c:pt>
                <c:pt idx="9">
                  <c:v>37.269227854653373</c:v>
                </c:pt>
                <c:pt idx="10">
                  <c:v>62.581912356599069</c:v>
                </c:pt>
                <c:pt idx="11">
                  <c:v>67.480663659663591</c:v>
                </c:pt>
                <c:pt idx="12">
                  <c:v>55.526775317927871</c:v>
                </c:pt>
                <c:pt idx="13">
                  <c:v>63.443454584090489</c:v>
                </c:pt>
                <c:pt idx="14">
                  <c:v>106.56603464601358</c:v>
                </c:pt>
                <c:pt idx="15">
                  <c:v>114.9795519802685</c:v>
                </c:pt>
                <c:pt idx="16">
                  <c:v>66.875413609855144</c:v>
                </c:pt>
                <c:pt idx="17">
                  <c:v>58.89564055721479</c:v>
                </c:pt>
                <c:pt idx="18">
                  <c:v>99.820058906560035</c:v>
                </c:pt>
                <c:pt idx="19">
                  <c:v>89.238183928164531</c:v>
                </c:pt>
                <c:pt idx="20">
                  <c:v>67.603776741035588</c:v>
                </c:pt>
              </c:numCache>
            </c:numRef>
          </c:val>
          <c:smooth val="0"/>
          <c:extLst>
            <c:ext xmlns:c16="http://schemas.microsoft.com/office/drawing/2014/chart" uri="{C3380CC4-5D6E-409C-BE32-E72D297353CC}">
              <c16:uniqueId val="{00000002-F04B-4F43-81E3-EAB733ACCD29}"/>
            </c:ext>
          </c:extLst>
        </c:ser>
        <c:ser>
          <c:idx val="3"/>
          <c:order val="3"/>
          <c:tx>
            <c:strRef>
              <c:f>'2 Diagram'!$M$12:$N$12</c:f>
              <c:strCache>
                <c:ptCount val="2"/>
                <c:pt idx="0">
                  <c:v>PK private Consumption, fuels</c:v>
                </c:pt>
                <c:pt idx="1">
                  <c:v>Hushållens personbilar</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Diagram'!$O$12:$AI$12</c:f>
              <c:numCache>
                <c:formatCode>0</c:formatCode>
                <c:ptCount val="21"/>
                <c:pt idx="0">
                  <c:v>100</c:v>
                </c:pt>
                <c:pt idx="1">
                  <c:v>116.12737442650393</c:v>
                </c:pt>
                <c:pt idx="2">
                  <c:v>121.58759753162074</c:v>
                </c:pt>
                <c:pt idx="3">
                  <c:v>108.92959028645257</c:v>
                </c:pt>
                <c:pt idx="4">
                  <c:v>98.442952828278536</c:v>
                </c:pt>
                <c:pt idx="5">
                  <c:v>102.27558399102459</c:v>
                </c:pt>
                <c:pt idx="6">
                  <c:v>114.4574750550553</c:v>
                </c:pt>
                <c:pt idx="7">
                  <c:v>100.8378655165852</c:v>
                </c:pt>
                <c:pt idx="8">
                  <c:v>90.888132824858658</c:v>
                </c:pt>
                <c:pt idx="9">
                  <c:v>108.48091230455287</c:v>
                </c:pt>
                <c:pt idx="10">
                  <c:v>115.16739228747319</c:v>
                </c:pt>
                <c:pt idx="11">
                  <c:v>100.56252494187356</c:v>
                </c:pt>
                <c:pt idx="12">
                  <c:v>85.281448032507384</c:v>
                </c:pt>
                <c:pt idx="13">
                  <c:v>93.781403309397973</c:v>
                </c:pt>
                <c:pt idx="14">
                  <c:v>97.896171012855177</c:v>
                </c:pt>
                <c:pt idx="15">
                  <c:v>91.11714126627875</c:v>
                </c:pt>
                <c:pt idx="16">
                  <c:v>85.430660415671838</c:v>
                </c:pt>
                <c:pt idx="17">
                  <c:v>94.91911449393406</c:v>
                </c:pt>
                <c:pt idx="18">
                  <c:v>96.062972236166843</c:v>
                </c:pt>
                <c:pt idx="19">
                  <c:v>88.620956307145008</c:v>
                </c:pt>
                <c:pt idx="20">
                  <c:v>96.830169468712313</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'8 Mobila utsläpp'!$C$14</c:f>
              <c:strCache>
                <c:ptCount val="1"/>
                <c:pt idx="0">
                  <c:v>H49.4-5 Väg- och rörtransport </c:v>
                </c:pt>
              </c:strCache>
            </c:strRef>
          </c:tx>
          <c:spPr>
            <a:ln w="19050" cap="rnd">
              <a:solidFill>
                <a:srgbClr val="1E00BE"/>
              </a:solidFill>
              <a:prstDash val="dash"/>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utsläpp'!$D$14:$BM$14,'8 Mobila utsläpp'!$BN$14:$BP$14)</c:f>
              <c:numCache>
                <c:formatCode>#,##0</c:formatCode>
                <c:ptCount val="65"/>
                <c:pt idx="0">
                  <c:v>100</c:v>
                </c:pt>
                <c:pt idx="1">
                  <c:v>110.56218982816767</c:v>
                </c:pt>
                <c:pt idx="2">
                  <c:v>106.37138775508346</c:v>
                </c:pt>
                <c:pt idx="3">
                  <c:v>108.68597497533155</c:v>
                </c:pt>
                <c:pt idx="4">
                  <c:v>91.297433768430807</c:v>
                </c:pt>
                <c:pt idx="5">
                  <c:v>98.529147335865559</c:v>
                </c:pt>
                <c:pt idx="6">
                  <c:v>98.446520059058074</c:v>
                </c:pt>
                <c:pt idx="7">
                  <c:v>100.2045702423619</c:v>
                </c:pt>
                <c:pt idx="8">
                  <c:v>93.50727084588037</c:v>
                </c:pt>
                <c:pt idx="9">
                  <c:v>99.756351859253584</c:v>
                </c:pt>
                <c:pt idx="10">
                  <c:v>100.61652844356155</c:v>
                </c:pt>
                <c:pt idx="11">
                  <c:v>106.20444891230593</c:v>
                </c:pt>
                <c:pt idx="12">
                  <c:v>92.36939023731945</c:v>
                </c:pt>
                <c:pt idx="13">
                  <c:v>99.380317663176498</c:v>
                </c:pt>
                <c:pt idx="14">
                  <c:v>99.43336365612204</c:v>
                </c:pt>
                <c:pt idx="15">
                  <c:v>99.415936978051334</c:v>
                </c:pt>
                <c:pt idx="16">
                  <c:v>85.371097504761678</c:v>
                </c:pt>
                <c:pt idx="17">
                  <c:v>87.786595932790419</c:v>
                </c:pt>
                <c:pt idx="18">
                  <c:v>87.394953649713699</c:v>
                </c:pt>
                <c:pt idx="19">
                  <c:v>89.027759420533982</c:v>
                </c:pt>
                <c:pt idx="20">
                  <c:v>76.064041471527943</c:v>
                </c:pt>
                <c:pt idx="21">
                  <c:v>82.038113819764121</c:v>
                </c:pt>
                <c:pt idx="22">
                  <c:v>81.859574424756119</c:v>
                </c:pt>
                <c:pt idx="23">
                  <c:v>80.362795916778907</c:v>
                </c:pt>
                <c:pt idx="24">
                  <c:v>71.62426495391874</c:v>
                </c:pt>
                <c:pt idx="25">
                  <c:v>77.791976602515888</c:v>
                </c:pt>
                <c:pt idx="26">
                  <c:v>77.699563575799644</c:v>
                </c:pt>
                <c:pt idx="27">
                  <c:v>78.385228401493634</c:v>
                </c:pt>
                <c:pt idx="28">
                  <c:v>67.86707331958327</c:v>
                </c:pt>
                <c:pt idx="29">
                  <c:v>71.916850730788909</c:v>
                </c:pt>
                <c:pt idx="30">
                  <c:v>70.856842193283853</c:v>
                </c:pt>
                <c:pt idx="31">
                  <c:v>72.216241450547784</c:v>
                </c:pt>
                <c:pt idx="32">
                  <c:v>58.245771810893444</c:v>
                </c:pt>
                <c:pt idx="33">
                  <c:v>63.849953940676741</c:v>
                </c:pt>
                <c:pt idx="34">
                  <c:v>64.795813837450027</c:v>
                </c:pt>
                <c:pt idx="35">
                  <c:v>64.729736007844096</c:v>
                </c:pt>
                <c:pt idx="36">
                  <c:v>56.216193529448468</c:v>
                </c:pt>
                <c:pt idx="37">
                  <c:v>61.069295538598908</c:v>
                </c:pt>
                <c:pt idx="38">
                  <c:v>60.550717371145581</c:v>
                </c:pt>
                <c:pt idx="39">
                  <c:v>59.335505326677051</c:v>
                </c:pt>
                <c:pt idx="40">
                  <c:v>50.818828419354276</c:v>
                </c:pt>
                <c:pt idx="41">
                  <c:v>57.452035028511375</c:v>
                </c:pt>
                <c:pt idx="42">
                  <c:v>57.641063533824678</c:v>
                </c:pt>
                <c:pt idx="43">
                  <c:v>55.176416562848395</c:v>
                </c:pt>
                <c:pt idx="44">
                  <c:v>49.492304791255982</c:v>
                </c:pt>
                <c:pt idx="45">
                  <c:v>55.979686281762142</c:v>
                </c:pt>
                <c:pt idx="46">
                  <c:v>56.154556203936522</c:v>
                </c:pt>
                <c:pt idx="47">
                  <c:v>53.752883430946987</c:v>
                </c:pt>
                <c:pt idx="48">
                  <c:v>48.145030085055026</c:v>
                </c:pt>
                <c:pt idx="49">
                  <c:v>47.957496510413485</c:v>
                </c:pt>
                <c:pt idx="50">
                  <c:v>50.629403235948743</c:v>
                </c:pt>
                <c:pt idx="51">
                  <c:v>51.507203510729624</c:v>
                </c:pt>
                <c:pt idx="52">
                  <c:v>47.10599567442177</c:v>
                </c:pt>
                <c:pt idx="53">
                  <c:v>54.196719004040247</c:v>
                </c:pt>
                <c:pt idx="54">
                  <c:v>52.937534348067537</c:v>
                </c:pt>
                <c:pt idx="55">
                  <c:v>50.813956806225868</c:v>
                </c:pt>
                <c:pt idx="56">
                  <c:v>44.485037605947888</c:v>
                </c:pt>
                <c:pt idx="57">
                  <c:v>44.484153523606537</c:v>
                </c:pt>
                <c:pt idx="58">
                  <c:v>44.63299722202698</c:v>
                </c:pt>
                <c:pt idx="59">
                  <c:v>45.583821164041005</c:v>
                </c:pt>
                <c:pt idx="60">
                  <c:v>42.537005516284346</c:v>
                </c:pt>
                <c:pt idx="61">
                  <c:v>44.073493958620951</c:v>
                </c:pt>
                <c:pt idx="62">
                  <c:v>43.489522067761932</c:v>
                </c:pt>
                <c:pt idx="63">
                  <c:v>44.238372870658452</c:v>
                </c:pt>
                <c:pt idx="64">
                  <c:v>56.549016102825981</c:v>
                </c:pt>
              </c:numCache>
            </c:numRef>
          </c:val>
          <c:smooth val="0"/>
          <c:extLst>
            <c:ext xmlns:c16="http://schemas.microsoft.com/office/drawing/2014/chart" uri="{C3380CC4-5D6E-409C-BE32-E72D297353CC}">
              <c16:uniqueId val="{00000001-12B2-44E4-8DE9-690320E38B1B}"/>
            </c:ext>
          </c:extLst>
        </c:ser>
        <c:ser>
          <c:idx val="2"/>
          <c:order val="2"/>
          <c:tx>
            <c:strRef>
              <c:f>'8 Mobila utsläpp'!$C$15</c:f>
              <c:strCache>
                <c:ptCount val="1"/>
                <c:pt idx="0">
                  <c:v>H50 Sjötransport</c:v>
                </c:pt>
              </c:strCache>
            </c:strRef>
          </c:tx>
          <c:spPr>
            <a:ln w="19050" cap="rnd">
              <a:solidFill>
                <a:srgbClr val="0AAFEB"/>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utsläpp'!$D$15:$BM$15,'8 Mobila utsläpp'!$BN$15:$BP$15)</c:f>
              <c:numCache>
                <c:formatCode>#,##0</c:formatCode>
                <c:ptCount val="65"/>
                <c:pt idx="0">
                  <c:v>100</c:v>
                </c:pt>
                <c:pt idx="1">
                  <c:v>104.82065610907483</c:v>
                </c:pt>
                <c:pt idx="2">
                  <c:v>104.39528358351502</c:v>
                </c:pt>
                <c:pt idx="3">
                  <c:v>109.48785471090213</c:v>
                </c:pt>
                <c:pt idx="4">
                  <c:v>87.364816298962651</c:v>
                </c:pt>
                <c:pt idx="5">
                  <c:v>92.761400173414344</c:v>
                </c:pt>
                <c:pt idx="6">
                  <c:v>91.312682579673037</c:v>
                </c:pt>
                <c:pt idx="7">
                  <c:v>94.710844117982688</c:v>
                </c:pt>
                <c:pt idx="8">
                  <c:v>99.360511785142251</c:v>
                </c:pt>
                <c:pt idx="9">
                  <c:v>90.079236313255109</c:v>
                </c:pt>
                <c:pt idx="10">
                  <c:v>89.447312726539749</c:v>
                </c:pt>
                <c:pt idx="11">
                  <c:v>89.960793709822013</c:v>
                </c:pt>
                <c:pt idx="12">
                  <c:v>65.415777022790394</c:v>
                </c:pt>
                <c:pt idx="13">
                  <c:v>61.816082683394448</c:v>
                </c:pt>
                <c:pt idx="14">
                  <c:v>58.701660239105571</c:v>
                </c:pt>
                <c:pt idx="15">
                  <c:v>49.375630199888491</c:v>
                </c:pt>
                <c:pt idx="16">
                  <c:v>37.961624608650183</c:v>
                </c:pt>
                <c:pt idx="17">
                  <c:v>41.576494891321879</c:v>
                </c:pt>
                <c:pt idx="18">
                  <c:v>43.78072064876153</c:v>
                </c:pt>
                <c:pt idx="19">
                  <c:v>49.110100923133473</c:v>
                </c:pt>
                <c:pt idx="20">
                  <c:v>57.912464882402567</c:v>
                </c:pt>
                <c:pt idx="21">
                  <c:v>63.191711129971637</c:v>
                </c:pt>
                <c:pt idx="22">
                  <c:v>45.709449219320895</c:v>
                </c:pt>
                <c:pt idx="23">
                  <c:v>45.685097178246693</c:v>
                </c:pt>
                <c:pt idx="24">
                  <c:v>45.641654552055137</c:v>
                </c:pt>
                <c:pt idx="25">
                  <c:v>54.666317855668453</c:v>
                </c:pt>
                <c:pt idx="26">
                  <c:v>73.599648751763183</c:v>
                </c:pt>
                <c:pt idx="27">
                  <c:v>51.276271692369534</c:v>
                </c:pt>
                <c:pt idx="28">
                  <c:v>79.96020566742051</c:v>
                </c:pt>
                <c:pt idx="29">
                  <c:v>71.793020344687335</c:v>
                </c:pt>
                <c:pt idx="30">
                  <c:v>82.002843893099381</c:v>
                </c:pt>
                <c:pt idx="31">
                  <c:v>61.857151890816162</c:v>
                </c:pt>
                <c:pt idx="32">
                  <c:v>90.683210331575054</c:v>
                </c:pt>
                <c:pt idx="33">
                  <c:v>77.030142333160498</c:v>
                </c:pt>
                <c:pt idx="34">
                  <c:v>96.261650175133369</c:v>
                </c:pt>
                <c:pt idx="35">
                  <c:v>91.473252040367754</c:v>
                </c:pt>
                <c:pt idx="36">
                  <c:v>77.071397122480988</c:v>
                </c:pt>
                <c:pt idx="37">
                  <c:v>74.471957613610527</c:v>
                </c:pt>
                <c:pt idx="38">
                  <c:v>76.561753747896887</c:v>
                </c:pt>
                <c:pt idx="39">
                  <c:v>77.668372647212152</c:v>
                </c:pt>
                <c:pt idx="40">
                  <c:v>73.164726162845213</c:v>
                </c:pt>
                <c:pt idx="41">
                  <c:v>82.485127624341018</c:v>
                </c:pt>
                <c:pt idx="42">
                  <c:v>88.516584194488971</c:v>
                </c:pt>
                <c:pt idx="43">
                  <c:v>79.271699532102986</c:v>
                </c:pt>
                <c:pt idx="44">
                  <c:v>74.222605969669587</c:v>
                </c:pt>
                <c:pt idx="45">
                  <c:v>83.217720733212275</c:v>
                </c:pt>
                <c:pt idx="46">
                  <c:v>90.210395162826103</c:v>
                </c:pt>
                <c:pt idx="47">
                  <c:v>77.46481680372213</c:v>
                </c:pt>
                <c:pt idx="48">
                  <c:v>73.246940075027354</c:v>
                </c:pt>
                <c:pt idx="49">
                  <c:v>62.311904771112346</c:v>
                </c:pt>
                <c:pt idx="50">
                  <c:v>70.040806847479061</c:v>
                </c:pt>
                <c:pt idx="51">
                  <c:v>64.817996084373149</c:v>
                </c:pt>
                <c:pt idx="52">
                  <c:v>67.338066135134028</c:v>
                </c:pt>
                <c:pt idx="53">
                  <c:v>72.839337584949035</c:v>
                </c:pt>
                <c:pt idx="54">
                  <c:v>64.153332587847032</c:v>
                </c:pt>
                <c:pt idx="55">
                  <c:v>69.764320778352783</c:v>
                </c:pt>
                <c:pt idx="56">
                  <c:v>72.883669944248155</c:v>
                </c:pt>
                <c:pt idx="57">
                  <c:v>79.178988260996647</c:v>
                </c:pt>
                <c:pt idx="58">
                  <c:v>68.63839428622623</c:v>
                </c:pt>
                <c:pt idx="59">
                  <c:v>75.126041491990264</c:v>
                </c:pt>
                <c:pt idx="60">
                  <c:v>73.602838730287417</c:v>
                </c:pt>
                <c:pt idx="61">
                  <c:v>77.168307160755333</c:v>
                </c:pt>
                <c:pt idx="62">
                  <c:v>66.236864662682009</c:v>
                </c:pt>
                <c:pt idx="63">
                  <c:v>73.365909129910051</c:v>
                </c:pt>
                <c:pt idx="64">
                  <c:v>73.220148907212874</c:v>
                </c:pt>
              </c:numCache>
            </c:numRef>
          </c:val>
          <c:smooth val="0"/>
          <c:extLst>
            <c:ext xmlns:c16="http://schemas.microsoft.com/office/drawing/2014/chart" uri="{C3380CC4-5D6E-409C-BE32-E72D297353CC}">
              <c16:uniqueId val="{00000002-12B2-44E4-8DE9-690320E38B1B}"/>
            </c:ext>
          </c:extLst>
        </c:ser>
        <c:ser>
          <c:idx val="4"/>
          <c:order val="3"/>
          <c:tx>
            <c:strRef>
              <c:f>'8 Mobila utsläpp'!$C$16</c:f>
              <c:strCache>
                <c:ptCount val="1"/>
                <c:pt idx="0">
                  <c:v>H51 Lufttransport</c:v>
                </c:pt>
              </c:strCache>
            </c:strRef>
          </c:tx>
          <c:spPr>
            <a:ln w="19050" cap="rnd">
              <a:solidFill>
                <a:srgbClr val="F05A3C"/>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utsläpp'!$D$16:$BM$16,'8 Mobila utsläpp'!$BN$16:$BP$16)</c:f>
              <c:numCache>
                <c:formatCode>#,##0</c:formatCode>
                <c:ptCount val="65"/>
                <c:pt idx="0">
                  <c:v>100</c:v>
                </c:pt>
                <c:pt idx="1">
                  <c:v>107.33583666176779</c:v>
                </c:pt>
                <c:pt idx="2">
                  <c:v>102.69997360709735</c:v>
                </c:pt>
                <c:pt idx="3">
                  <c:v>102.34137873483337</c:v>
                </c:pt>
                <c:pt idx="4">
                  <c:v>85.730507631337375</c:v>
                </c:pt>
                <c:pt idx="5">
                  <c:v>93.151843281699541</c:v>
                </c:pt>
                <c:pt idx="6">
                  <c:v>87.789530999681958</c:v>
                </c:pt>
                <c:pt idx="7">
                  <c:v>82.64997777138791</c:v>
                </c:pt>
                <c:pt idx="8">
                  <c:v>80.377747346117673</c:v>
                </c:pt>
                <c:pt idx="9">
                  <c:v>86.084990690693459</c:v>
                </c:pt>
                <c:pt idx="10">
                  <c:v>91.863275365885315</c:v>
                </c:pt>
                <c:pt idx="11">
                  <c:v>91.101189381593102</c:v>
                </c:pt>
                <c:pt idx="12">
                  <c:v>89.750800522632858</c:v>
                </c:pt>
                <c:pt idx="13">
                  <c:v>100.45753409752703</c:v>
                </c:pt>
                <c:pt idx="14">
                  <c:v>96.147952671212025</c:v>
                </c:pt>
                <c:pt idx="15">
                  <c:v>91.881070355264711</c:v>
                </c:pt>
                <c:pt idx="16">
                  <c:v>86.649795304241024</c:v>
                </c:pt>
                <c:pt idx="17">
                  <c:v>93.354909685612213</c:v>
                </c:pt>
                <c:pt idx="18">
                  <c:v>93.303358504839196</c:v>
                </c:pt>
                <c:pt idx="19">
                  <c:v>89.51517756767015</c:v>
                </c:pt>
                <c:pt idx="20">
                  <c:v>85.009311751389873</c:v>
                </c:pt>
                <c:pt idx="21">
                  <c:v>95.009151083063969</c:v>
                </c:pt>
                <c:pt idx="22">
                  <c:v>96.877727504429885</c:v>
                </c:pt>
                <c:pt idx="23">
                  <c:v>95.423737540525579</c:v>
                </c:pt>
                <c:pt idx="24">
                  <c:v>88.327811816577452</c:v>
                </c:pt>
                <c:pt idx="25">
                  <c:v>97.911998289226204</c:v>
                </c:pt>
                <c:pt idx="26">
                  <c:v>100.30556105720092</c:v>
                </c:pt>
                <c:pt idx="27">
                  <c:v>91.59844241034844</c:v>
                </c:pt>
                <c:pt idx="28">
                  <c:v>90.979845554189012</c:v>
                </c:pt>
                <c:pt idx="29">
                  <c:v>89.537689751671365</c:v>
                </c:pt>
                <c:pt idx="30">
                  <c:v>90.697065221759658</c:v>
                </c:pt>
                <c:pt idx="31">
                  <c:v>103.45032274677742</c:v>
                </c:pt>
                <c:pt idx="32">
                  <c:v>101.57314456001217</c:v>
                </c:pt>
                <c:pt idx="33">
                  <c:v>115.08540367384066</c:v>
                </c:pt>
                <c:pt idx="34">
                  <c:v>118.46517955386248</c:v>
                </c:pt>
                <c:pt idx="35">
                  <c:v>118.88019705938923</c:v>
                </c:pt>
                <c:pt idx="36">
                  <c:v>109.02714675705721</c:v>
                </c:pt>
                <c:pt idx="37">
                  <c:v>115.99081227927843</c:v>
                </c:pt>
                <c:pt idx="38">
                  <c:v>124.53898461202597</c:v>
                </c:pt>
                <c:pt idx="39">
                  <c:v>115.75062133772404</c:v>
                </c:pt>
                <c:pt idx="40">
                  <c:v>101.59103701700982</c:v>
                </c:pt>
                <c:pt idx="41">
                  <c:v>114.94945150930607</c:v>
                </c:pt>
                <c:pt idx="42">
                  <c:v>114.97986004135478</c:v>
                </c:pt>
                <c:pt idx="43">
                  <c:v>110.38771414078087</c:v>
                </c:pt>
                <c:pt idx="44">
                  <c:v>96.783021210284829</c:v>
                </c:pt>
                <c:pt idx="45">
                  <c:v>109.49109861288191</c:v>
                </c:pt>
                <c:pt idx="46">
                  <c:v>109.51487955378587</c:v>
                </c:pt>
                <c:pt idx="47">
                  <c:v>105.16981253929023</c:v>
                </c:pt>
                <c:pt idx="48">
                  <c:v>85.560987119563165</c:v>
                </c:pt>
                <c:pt idx="49">
                  <c:v>19.147794305678154</c:v>
                </c:pt>
                <c:pt idx="50">
                  <c:v>30.087692236335116</c:v>
                </c:pt>
                <c:pt idx="51">
                  <c:v>27.349453391123223</c:v>
                </c:pt>
                <c:pt idx="52">
                  <c:v>31.545337238456305</c:v>
                </c:pt>
                <c:pt idx="53">
                  <c:v>36.070284699478563</c:v>
                </c:pt>
                <c:pt idx="54">
                  <c:v>60.568665509889144</c:v>
                </c:pt>
                <c:pt idx="55">
                  <c:v>65.309825022573193</c:v>
                </c:pt>
                <c:pt idx="56">
                  <c:v>53.740490733337332</c:v>
                </c:pt>
                <c:pt idx="57">
                  <c:v>61.402492106657725</c:v>
                </c:pt>
                <c:pt idx="58">
                  <c:v>103.13782791441079</c:v>
                </c:pt>
                <c:pt idx="59">
                  <c:v>111.28068418055375</c:v>
                </c:pt>
                <c:pt idx="60">
                  <c:v>64.724045738491824</c:v>
                </c:pt>
                <c:pt idx="61">
                  <c:v>57.000980292422312</c:v>
                </c:pt>
                <c:pt idx="62">
                  <c:v>96.608868783654827</c:v>
                </c:pt>
                <c:pt idx="63">
                  <c:v>86.367410478868464</c:v>
                </c:pt>
                <c:pt idx="64">
                  <c:v>65.428977582230075</c:v>
                </c:pt>
              </c:numCache>
            </c:numRef>
          </c:val>
          <c:smooth val="0"/>
          <c:extLst>
            <c:ext xmlns:c16="http://schemas.microsoft.com/office/drawing/2014/chart" uri="{C3380CC4-5D6E-409C-BE32-E72D297353CC}">
              <c16:uniqueId val="{00000003-12B2-44E4-8DE9-690320E38B1B}"/>
            </c:ext>
          </c:extLst>
        </c:ser>
        <c:ser>
          <c:idx val="3"/>
          <c:order val="4"/>
          <c:tx>
            <c:strRef>
              <c:f>'8 Mobila utsläpp'!$C$17</c:f>
              <c:strCache>
                <c:ptCount val="1"/>
                <c:pt idx="0">
                  <c:v>Privat konsumtion av bensin och diesel</c:v>
                </c:pt>
              </c:strCache>
            </c:strRef>
          </c:tx>
          <c:spPr>
            <a:ln w="28575" cap="rnd">
              <a:solidFill>
                <a:schemeClr val="accent4"/>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utsläpp'!$D$17:$BM$17,'8 Mobila utsläpp'!$BN$17:$BP$17)</c:f>
              <c:numCache>
                <c:formatCode>#,##0</c:formatCode>
                <c:ptCount val="65"/>
                <c:pt idx="0">
                  <c:v>100</c:v>
                </c:pt>
                <c:pt idx="1">
                  <c:v>113.98911144070701</c:v>
                </c:pt>
                <c:pt idx="2">
                  <c:v>116.35188994744728</c:v>
                </c:pt>
                <c:pt idx="3">
                  <c:v>104.64828166032247</c:v>
                </c:pt>
                <c:pt idx="4">
                  <c:v>99.304787502710298</c:v>
                </c:pt>
                <c:pt idx="5">
                  <c:v>115.59221953801296</c:v>
                </c:pt>
                <c:pt idx="6">
                  <c:v>119.28274730681643</c:v>
                </c:pt>
                <c:pt idx="7">
                  <c:v>104.27119102921745</c:v>
                </c:pt>
                <c:pt idx="8">
                  <c:v>97.279839036466058</c:v>
                </c:pt>
                <c:pt idx="9">
                  <c:v>111.45412994799845</c:v>
                </c:pt>
                <c:pt idx="10">
                  <c:v>117.22059152817765</c:v>
                </c:pt>
                <c:pt idx="11">
                  <c:v>103.71649280342865</c:v>
                </c:pt>
                <c:pt idx="12">
                  <c:v>93.922336648908782</c:v>
                </c:pt>
                <c:pt idx="13">
                  <c:v>108.47622755106686</c:v>
                </c:pt>
                <c:pt idx="14">
                  <c:v>110.23825868123807</c:v>
                </c:pt>
                <c:pt idx="15">
                  <c:v>97.096021759562703</c:v>
                </c:pt>
                <c:pt idx="16">
                  <c:v>92.472020157115026</c:v>
                </c:pt>
                <c:pt idx="17">
                  <c:v>102.27532193764044</c:v>
                </c:pt>
                <c:pt idx="18">
                  <c:v>105.46933211041518</c:v>
                </c:pt>
                <c:pt idx="19">
                  <c:v>94.318246048608771</c:v>
                </c:pt>
                <c:pt idx="20">
                  <c:v>89.286323642224119</c:v>
                </c:pt>
                <c:pt idx="21">
                  <c:v>102.46585057805009</c:v>
                </c:pt>
                <c:pt idx="22">
                  <c:v>106.1552248915041</c:v>
                </c:pt>
                <c:pt idx="23">
                  <c:v>93.258801274011944</c:v>
                </c:pt>
                <c:pt idx="24">
                  <c:v>87.974352705608112</c:v>
                </c:pt>
                <c:pt idx="25">
                  <c:v>102.44518930457703</c:v>
                </c:pt>
                <c:pt idx="26">
                  <c:v>105.2029291271343</c:v>
                </c:pt>
                <c:pt idx="27">
                  <c:v>94.331551560179989</c:v>
                </c:pt>
                <c:pt idx="28">
                  <c:v>90.351046874675362</c:v>
                </c:pt>
                <c:pt idx="29">
                  <c:v>103.2482648739694</c:v>
                </c:pt>
                <c:pt idx="30">
                  <c:v>107.38826952393879</c:v>
                </c:pt>
                <c:pt idx="31">
                  <c:v>97.498397286747846</c:v>
                </c:pt>
                <c:pt idx="32">
                  <c:v>88.962739526897067</c:v>
                </c:pt>
                <c:pt idx="33">
                  <c:v>101.71091004141431</c:v>
                </c:pt>
                <c:pt idx="34">
                  <c:v>105.27612670952445</c:v>
                </c:pt>
                <c:pt idx="35">
                  <c:v>94.968646621297793</c:v>
                </c:pt>
                <c:pt idx="36">
                  <c:v>87.313051912730472</c:v>
                </c:pt>
                <c:pt idx="37">
                  <c:v>100.74201018584195</c:v>
                </c:pt>
                <c:pt idx="38">
                  <c:v>103.44087961895978</c:v>
                </c:pt>
                <c:pt idx="39">
                  <c:v>93.06313192061701</c:v>
                </c:pt>
                <c:pt idx="40">
                  <c:v>82.86778060576269</c:v>
                </c:pt>
                <c:pt idx="41">
                  <c:v>96.329584312352594</c:v>
                </c:pt>
                <c:pt idx="42">
                  <c:v>101.02644209732962</c:v>
                </c:pt>
                <c:pt idx="43">
                  <c:v>90.275055006804251</c:v>
                </c:pt>
                <c:pt idx="44">
                  <c:v>80.90489255570607</c:v>
                </c:pt>
                <c:pt idx="45">
                  <c:v>93.952727507525509</c:v>
                </c:pt>
                <c:pt idx="46">
                  <c:v>98.370315144022086</c:v>
                </c:pt>
                <c:pt idx="47">
                  <c:v>88.129367982625297</c:v>
                </c:pt>
                <c:pt idx="48">
                  <c:v>79.645165214383169</c:v>
                </c:pt>
                <c:pt idx="49">
                  <c:v>82.745951338659367</c:v>
                </c:pt>
                <c:pt idx="50">
                  <c:v>92.601697215266569</c:v>
                </c:pt>
                <c:pt idx="51">
                  <c:v>81.582766751660643</c:v>
                </c:pt>
                <c:pt idx="52">
                  <c:v>73.532946207839316</c:v>
                </c:pt>
                <c:pt idx="53">
                  <c:v>87.766365543448245</c:v>
                </c:pt>
                <c:pt idx="54">
                  <c:v>93.176054989388717</c:v>
                </c:pt>
                <c:pt idx="55">
                  <c:v>81.36000275552793</c:v>
                </c:pt>
                <c:pt idx="56">
                  <c:v>68.996863900650411</c:v>
                </c:pt>
                <c:pt idx="57">
                  <c:v>75.873743584701799</c:v>
                </c:pt>
                <c:pt idx="58">
                  <c:v>79.202791974100748</c:v>
                </c:pt>
                <c:pt idx="59">
                  <c:v>73.718225241313746</c:v>
                </c:pt>
                <c:pt idx="60">
                  <c:v>69.117584018929406</c:v>
                </c:pt>
                <c:pt idx="61">
                  <c:v>76.794207596144972</c:v>
                </c:pt>
                <c:pt idx="62">
                  <c:v>77.719644473488543</c:v>
                </c:pt>
                <c:pt idx="63">
                  <c:v>71.698689482134895</c:v>
                </c:pt>
                <c:pt idx="64">
                  <c:v>78.34034457016979</c:v>
                </c:pt>
              </c:numCache>
            </c:numRef>
          </c:val>
          <c:smooth val="0"/>
          <c:extLst>
            <c:ext xmlns:c16="http://schemas.microsoft.com/office/drawing/2014/chart" uri="{C3380CC4-5D6E-409C-BE32-E72D297353CC}">
              <c16:uniqueId val="{00000001-54D1-4A0B-994D-76E5B5037CF8}"/>
            </c:ext>
          </c:extLst>
        </c:ser>
        <c:dLbls>
          <c:showLegendKey val="0"/>
          <c:showVal val="0"/>
          <c:showCatName val="0"/>
          <c:showSerName val="0"/>
          <c:showPercent val="0"/>
          <c:showBubbleSize val="0"/>
        </c:dLbls>
        <c:smooth val="0"/>
        <c:axId val="533070608"/>
        <c:axId val="533070936"/>
        <c:extLst>
          <c:ext xmlns:c15="http://schemas.microsoft.com/office/drawing/2012/chart" uri="{02D57815-91ED-43cb-92C2-25804820EDAC}">
            <c15:filteredLineSeries>
              <c15:ser>
                <c:idx val="0"/>
                <c:order val="0"/>
                <c:tx>
                  <c:strRef>
                    <c:extLst>
                      <c:ext uri="{02D57815-91ED-43cb-92C2-25804820EDAC}">
                        <c15:formulaRef>
                          <c15:sqref>'8 Mobila utsläpp'!$C$13</c15:sqref>
                        </c15:formulaRef>
                      </c:ext>
                    </c:extLst>
                    <c:strCache>
                      <c:ptCount val="1"/>
                      <c:pt idx="0">
                        <c:v>Näringsgren SNI 2007</c:v>
                      </c:pt>
                    </c:strCache>
                  </c:strRef>
                </c:tx>
                <c:spPr>
                  <a:ln w="19050" cap="rnd">
                    <a:solidFill>
                      <a:srgbClr val="1E00BE"/>
                    </a:solidFill>
                    <a:round/>
                  </a:ln>
                  <a:effectLst/>
                </c:spPr>
                <c:marker>
                  <c:symbol val="none"/>
                </c:marker>
                <c:cat>
                  <c:strRef>
                    <c:extLst>
                      <c:ext uri="{02D57815-91ED-43cb-92C2-25804820EDAC}">
                        <c15:formulaRef>
                          <c15:sqref>('8 Mobila utsläpp'!$D$13:$BL$13,'8 Mobila utsläpp'!$BM$13:$BN$13,'8 Mobila utsläpp'!$BO$13:$BP$13)</c15:sqref>
                        </c15:formulaRef>
                      </c:ext>
                    </c:extLst>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extLst>
                      <c:ext uri="{02D57815-91ED-43cb-92C2-25804820EDAC}">
                        <c15:formulaRef>
                          <c15:sqref>('8 Mobila utsläpp'!$D$13:$BL$13,'8 Mobila utsläpp'!$BN$13)</c15:sqref>
                        </c15:formulaRef>
                      </c:ext>
                    </c:extLst>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0-12B2-44E4-8DE9-690320E38B1B}"/>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2024K1</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2072.5751292602599</c:v>
                </c:pt>
                <c:pt idx="1">
                  <c:v>239.080352612567</c:v>
                </c:pt>
                <c:pt idx="2">
                  <c:v>3348.2548192767067</c:v>
                </c:pt>
                <c:pt idx="3">
                  <c:v>1979.2820244055299</c:v>
                </c:pt>
                <c:pt idx="4">
                  <c:v>562.75949049210396</c:v>
                </c:pt>
                <c:pt idx="5">
                  <c:v>1779.8954657652</c:v>
                </c:pt>
                <c:pt idx="6">
                  <c:v>818.88790088197209</c:v>
                </c:pt>
                <c:pt idx="7">
                  <c:v>99.16570012713359</c:v>
                </c:pt>
                <c:pt idx="8">
                  <c:v>1953.3838161693136</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2023K1</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1977.9542528126899</c:v>
                </c:pt>
                <c:pt idx="1">
                  <c:v>210.667083689675</c:v>
                </c:pt>
                <c:pt idx="2">
                  <c:v>3376.7430963666652</c:v>
                </c:pt>
                <c:pt idx="3">
                  <c:v>1855.8384162140501</c:v>
                </c:pt>
                <c:pt idx="4">
                  <c:v>429.36582146743899</c:v>
                </c:pt>
                <c:pt idx="5">
                  <c:v>1625.96323074669</c:v>
                </c:pt>
                <c:pt idx="6">
                  <c:v>703.01180896097799</c:v>
                </c:pt>
                <c:pt idx="7">
                  <c:v>97.164611635735497</c:v>
                </c:pt>
                <c:pt idx="8">
                  <c:v>1770.7689905402731</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Diagram'!$AC$120:$AC$184</c:f>
              <c:numCache>
                <c:formatCode>General</c:formatCode>
                <c:ptCount val="65"/>
                <c:pt idx="0">
                  <c:v>2260.8479617171902</c:v>
                </c:pt>
                <c:pt idx="1">
                  <c:v>2286.2568299816598</c:v>
                </c:pt>
                <c:pt idx="2">
                  <c:v>2272.3812937518901</c:v>
                </c:pt>
                <c:pt idx="3">
                  <c:v>2304.54587786923</c:v>
                </c:pt>
                <c:pt idx="4">
                  <c:v>2186.5657747621099</c:v>
                </c:pt>
                <c:pt idx="5">
                  <c:v>2201.5147436315601</c:v>
                </c:pt>
                <c:pt idx="6">
                  <c:v>2201.3596715257599</c:v>
                </c:pt>
                <c:pt idx="7">
                  <c:v>2212.18751887299</c:v>
                </c:pt>
                <c:pt idx="8">
                  <c:v>2243.9006280213198</c:v>
                </c:pt>
                <c:pt idx="9">
                  <c:v>2233.4639366403599</c:v>
                </c:pt>
                <c:pt idx="10">
                  <c:v>2247.8213854200699</c:v>
                </c:pt>
                <c:pt idx="11">
                  <c:v>2305.4241940035399</c:v>
                </c:pt>
                <c:pt idx="12">
                  <c:v>2239.2737117394799</c:v>
                </c:pt>
                <c:pt idx="13">
                  <c:v>2267.65189098366</c:v>
                </c:pt>
                <c:pt idx="14">
                  <c:v>2254.5761984321998</c:v>
                </c:pt>
                <c:pt idx="15">
                  <c:v>2256.31385878009</c:v>
                </c:pt>
                <c:pt idx="16">
                  <c:v>2217.0707045846302</c:v>
                </c:pt>
                <c:pt idx="17">
                  <c:v>2193.8776019709098</c:v>
                </c:pt>
                <c:pt idx="18">
                  <c:v>2214.0187369618002</c:v>
                </c:pt>
                <c:pt idx="19">
                  <c:v>2225.0036416134799</c:v>
                </c:pt>
                <c:pt idx="20">
                  <c:v>2197.8286320351699</c:v>
                </c:pt>
                <c:pt idx="21">
                  <c:v>2202.9718173935498</c:v>
                </c:pt>
                <c:pt idx="22">
                  <c:v>2209.6929943516402</c:v>
                </c:pt>
                <c:pt idx="23">
                  <c:v>2203.98491675382</c:v>
                </c:pt>
                <c:pt idx="24">
                  <c:v>2175.0129413234799</c:v>
                </c:pt>
                <c:pt idx="25">
                  <c:v>2191.3141029275198</c:v>
                </c:pt>
                <c:pt idx="26">
                  <c:v>2210.0342426162301</c:v>
                </c:pt>
                <c:pt idx="27">
                  <c:v>2217.5206335256798</c:v>
                </c:pt>
                <c:pt idx="28">
                  <c:v>2176.4861786469601</c:v>
                </c:pt>
                <c:pt idx="29">
                  <c:v>2199.20097866677</c:v>
                </c:pt>
                <c:pt idx="30">
                  <c:v>2188.7557568297598</c:v>
                </c:pt>
                <c:pt idx="31">
                  <c:v>2205.86255017553</c:v>
                </c:pt>
                <c:pt idx="32">
                  <c:v>2120.4370823434201</c:v>
                </c:pt>
                <c:pt idx="33">
                  <c:v>2150.3606970330902</c:v>
                </c:pt>
                <c:pt idx="34">
                  <c:v>2153.7349307676</c:v>
                </c:pt>
                <c:pt idx="35">
                  <c:v>2182.2935285254698</c:v>
                </c:pt>
                <c:pt idx="36">
                  <c:v>2132.2791406804299</c:v>
                </c:pt>
                <c:pt idx="37">
                  <c:v>2159.6673060459898</c:v>
                </c:pt>
                <c:pt idx="38">
                  <c:v>2183.91141956103</c:v>
                </c:pt>
                <c:pt idx="39">
                  <c:v>2182.1803157658001</c:v>
                </c:pt>
                <c:pt idx="40">
                  <c:v>2031.9348561355901</c:v>
                </c:pt>
                <c:pt idx="41">
                  <c:v>2074.1174400668101</c:v>
                </c:pt>
                <c:pt idx="42">
                  <c:v>2094.5269106764299</c:v>
                </c:pt>
                <c:pt idx="43">
                  <c:v>2077.6449677266501</c:v>
                </c:pt>
                <c:pt idx="44">
                  <c:v>2045.66318001236</c:v>
                </c:pt>
                <c:pt idx="45">
                  <c:v>2086.9296505280399</c:v>
                </c:pt>
                <c:pt idx="46">
                  <c:v>2109.5740438634798</c:v>
                </c:pt>
                <c:pt idx="47">
                  <c:v>2093.8996354705901</c:v>
                </c:pt>
                <c:pt idx="48">
                  <c:v>2073.1977562418201</c:v>
                </c:pt>
                <c:pt idx="49">
                  <c:v>2061.9668907916698</c:v>
                </c:pt>
                <c:pt idx="50">
                  <c:v>2106.0820846796801</c:v>
                </c:pt>
                <c:pt idx="51">
                  <c:v>2108.4224605926402</c:v>
                </c:pt>
                <c:pt idx="52">
                  <c:v>2021.59359088067</c:v>
                </c:pt>
                <c:pt idx="53">
                  <c:v>2067.3767580129702</c:v>
                </c:pt>
                <c:pt idx="54">
                  <c:v>2075.4059735055398</c:v>
                </c:pt>
                <c:pt idx="55">
                  <c:v>2060.0953441716601</c:v>
                </c:pt>
                <c:pt idx="56">
                  <c:v>2008.5104953078601</c:v>
                </c:pt>
                <c:pt idx="57">
                  <c:v>2004.8782295916501</c:v>
                </c:pt>
                <c:pt idx="58">
                  <c:v>2019.53791955563</c:v>
                </c:pt>
                <c:pt idx="59">
                  <c:v>2029.5479254050199</c:v>
                </c:pt>
                <c:pt idx="60">
                  <c:v>1977.9542528126899</c:v>
                </c:pt>
                <c:pt idx="61">
                  <c:v>1984.70512640633</c:v>
                </c:pt>
                <c:pt idx="62">
                  <c:v>1991.9625759347</c:v>
                </c:pt>
                <c:pt idx="63">
                  <c:v>2000.10234369967</c:v>
                </c:pt>
                <c:pt idx="64">
                  <c:v>2072.5751292602599</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Diagram'!$AD$120:$AD$184</c:f>
              <c:numCache>
                <c:formatCode>General</c:formatCode>
                <c:ptCount val="65"/>
                <c:pt idx="0">
                  <c:v>185.96165127883401</c:v>
                </c:pt>
                <c:pt idx="1">
                  <c:v>200.15552215303299</c:v>
                </c:pt>
                <c:pt idx="2">
                  <c:v>195.539623294124</c:v>
                </c:pt>
                <c:pt idx="3">
                  <c:v>194.73136794102101</c:v>
                </c:pt>
                <c:pt idx="4">
                  <c:v>145.145797417891</c:v>
                </c:pt>
                <c:pt idx="5">
                  <c:v>139.98404004589</c:v>
                </c:pt>
                <c:pt idx="6">
                  <c:v>143.291071486974</c:v>
                </c:pt>
                <c:pt idx="7">
                  <c:v>212.55726535743599</c:v>
                </c:pt>
                <c:pt idx="8">
                  <c:v>227.760978063436</c:v>
                </c:pt>
                <c:pt idx="9">
                  <c:v>210.47790338965899</c:v>
                </c:pt>
                <c:pt idx="10">
                  <c:v>204.82751104830399</c:v>
                </c:pt>
                <c:pt idx="11">
                  <c:v>234.064748464221</c:v>
                </c:pt>
                <c:pt idx="12">
                  <c:v>243.98254796478901</c:v>
                </c:pt>
                <c:pt idx="13">
                  <c:v>204.716448015579</c:v>
                </c:pt>
                <c:pt idx="14">
                  <c:v>214.15936270337099</c:v>
                </c:pt>
                <c:pt idx="15">
                  <c:v>222.060370837867</c:v>
                </c:pt>
                <c:pt idx="16">
                  <c:v>253.192065355328</c:v>
                </c:pt>
                <c:pt idx="17">
                  <c:v>206.69960781454401</c:v>
                </c:pt>
                <c:pt idx="18">
                  <c:v>213.66483107296901</c:v>
                </c:pt>
                <c:pt idx="19">
                  <c:v>238.61450563810999</c:v>
                </c:pt>
                <c:pt idx="20">
                  <c:v>228.86303511250301</c:v>
                </c:pt>
                <c:pt idx="21">
                  <c:v>216.60270495053999</c:v>
                </c:pt>
                <c:pt idx="22">
                  <c:v>230.36078239076599</c:v>
                </c:pt>
                <c:pt idx="23">
                  <c:v>221.29434987884801</c:v>
                </c:pt>
                <c:pt idx="24">
                  <c:v>245.04492274139801</c:v>
                </c:pt>
                <c:pt idx="25">
                  <c:v>219.40716564986101</c:v>
                </c:pt>
                <c:pt idx="26">
                  <c:v>225.665444976424</c:v>
                </c:pt>
                <c:pt idx="27">
                  <c:v>249.59666827851899</c:v>
                </c:pt>
                <c:pt idx="28">
                  <c:v>236.841274498384</c:v>
                </c:pt>
                <c:pt idx="29">
                  <c:v>224.40956266843099</c:v>
                </c:pt>
                <c:pt idx="30">
                  <c:v>217.112940849925</c:v>
                </c:pt>
                <c:pt idx="31">
                  <c:v>240.04890869873799</c:v>
                </c:pt>
                <c:pt idx="32">
                  <c:v>239.96051138396399</c:v>
                </c:pt>
                <c:pt idx="33">
                  <c:v>218.60792312964301</c:v>
                </c:pt>
                <c:pt idx="34">
                  <c:v>227.676896765642</c:v>
                </c:pt>
                <c:pt idx="35">
                  <c:v>229.420861905007</c:v>
                </c:pt>
                <c:pt idx="36">
                  <c:v>241.99503638676299</c:v>
                </c:pt>
                <c:pt idx="37">
                  <c:v>233.092499779056</c:v>
                </c:pt>
                <c:pt idx="38">
                  <c:v>227.446551360694</c:v>
                </c:pt>
                <c:pt idx="39">
                  <c:v>225.97086755343801</c:v>
                </c:pt>
                <c:pt idx="40">
                  <c:v>244.627883614458</c:v>
                </c:pt>
                <c:pt idx="41">
                  <c:v>210.16715009718601</c:v>
                </c:pt>
                <c:pt idx="42">
                  <c:v>215.70792004063199</c:v>
                </c:pt>
                <c:pt idx="43">
                  <c:v>211.22687563246799</c:v>
                </c:pt>
                <c:pt idx="44">
                  <c:v>217.084891815193</c:v>
                </c:pt>
                <c:pt idx="45">
                  <c:v>217.64714450134201</c:v>
                </c:pt>
                <c:pt idx="46">
                  <c:v>226.91278830240901</c:v>
                </c:pt>
                <c:pt idx="47">
                  <c:v>232.70087888718999</c:v>
                </c:pt>
                <c:pt idx="48">
                  <c:v>238.38201412640601</c:v>
                </c:pt>
                <c:pt idx="49">
                  <c:v>217.679712835407</c:v>
                </c:pt>
                <c:pt idx="50">
                  <c:v>219.42873128094001</c:v>
                </c:pt>
                <c:pt idx="51">
                  <c:v>229.17458798861799</c:v>
                </c:pt>
                <c:pt idx="52">
                  <c:v>221.29131218186799</c:v>
                </c:pt>
                <c:pt idx="53">
                  <c:v>216.13648323324301</c:v>
                </c:pt>
                <c:pt idx="54">
                  <c:v>228.32072001544799</c:v>
                </c:pt>
                <c:pt idx="55">
                  <c:v>216.254488105902</c:v>
                </c:pt>
                <c:pt idx="56">
                  <c:v>220.58029043354099</c:v>
                </c:pt>
                <c:pt idx="57">
                  <c:v>198.45213351981599</c:v>
                </c:pt>
                <c:pt idx="58">
                  <c:v>197.36847866574101</c:v>
                </c:pt>
                <c:pt idx="59">
                  <c:v>204.36847318498201</c:v>
                </c:pt>
                <c:pt idx="60">
                  <c:v>210.667083689675</c:v>
                </c:pt>
                <c:pt idx="61">
                  <c:v>185.022762743138</c:v>
                </c:pt>
                <c:pt idx="62">
                  <c:v>199.26304649662501</c:v>
                </c:pt>
                <c:pt idx="63">
                  <c:v>227.619743642933</c:v>
                </c:pt>
                <c:pt idx="64">
                  <c:v>239.080352612567</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Diagram'!$AE$120:$AE$184</c:f>
              <c:numCache>
                <c:formatCode>General</c:formatCode>
                <c:ptCount val="65"/>
                <c:pt idx="0">
                  <c:v>4578.8990688866506</c:v>
                </c:pt>
                <c:pt idx="1">
                  <c:v>4425.9074773875946</c:v>
                </c:pt>
                <c:pt idx="2">
                  <c:v>4324.8401940107124</c:v>
                </c:pt>
                <c:pt idx="3">
                  <c:v>4894.9854196781671</c:v>
                </c:pt>
                <c:pt idx="4">
                  <c:v>3890.7150636183278</c:v>
                </c:pt>
                <c:pt idx="5">
                  <c:v>3543.8095143772589</c:v>
                </c:pt>
                <c:pt idx="6">
                  <c:v>3150.3886782325089</c:v>
                </c:pt>
                <c:pt idx="7">
                  <c:v>3931.2703201741692</c:v>
                </c:pt>
                <c:pt idx="8">
                  <c:v>4637.2066466998731</c:v>
                </c:pt>
                <c:pt idx="9">
                  <c:v>4354.7528641913268</c:v>
                </c:pt>
                <c:pt idx="10">
                  <c:v>4018.7284475192937</c:v>
                </c:pt>
                <c:pt idx="11">
                  <c:v>4523.7622568047555</c:v>
                </c:pt>
                <c:pt idx="12">
                  <c:v>4406.1204862040404</c:v>
                </c:pt>
                <c:pt idx="13">
                  <c:v>4137.3481192166037</c:v>
                </c:pt>
                <c:pt idx="14">
                  <c:v>3871.5771395937218</c:v>
                </c:pt>
                <c:pt idx="15">
                  <c:v>4122.2457311829203</c:v>
                </c:pt>
                <c:pt idx="16">
                  <c:v>4164.5151583941406</c:v>
                </c:pt>
                <c:pt idx="17">
                  <c:v>3941.718892231012</c:v>
                </c:pt>
                <c:pt idx="18">
                  <c:v>3577.3010578442399</c:v>
                </c:pt>
                <c:pt idx="19">
                  <c:v>4070.8339044385771</c:v>
                </c:pt>
                <c:pt idx="20">
                  <c:v>3749.2021956992494</c:v>
                </c:pt>
                <c:pt idx="21">
                  <c:v>3718.3902796817902</c:v>
                </c:pt>
                <c:pt idx="22">
                  <c:v>3547.3135442333837</c:v>
                </c:pt>
                <c:pt idx="23">
                  <c:v>3769.1090045539099</c:v>
                </c:pt>
                <c:pt idx="24">
                  <c:v>3698.9497986518745</c:v>
                </c:pt>
                <c:pt idx="25">
                  <c:v>3647.3254110973348</c:v>
                </c:pt>
                <c:pt idx="26">
                  <c:v>3491.0411009848749</c:v>
                </c:pt>
                <c:pt idx="27">
                  <c:v>3816.4240839612444</c:v>
                </c:pt>
                <c:pt idx="28">
                  <c:v>3747.9568224310392</c:v>
                </c:pt>
                <c:pt idx="29">
                  <c:v>3994.8535694331413</c:v>
                </c:pt>
                <c:pt idx="30">
                  <c:v>3569.2812984909501</c:v>
                </c:pt>
                <c:pt idx="31">
                  <c:v>3625.0683434695202</c:v>
                </c:pt>
                <c:pt idx="32">
                  <c:v>3803.7363156709275</c:v>
                </c:pt>
                <c:pt idx="33">
                  <c:v>3740.4241685074758</c:v>
                </c:pt>
                <c:pt idx="34">
                  <c:v>3692.2583339259786</c:v>
                </c:pt>
                <c:pt idx="35">
                  <c:v>3959.2266652033572</c:v>
                </c:pt>
                <c:pt idx="36">
                  <c:v>3774.0786304702465</c:v>
                </c:pt>
                <c:pt idx="37">
                  <c:v>3718.9968394686216</c:v>
                </c:pt>
                <c:pt idx="38">
                  <c:v>3610.2065800610972</c:v>
                </c:pt>
                <c:pt idx="39">
                  <c:v>3906.4024381078284</c:v>
                </c:pt>
                <c:pt idx="40">
                  <c:v>3829.4938029590107</c:v>
                </c:pt>
                <c:pt idx="41">
                  <c:v>3792.3398055101579</c:v>
                </c:pt>
                <c:pt idx="42">
                  <c:v>3554.1754252085852</c:v>
                </c:pt>
                <c:pt idx="43">
                  <c:v>3845.8510686203995</c:v>
                </c:pt>
                <c:pt idx="44">
                  <c:v>3826.3102857528875</c:v>
                </c:pt>
                <c:pt idx="45">
                  <c:v>3812.504667272357</c:v>
                </c:pt>
                <c:pt idx="46">
                  <c:v>3713.7610843929388</c:v>
                </c:pt>
                <c:pt idx="47">
                  <c:v>3686.9203710259194</c:v>
                </c:pt>
                <c:pt idx="48">
                  <c:v>3864.2101805015545</c:v>
                </c:pt>
                <c:pt idx="49">
                  <c:v>3160.0476351482503</c:v>
                </c:pt>
                <c:pt idx="50">
                  <c:v>2824.5187904804047</c:v>
                </c:pt>
                <c:pt idx="51">
                  <c:v>3183.6769161521529</c:v>
                </c:pt>
                <c:pt idx="52">
                  <c:v>3478.1106935615576</c:v>
                </c:pt>
                <c:pt idx="53">
                  <c:v>3667.2720972729162</c:v>
                </c:pt>
                <c:pt idx="54">
                  <c:v>3354.9368428104658</c:v>
                </c:pt>
                <c:pt idx="55">
                  <c:v>3707.4273627815614</c:v>
                </c:pt>
                <c:pt idx="56">
                  <c:v>3701.1259379682115</c:v>
                </c:pt>
                <c:pt idx="57">
                  <c:v>3099.0696453210644</c:v>
                </c:pt>
                <c:pt idx="58">
                  <c:v>3423.695779687449</c:v>
                </c:pt>
                <c:pt idx="59">
                  <c:v>3603.3843200984343</c:v>
                </c:pt>
                <c:pt idx="60">
                  <c:v>3376.7430963666652</c:v>
                </c:pt>
                <c:pt idx="61">
                  <c:v>3351.1103662146929</c:v>
                </c:pt>
                <c:pt idx="62">
                  <c:v>3209.9166582362795</c:v>
                </c:pt>
                <c:pt idx="63">
                  <c:v>3381.1507198634977</c:v>
                </c:pt>
                <c:pt idx="64">
                  <c:v>3348.2548192767067</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Diagram'!$AF$120:$AF$184</c:f>
              <c:numCache>
                <c:formatCode>General</c:formatCode>
                <c:ptCount val="65"/>
                <c:pt idx="0">
                  <c:v>3279.6826843670701</c:v>
                </c:pt>
                <c:pt idx="1">
                  <c:v>2146.3350112788198</c:v>
                </c:pt>
                <c:pt idx="2">
                  <c:v>1827.89666626449</c:v>
                </c:pt>
                <c:pt idx="3">
                  <c:v>3144.5499306137199</c:v>
                </c:pt>
                <c:pt idx="4">
                  <c:v>3587.5693573243602</c:v>
                </c:pt>
                <c:pt idx="5">
                  <c:v>2069.2158610053002</c:v>
                </c:pt>
                <c:pt idx="6">
                  <c:v>1528.9035090575101</c:v>
                </c:pt>
                <c:pt idx="7">
                  <c:v>3447.5917514254702</c:v>
                </c:pt>
                <c:pt idx="8">
                  <c:v>4923.6310840960496</c:v>
                </c:pt>
                <c:pt idx="9">
                  <c:v>2482.9791846947001</c:v>
                </c:pt>
                <c:pt idx="10">
                  <c:v>1575.2959670129701</c:v>
                </c:pt>
                <c:pt idx="11">
                  <c:v>4092.3392056124899</c:v>
                </c:pt>
                <c:pt idx="12">
                  <c:v>4286.1687553861302</c:v>
                </c:pt>
                <c:pt idx="13">
                  <c:v>2168.6966239501999</c:v>
                </c:pt>
                <c:pt idx="14">
                  <c:v>1521.5530752085399</c:v>
                </c:pt>
                <c:pt idx="15">
                  <c:v>2761.52682615907</c:v>
                </c:pt>
                <c:pt idx="16">
                  <c:v>3678.63135483936</c:v>
                </c:pt>
                <c:pt idx="17">
                  <c:v>1978.61373553146</c:v>
                </c:pt>
                <c:pt idx="18">
                  <c:v>1445.95367548949</c:v>
                </c:pt>
                <c:pt idx="19">
                  <c:v>2911.84213146103</c:v>
                </c:pt>
                <c:pt idx="20">
                  <c:v>3749.4453415892599</c:v>
                </c:pt>
                <c:pt idx="21">
                  <c:v>1954.4473245029601</c:v>
                </c:pt>
                <c:pt idx="22">
                  <c:v>1497.00731946122</c:v>
                </c:pt>
                <c:pt idx="23">
                  <c:v>2466.0048261868101</c:v>
                </c:pt>
                <c:pt idx="24">
                  <c:v>2867.9816101667102</c:v>
                </c:pt>
                <c:pt idx="25">
                  <c:v>1878.7182346726499</c:v>
                </c:pt>
                <c:pt idx="26">
                  <c:v>1373.9029066133701</c:v>
                </c:pt>
                <c:pt idx="27">
                  <c:v>2495.5675105076598</c:v>
                </c:pt>
                <c:pt idx="28">
                  <c:v>2942.0982170715602</c:v>
                </c:pt>
                <c:pt idx="29">
                  <c:v>1660.8782472272601</c:v>
                </c:pt>
                <c:pt idx="30">
                  <c:v>1194.3612757177</c:v>
                </c:pt>
                <c:pt idx="31">
                  <c:v>2387.2226593925898</c:v>
                </c:pt>
                <c:pt idx="32">
                  <c:v>3123.4829981223702</c:v>
                </c:pt>
                <c:pt idx="33">
                  <c:v>1761.89651161344</c:v>
                </c:pt>
                <c:pt idx="34">
                  <c:v>1336.7482772957701</c:v>
                </c:pt>
                <c:pt idx="35">
                  <c:v>2434.8050068130601</c:v>
                </c:pt>
                <c:pt idx="36">
                  <c:v>2617.3093170585998</c:v>
                </c:pt>
                <c:pt idx="37">
                  <c:v>1744.3491380514999</c:v>
                </c:pt>
                <c:pt idx="38">
                  <c:v>1500.85721405441</c:v>
                </c:pt>
                <c:pt idx="39">
                  <c:v>2316.0798440691901</c:v>
                </c:pt>
                <c:pt idx="40">
                  <c:v>2887.2092785591199</c:v>
                </c:pt>
                <c:pt idx="41">
                  <c:v>1624.35517878512</c:v>
                </c:pt>
                <c:pt idx="42">
                  <c:v>1384.4165537935201</c:v>
                </c:pt>
                <c:pt idx="43">
                  <c:v>2393.5560506368902</c:v>
                </c:pt>
                <c:pt idx="44">
                  <c:v>2632.1994918784999</c:v>
                </c:pt>
                <c:pt idx="45">
                  <c:v>1315.12649399418</c:v>
                </c:pt>
                <c:pt idx="46">
                  <c:v>1236.0262777610601</c:v>
                </c:pt>
                <c:pt idx="47">
                  <c:v>1877.7064647145601</c:v>
                </c:pt>
                <c:pt idx="48">
                  <c:v>1913.09488756986</c:v>
                </c:pt>
                <c:pt idx="49">
                  <c:v>1484.41764734853</c:v>
                </c:pt>
                <c:pt idx="50">
                  <c:v>1308.7335233423801</c:v>
                </c:pt>
                <c:pt idx="51">
                  <c:v>1819.98453953116</c:v>
                </c:pt>
                <c:pt idx="52">
                  <c:v>2187.79534016969</c:v>
                </c:pt>
                <c:pt idx="53">
                  <c:v>1642.4559190211201</c:v>
                </c:pt>
                <c:pt idx="54">
                  <c:v>1352.0550697022099</c:v>
                </c:pt>
                <c:pt idx="55">
                  <c:v>2158.7730608983602</c:v>
                </c:pt>
                <c:pt idx="56">
                  <c:v>1967.41301283147</c:v>
                </c:pt>
                <c:pt idx="57">
                  <c:v>1580.5647208631201</c:v>
                </c:pt>
                <c:pt idx="58">
                  <c:v>1269.2523059765999</c:v>
                </c:pt>
                <c:pt idx="59">
                  <c:v>2011.38942208752</c:v>
                </c:pt>
                <c:pt idx="60">
                  <c:v>1855.8384162140501</c:v>
                </c:pt>
                <c:pt idx="61">
                  <c:v>1451.1207355249701</c:v>
                </c:pt>
                <c:pt idx="62">
                  <c:v>1241.5735018267401</c:v>
                </c:pt>
                <c:pt idx="63">
                  <c:v>1826.81510397169</c:v>
                </c:pt>
                <c:pt idx="64">
                  <c:v>1979.2820244055299</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Diagram'!$AG$120:$AG$184</c:f>
              <c:numCache>
                <c:formatCode>General</c:formatCode>
                <c:ptCount val="65"/>
                <c:pt idx="0">
                  <c:v>464.04375420818502</c:v>
                </c:pt>
                <c:pt idx="1">
                  <c:v>496.38727765972999</c:v>
                </c:pt>
                <c:pt idx="2">
                  <c:v>485.30856401610902</c:v>
                </c:pt>
                <c:pt idx="3">
                  <c:v>504.87341958153701</c:v>
                </c:pt>
                <c:pt idx="4">
                  <c:v>464.70736980569302</c:v>
                </c:pt>
                <c:pt idx="5">
                  <c:v>481.65195397675001</c:v>
                </c:pt>
                <c:pt idx="6">
                  <c:v>479.64834758807802</c:v>
                </c:pt>
                <c:pt idx="7">
                  <c:v>493.18792594580998</c:v>
                </c:pt>
                <c:pt idx="8">
                  <c:v>489.55007206152902</c:v>
                </c:pt>
                <c:pt idx="9">
                  <c:v>489.14241485752399</c:v>
                </c:pt>
                <c:pt idx="10">
                  <c:v>496.86811789017702</c:v>
                </c:pt>
                <c:pt idx="11">
                  <c:v>542.576624551804</c:v>
                </c:pt>
                <c:pt idx="12">
                  <c:v>498.00489554798997</c:v>
                </c:pt>
                <c:pt idx="13">
                  <c:v>516.31342456355503</c:v>
                </c:pt>
                <c:pt idx="14">
                  <c:v>510.87084573879099</c:v>
                </c:pt>
                <c:pt idx="15">
                  <c:v>516.76897691685201</c:v>
                </c:pt>
                <c:pt idx="16">
                  <c:v>497.88202272532999</c:v>
                </c:pt>
                <c:pt idx="17">
                  <c:v>486.68364593732701</c:v>
                </c:pt>
                <c:pt idx="18">
                  <c:v>494.82803847793502</c:v>
                </c:pt>
                <c:pt idx="19">
                  <c:v>509.63433572384503</c:v>
                </c:pt>
                <c:pt idx="20">
                  <c:v>481.104725613921</c:v>
                </c:pt>
                <c:pt idx="21">
                  <c:v>494.00535329564701</c:v>
                </c:pt>
                <c:pt idx="22">
                  <c:v>497.36703518755297</c:v>
                </c:pt>
                <c:pt idx="23">
                  <c:v>496.03634401571401</c:v>
                </c:pt>
                <c:pt idx="24">
                  <c:v>463.70807182802901</c:v>
                </c:pt>
                <c:pt idx="25">
                  <c:v>471.89884039218202</c:v>
                </c:pt>
                <c:pt idx="26">
                  <c:v>482.18073932396698</c:v>
                </c:pt>
                <c:pt idx="27">
                  <c:v>489.34044331709902</c:v>
                </c:pt>
                <c:pt idx="28">
                  <c:v>473.10271430119798</c:v>
                </c:pt>
                <c:pt idx="29">
                  <c:v>494.92683476661398</c:v>
                </c:pt>
                <c:pt idx="30">
                  <c:v>490.39572694153799</c:v>
                </c:pt>
                <c:pt idx="31">
                  <c:v>508.381071268163</c:v>
                </c:pt>
                <c:pt idx="32">
                  <c:v>464.35113179975099</c:v>
                </c:pt>
                <c:pt idx="33">
                  <c:v>492.324030180161</c:v>
                </c:pt>
                <c:pt idx="34">
                  <c:v>501.67126893220501</c:v>
                </c:pt>
                <c:pt idx="35">
                  <c:v>521.20294905954995</c:v>
                </c:pt>
                <c:pt idx="36">
                  <c:v>445.61252166998497</c:v>
                </c:pt>
                <c:pt idx="37">
                  <c:v>485.33129971429298</c:v>
                </c:pt>
                <c:pt idx="38">
                  <c:v>486.40532049146498</c:v>
                </c:pt>
                <c:pt idx="39">
                  <c:v>476.07530241718001</c:v>
                </c:pt>
                <c:pt idx="40">
                  <c:v>430.268895745718</c:v>
                </c:pt>
                <c:pt idx="41">
                  <c:v>483.236834621703</c:v>
                </c:pt>
                <c:pt idx="42">
                  <c:v>487.26543592574802</c:v>
                </c:pt>
                <c:pt idx="43">
                  <c:v>466.62424088530503</c:v>
                </c:pt>
                <c:pt idx="44">
                  <c:v>447.27456641814001</c:v>
                </c:pt>
                <c:pt idx="45">
                  <c:v>502.59688782664</c:v>
                </c:pt>
                <c:pt idx="46">
                  <c:v>506.53925578616401</c:v>
                </c:pt>
                <c:pt idx="47">
                  <c:v>485.17898696643903</c:v>
                </c:pt>
                <c:pt idx="48">
                  <c:v>467.50383323096599</c:v>
                </c:pt>
                <c:pt idx="49">
                  <c:v>466.51981092037499</c:v>
                </c:pt>
                <c:pt idx="50">
                  <c:v>495.27529061658498</c:v>
                </c:pt>
                <c:pt idx="51">
                  <c:v>500.79500436012398</c:v>
                </c:pt>
                <c:pt idx="52">
                  <c:v>461.46612731021901</c:v>
                </c:pt>
                <c:pt idx="53">
                  <c:v>527.78697288617502</c:v>
                </c:pt>
                <c:pt idx="54">
                  <c:v>520.10895790992595</c:v>
                </c:pt>
                <c:pt idx="55">
                  <c:v>497.90844928131003</c:v>
                </c:pt>
                <c:pt idx="56">
                  <c:v>447.72977138340201</c:v>
                </c:pt>
                <c:pt idx="57">
                  <c:v>449.00518831180398</c:v>
                </c:pt>
                <c:pt idx="58">
                  <c:v>453.02677458953599</c:v>
                </c:pt>
                <c:pt idx="59">
                  <c:v>459.436562024561</c:v>
                </c:pt>
                <c:pt idx="60">
                  <c:v>429.36582146743899</c:v>
                </c:pt>
                <c:pt idx="61">
                  <c:v>445.29285151142699</c:v>
                </c:pt>
                <c:pt idx="62">
                  <c:v>441.54082173921699</c:v>
                </c:pt>
                <c:pt idx="63">
                  <c:v>445.89239436364397</c:v>
                </c:pt>
                <c:pt idx="64">
                  <c:v>562.75949049210396</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Diagram'!$AH$120:$AH$184</c:f>
              <c:numCache>
                <c:formatCode>General</c:formatCode>
                <c:ptCount val="65"/>
                <c:pt idx="0">
                  <c:v>2607.9377426295</c:v>
                </c:pt>
                <c:pt idx="1">
                  <c:v>2799.1433038066898</c:v>
                </c:pt>
                <c:pt idx="2">
                  <c:v>2726.8003746343802</c:v>
                </c:pt>
                <c:pt idx="3">
                  <c:v>2800.0148605306899</c:v>
                </c:pt>
                <c:pt idx="4">
                  <c:v>2325.81659710242</c:v>
                </c:pt>
                <c:pt idx="5">
                  <c:v>2495.1776780933701</c:v>
                </c:pt>
                <c:pt idx="6">
                  <c:v>2448.6500874427502</c:v>
                </c:pt>
                <c:pt idx="7">
                  <c:v>2474.3483708339299</c:v>
                </c:pt>
                <c:pt idx="8">
                  <c:v>2432.1193743528302</c:v>
                </c:pt>
                <c:pt idx="9">
                  <c:v>2426.7929927324599</c:v>
                </c:pt>
                <c:pt idx="10">
                  <c:v>2459.51760875228</c:v>
                </c:pt>
                <c:pt idx="11">
                  <c:v>2518.1163442205798</c:v>
                </c:pt>
                <c:pt idx="12">
                  <c:v>2142.80237583606</c:v>
                </c:pt>
                <c:pt idx="13">
                  <c:v>2223.5918105859701</c:v>
                </c:pt>
                <c:pt idx="14">
                  <c:v>2166.8570337158499</c:v>
                </c:pt>
                <c:pt idx="15">
                  <c:v>2050.5078613979399</c:v>
                </c:pt>
                <c:pt idx="16">
                  <c:v>1770.93002222626</c:v>
                </c:pt>
                <c:pt idx="17">
                  <c:v>1863.7893254518599</c:v>
                </c:pt>
                <c:pt idx="18">
                  <c:v>1884.28414776311</c:v>
                </c:pt>
                <c:pt idx="19">
                  <c:v>1940.78100334137</c:v>
                </c:pt>
                <c:pt idx="20">
                  <c:v>1882.76641789577</c:v>
                </c:pt>
                <c:pt idx="21">
                  <c:v>2045.98821416282</c:v>
                </c:pt>
                <c:pt idx="22">
                  <c:v>1873.4859420871001</c:v>
                </c:pt>
                <c:pt idx="23">
                  <c:v>1853.5260727014099</c:v>
                </c:pt>
                <c:pt idx="24">
                  <c:v>1740.15796804203</c:v>
                </c:pt>
                <c:pt idx="25">
                  <c:v>1939.2839843685799</c:v>
                </c:pt>
                <c:pt idx="26">
                  <c:v>2147.1552713092401</c:v>
                </c:pt>
                <c:pt idx="27">
                  <c:v>1878.4290776784001</c:v>
                </c:pt>
                <c:pt idx="28">
                  <c:v>2077.2653911974098</c:v>
                </c:pt>
                <c:pt idx="29">
                  <c:v>2020.6686404873001</c:v>
                </c:pt>
                <c:pt idx="30">
                  <c:v>2120.5445437306798</c:v>
                </c:pt>
                <c:pt idx="31">
                  <c:v>2001.8864837267399</c:v>
                </c:pt>
                <c:pt idx="32">
                  <c:v>2147.1503704625902</c:v>
                </c:pt>
                <c:pt idx="33">
                  <c:v>2132.2873664621602</c:v>
                </c:pt>
                <c:pt idx="34">
                  <c:v>2359.9479060835401</c:v>
                </c:pt>
                <c:pt idx="35">
                  <c:v>2321.2509983156801</c:v>
                </c:pt>
                <c:pt idx="36">
                  <c:v>2029.4453770402099</c:v>
                </c:pt>
                <c:pt idx="37">
                  <c:v>2085.6650565489099</c:v>
                </c:pt>
                <c:pt idx="38">
                  <c:v>2150.25109561829</c:v>
                </c:pt>
                <c:pt idx="39">
                  <c:v>2104.43480173743</c:v>
                </c:pt>
                <c:pt idx="40">
                  <c:v>1893.9238913315401</c:v>
                </c:pt>
                <c:pt idx="41">
                  <c:v>2127.3070109475998</c:v>
                </c:pt>
                <c:pt idx="42">
                  <c:v>2191.3523118858802</c:v>
                </c:pt>
                <c:pt idx="43">
                  <c:v>2048.8625752233802</c:v>
                </c:pt>
                <c:pt idx="44">
                  <c:v>1869.4040098394401</c:v>
                </c:pt>
                <c:pt idx="45">
                  <c:v>2096.1412058718902</c:v>
                </c:pt>
                <c:pt idx="46">
                  <c:v>2169.6506661888002</c:v>
                </c:pt>
                <c:pt idx="47">
                  <c:v>1992.3051245312099</c:v>
                </c:pt>
                <c:pt idx="48">
                  <c:v>1788.92397872937</c:v>
                </c:pt>
                <c:pt idx="49">
                  <c:v>1295.5050367372701</c:v>
                </c:pt>
                <c:pt idx="50">
                  <c:v>1465.4623056406499</c:v>
                </c:pt>
                <c:pt idx="51">
                  <c:v>1410.0959658043901</c:v>
                </c:pt>
                <c:pt idx="52">
                  <c:v>1417.93847454621</c:v>
                </c:pt>
                <c:pt idx="53">
                  <c:v>1571.80374596098</c:v>
                </c:pt>
                <c:pt idx="54">
                  <c:v>1604.9053496461299</c:v>
                </c:pt>
                <c:pt idx="55">
                  <c:v>1669.96512183868</c:v>
                </c:pt>
                <c:pt idx="56">
                  <c:v>1579.26971306583</c:v>
                </c:pt>
                <c:pt idx="57">
                  <c:v>1680.28916482464</c:v>
                </c:pt>
                <c:pt idx="58">
                  <c:v>1806.22683913843</c:v>
                </c:pt>
                <c:pt idx="59">
                  <c:v>1933.7043861767399</c:v>
                </c:pt>
                <c:pt idx="60">
                  <c:v>1625.96323074669</c:v>
                </c:pt>
                <c:pt idx="61">
                  <c:v>1629.9862751848</c:v>
                </c:pt>
                <c:pt idx="62">
                  <c:v>1731.68751661549</c:v>
                </c:pt>
                <c:pt idx="63">
                  <c:v>1760.55097748399</c:v>
                </c:pt>
                <c:pt idx="64">
                  <c:v>1779.8954657652</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Diagram'!$AI$120:$AI$184</c:f>
              <c:numCache>
                <c:formatCode>General</c:formatCode>
                <c:ptCount val="65"/>
                <c:pt idx="0">
                  <c:v>1035.2025572211267</c:v>
                </c:pt>
                <c:pt idx="1">
                  <c:v>1102.1460741562637</c:v>
                </c:pt>
                <c:pt idx="2">
                  <c:v>1078.6234586017242</c:v>
                </c:pt>
                <c:pt idx="3">
                  <c:v>1059.3168549972156</c:v>
                </c:pt>
                <c:pt idx="4">
                  <c:v>961.78788252823574</c:v>
                </c:pt>
                <c:pt idx="5">
                  <c:v>1030.5760118443118</c:v>
                </c:pt>
                <c:pt idx="6">
                  <c:v>1037.1381343688547</c:v>
                </c:pt>
                <c:pt idx="7">
                  <c:v>1033.6498211061162</c:v>
                </c:pt>
                <c:pt idx="8">
                  <c:v>1029.5501835271252</c:v>
                </c:pt>
                <c:pt idx="9">
                  <c:v>1058.6817095019173</c:v>
                </c:pt>
                <c:pt idx="10">
                  <c:v>1067.6805090360062</c:v>
                </c:pt>
                <c:pt idx="11">
                  <c:v>1102.4796102835446</c:v>
                </c:pt>
                <c:pt idx="12">
                  <c:v>1044.4268409294289</c:v>
                </c:pt>
                <c:pt idx="13">
                  <c:v>1090.6859456478642</c:v>
                </c:pt>
                <c:pt idx="14">
                  <c:v>1078.7314665792098</c:v>
                </c:pt>
                <c:pt idx="15">
                  <c:v>1054.1407969709303</c:v>
                </c:pt>
                <c:pt idx="16">
                  <c:v>962.76959877914953</c:v>
                </c:pt>
                <c:pt idx="17">
                  <c:v>981.9324471620414</c:v>
                </c:pt>
                <c:pt idx="18">
                  <c:v>981.84830655317774</c:v>
                </c:pt>
                <c:pt idx="19">
                  <c:v>993.47909799549848</c:v>
                </c:pt>
                <c:pt idx="20">
                  <c:v>940.38159372153393</c:v>
                </c:pt>
                <c:pt idx="21">
                  <c:v>984.64418700777856</c:v>
                </c:pt>
                <c:pt idx="22">
                  <c:v>982.32852082190198</c:v>
                </c:pt>
                <c:pt idx="23">
                  <c:v>957.01288006522793</c:v>
                </c:pt>
                <c:pt idx="24">
                  <c:v>879.01950413366615</c:v>
                </c:pt>
                <c:pt idx="25">
                  <c:v>928.03486345218334</c:v>
                </c:pt>
                <c:pt idx="26">
                  <c:v>926.33675496028241</c:v>
                </c:pt>
                <c:pt idx="27">
                  <c:v>916.73646108620619</c:v>
                </c:pt>
                <c:pt idx="28">
                  <c:v>885.24955423139693</c:v>
                </c:pt>
                <c:pt idx="29">
                  <c:v>925.76137663169834</c:v>
                </c:pt>
                <c:pt idx="30">
                  <c:v>919.26866069944253</c:v>
                </c:pt>
                <c:pt idx="31">
                  <c:v>918.26528008432842</c:v>
                </c:pt>
                <c:pt idx="32">
                  <c:v>839.22024469106964</c:v>
                </c:pt>
                <c:pt idx="33">
                  <c:v>889.79871141445176</c:v>
                </c:pt>
                <c:pt idx="34">
                  <c:v>902.76289361177498</c:v>
                </c:pt>
                <c:pt idx="35">
                  <c:v>908.57419113961032</c:v>
                </c:pt>
                <c:pt idx="36">
                  <c:v>833.6473670511067</c:v>
                </c:pt>
                <c:pt idx="37">
                  <c:v>885.67865886072502</c:v>
                </c:pt>
                <c:pt idx="38">
                  <c:v>888.1448836870112</c:v>
                </c:pt>
                <c:pt idx="39">
                  <c:v>865.71864308102101</c:v>
                </c:pt>
                <c:pt idx="40">
                  <c:v>807.88413389395794</c:v>
                </c:pt>
                <c:pt idx="41">
                  <c:v>874.81787638280548</c:v>
                </c:pt>
                <c:pt idx="42">
                  <c:v>886.5842857853263</c:v>
                </c:pt>
                <c:pt idx="43">
                  <c:v>850.57436637417834</c:v>
                </c:pt>
                <c:pt idx="44">
                  <c:v>810.22635170957426</c:v>
                </c:pt>
                <c:pt idx="45">
                  <c:v>877.99496705583124</c:v>
                </c:pt>
                <c:pt idx="46">
                  <c:v>889.79941774289841</c:v>
                </c:pt>
                <c:pt idx="47">
                  <c:v>853.06672202485868</c:v>
                </c:pt>
                <c:pt idx="48">
                  <c:v>780.40870816516747</c:v>
                </c:pt>
                <c:pt idx="49">
                  <c:v>768.17774676610895</c:v>
                </c:pt>
                <c:pt idx="50">
                  <c:v>818.3437631378423</c:v>
                </c:pt>
                <c:pt idx="51">
                  <c:v>799.93791406515834</c:v>
                </c:pt>
                <c:pt idx="52">
                  <c:v>723.56152249219031</c:v>
                </c:pt>
                <c:pt idx="53">
                  <c:v>800.40744023445245</c:v>
                </c:pt>
                <c:pt idx="54">
                  <c:v>810.25990595141309</c:v>
                </c:pt>
                <c:pt idx="55">
                  <c:v>764.81012401971998</c:v>
                </c:pt>
                <c:pt idx="56">
                  <c:v>718.6310203260374</c:v>
                </c:pt>
                <c:pt idx="57">
                  <c:v>725.1856815295539</c:v>
                </c:pt>
                <c:pt idx="58">
                  <c:v>736.67580829503629</c:v>
                </c:pt>
                <c:pt idx="59">
                  <c:v>733.37860909889093</c:v>
                </c:pt>
                <c:pt idx="60">
                  <c:v>703.01180896097799</c:v>
                </c:pt>
                <c:pt idx="61">
                  <c:v>723.05231709551947</c:v>
                </c:pt>
                <c:pt idx="62">
                  <c:v>719.75401818335752</c:v>
                </c:pt>
                <c:pt idx="63">
                  <c:v>712.91913040338</c:v>
                </c:pt>
                <c:pt idx="64">
                  <c:v>818.88790088197209</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Diagram'!$AJ$120:$AJ$184</c:f>
              <c:numCache>
                <c:formatCode>General</c:formatCode>
                <c:ptCount val="65"/>
                <c:pt idx="0">
                  <c:v>150.40802612779359</c:v>
                </c:pt>
                <c:pt idx="1">
                  <c:v>141.24998879763291</c:v>
                </c:pt>
                <c:pt idx="2">
                  <c:v>140.0215283113383</c:v>
                </c:pt>
                <c:pt idx="3">
                  <c:v>155.57313501229589</c:v>
                </c:pt>
                <c:pt idx="4">
                  <c:v>146.5012365552432</c:v>
                </c:pt>
                <c:pt idx="5">
                  <c:v>129.98392623609459</c:v>
                </c:pt>
                <c:pt idx="6">
                  <c:v>132.2922336331458</c:v>
                </c:pt>
                <c:pt idx="7">
                  <c:v>147.45706290804162</c:v>
                </c:pt>
                <c:pt idx="8">
                  <c:v>158.40415030102952</c:v>
                </c:pt>
                <c:pt idx="9">
                  <c:v>126.3469313310447</c:v>
                </c:pt>
                <c:pt idx="10">
                  <c:v>127.8186956334837</c:v>
                </c:pt>
                <c:pt idx="11">
                  <c:v>161.67999588814681</c:v>
                </c:pt>
                <c:pt idx="12">
                  <c:v>139.0788403445313</c:v>
                </c:pt>
                <c:pt idx="13">
                  <c:v>119.48173415990391</c:v>
                </c:pt>
                <c:pt idx="14">
                  <c:v>122.8480513040352</c:v>
                </c:pt>
                <c:pt idx="15">
                  <c:v>130.79031465598462</c:v>
                </c:pt>
                <c:pt idx="16">
                  <c:v>132.8819096531698</c:v>
                </c:pt>
                <c:pt idx="17">
                  <c:v>121.12165408357359</c:v>
                </c:pt>
                <c:pt idx="18">
                  <c:v>127.522799287989</c:v>
                </c:pt>
                <c:pt idx="19">
                  <c:v>140.25110690201859</c:v>
                </c:pt>
                <c:pt idx="20">
                  <c:v>118.97736921643491</c:v>
                </c:pt>
                <c:pt idx="21">
                  <c:v>111.47524039449991</c:v>
                </c:pt>
                <c:pt idx="22">
                  <c:v>112.29197741321209</c:v>
                </c:pt>
                <c:pt idx="23">
                  <c:v>113.22539521439001</c:v>
                </c:pt>
                <c:pt idx="24">
                  <c:v>109.6673691027551</c:v>
                </c:pt>
                <c:pt idx="25">
                  <c:v>102.56843274838441</c:v>
                </c:pt>
                <c:pt idx="26">
                  <c:v>107.30431977747941</c:v>
                </c:pt>
                <c:pt idx="27">
                  <c:v>107.57168363080049</c:v>
                </c:pt>
                <c:pt idx="28">
                  <c:v>103.14227139950501</c:v>
                </c:pt>
                <c:pt idx="29">
                  <c:v>104.01366125770662</c:v>
                </c:pt>
                <c:pt idx="30">
                  <c:v>106.66237666386399</c:v>
                </c:pt>
                <c:pt idx="31">
                  <c:v>107.55278998568171</c:v>
                </c:pt>
                <c:pt idx="32">
                  <c:v>103.1211464161581</c:v>
                </c:pt>
                <c:pt idx="33">
                  <c:v>100.38605482636959</c:v>
                </c:pt>
                <c:pt idx="34">
                  <c:v>102.25135985072831</c:v>
                </c:pt>
                <c:pt idx="35">
                  <c:v>106.56767181726511</c:v>
                </c:pt>
                <c:pt idx="36">
                  <c:v>99.045198500333896</c:v>
                </c:pt>
                <c:pt idx="37">
                  <c:v>97.453000192314789</c:v>
                </c:pt>
                <c:pt idx="38">
                  <c:v>99.034631494440802</c:v>
                </c:pt>
                <c:pt idx="39">
                  <c:v>99.462420828048806</c:v>
                </c:pt>
                <c:pt idx="40">
                  <c:v>95.047076992414304</c:v>
                </c:pt>
                <c:pt idx="41">
                  <c:v>94.817074412462006</c:v>
                </c:pt>
                <c:pt idx="42">
                  <c:v>97.980704546761899</c:v>
                </c:pt>
                <c:pt idx="43">
                  <c:v>97.238344759406203</c:v>
                </c:pt>
                <c:pt idx="44">
                  <c:v>106.3025770633856</c:v>
                </c:pt>
                <c:pt idx="45">
                  <c:v>100.41085758123801</c:v>
                </c:pt>
                <c:pt idx="46">
                  <c:v>101.0999981141228</c:v>
                </c:pt>
                <c:pt idx="47">
                  <c:v>104.7238035730999</c:v>
                </c:pt>
                <c:pt idx="48">
                  <c:v>106.6157524707761</c:v>
                </c:pt>
                <c:pt idx="49">
                  <c:v>92.460124179709496</c:v>
                </c:pt>
                <c:pt idx="50">
                  <c:v>97.406968840095303</c:v>
                </c:pt>
                <c:pt idx="51">
                  <c:v>101.65933792533849</c:v>
                </c:pt>
                <c:pt idx="52">
                  <c:v>100.1471658568345</c:v>
                </c:pt>
                <c:pt idx="53">
                  <c:v>96.400201234692503</c:v>
                </c:pt>
                <c:pt idx="54">
                  <c:v>97.385488073468309</c:v>
                </c:pt>
                <c:pt idx="55">
                  <c:v>99.353290697546612</c:v>
                </c:pt>
                <c:pt idx="56">
                  <c:v>97.970108000743707</c:v>
                </c:pt>
                <c:pt idx="57">
                  <c:v>86.972212772523392</c:v>
                </c:pt>
                <c:pt idx="58">
                  <c:v>87.417442408335305</c:v>
                </c:pt>
                <c:pt idx="59">
                  <c:v>94.361294612116396</c:v>
                </c:pt>
                <c:pt idx="60">
                  <c:v>97.164611635735497</c:v>
                </c:pt>
                <c:pt idx="61">
                  <c:v>87.307635936195595</c:v>
                </c:pt>
                <c:pt idx="62">
                  <c:v>86.077821189314392</c:v>
                </c:pt>
                <c:pt idx="63">
                  <c:v>92.623555759350296</c:v>
                </c:pt>
                <c:pt idx="64">
                  <c:v>99.16570012713359</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Diagram'!$AK$120:$AK$184</c:f>
              <c:numCache>
                <c:formatCode>General</c:formatCode>
                <c:ptCount val="65"/>
                <c:pt idx="0">
                  <c:v>2719.7265102845222</c:v>
                </c:pt>
                <c:pt idx="1">
                  <c:v>2931.138463751628</c:v>
                </c:pt>
                <c:pt idx="2">
                  <c:v>2975.1862631701679</c:v>
                </c:pt>
                <c:pt idx="3">
                  <c:v>2820.7725341119622</c:v>
                </c:pt>
                <c:pt idx="4">
                  <c:v>2692.079324466773</c:v>
                </c:pt>
                <c:pt idx="5">
                  <c:v>2927.1361003301222</c:v>
                </c:pt>
                <c:pt idx="6">
                  <c:v>3003.9894308591902</c:v>
                </c:pt>
                <c:pt idx="7">
                  <c:v>2779.5914579896903</c:v>
                </c:pt>
                <c:pt idx="8">
                  <c:v>2664.4245652543505</c:v>
                </c:pt>
                <c:pt idx="9">
                  <c:v>2813.3031393795713</c:v>
                </c:pt>
                <c:pt idx="10">
                  <c:v>2929.5238009118598</c:v>
                </c:pt>
                <c:pt idx="11">
                  <c:v>2788.5021259467162</c:v>
                </c:pt>
                <c:pt idx="12">
                  <c:v>2498.7506211480559</c:v>
                </c:pt>
                <c:pt idx="13">
                  <c:v>2703.4899739818397</c:v>
                </c:pt>
                <c:pt idx="14">
                  <c:v>2741.6306020666025</c:v>
                </c:pt>
                <c:pt idx="15">
                  <c:v>2510.5720647108133</c:v>
                </c:pt>
                <c:pt idx="16">
                  <c:v>2406.0934241299719</c:v>
                </c:pt>
                <c:pt idx="17">
                  <c:v>2560.6561305279997</c:v>
                </c:pt>
                <c:pt idx="18">
                  <c:v>2639.0460651828621</c:v>
                </c:pt>
                <c:pt idx="19">
                  <c:v>2456.6459109326661</c:v>
                </c:pt>
                <c:pt idx="20">
                  <c:v>2359.1445986442945</c:v>
                </c:pt>
                <c:pt idx="21">
                  <c:v>2568.3408407309457</c:v>
                </c:pt>
                <c:pt idx="22">
                  <c:v>2643.4645053761878</c:v>
                </c:pt>
                <c:pt idx="23">
                  <c:v>2398.0254717821363</c:v>
                </c:pt>
                <c:pt idx="24">
                  <c:v>2299.1525013244382</c:v>
                </c:pt>
                <c:pt idx="25">
                  <c:v>2548.2187162920982</c:v>
                </c:pt>
                <c:pt idx="26">
                  <c:v>2616.2247083259176</c:v>
                </c:pt>
                <c:pt idx="27">
                  <c:v>2407.4586273031337</c:v>
                </c:pt>
                <c:pt idx="28">
                  <c:v>2316.7946336917303</c:v>
                </c:pt>
                <c:pt idx="29">
                  <c:v>2569.3071903065174</c:v>
                </c:pt>
                <c:pt idx="30">
                  <c:v>2661.1187660276537</c:v>
                </c:pt>
                <c:pt idx="31">
                  <c:v>2471.9697198723607</c:v>
                </c:pt>
                <c:pt idx="32">
                  <c:v>2271.120265930088</c:v>
                </c:pt>
                <c:pt idx="33">
                  <c:v>2507.423866272426</c:v>
                </c:pt>
                <c:pt idx="34">
                  <c:v>2581.8397357080798</c:v>
                </c:pt>
                <c:pt idx="35">
                  <c:v>2396.6246148277237</c:v>
                </c:pt>
                <c:pt idx="36">
                  <c:v>2232.7247805670822</c:v>
                </c:pt>
                <c:pt idx="37">
                  <c:v>2485.2599073649872</c:v>
                </c:pt>
                <c:pt idx="38">
                  <c:v>2539.3765577181953</c:v>
                </c:pt>
                <c:pt idx="39">
                  <c:v>2344.42559463414</c:v>
                </c:pt>
                <c:pt idx="40">
                  <c:v>2114.4378535780397</c:v>
                </c:pt>
                <c:pt idx="41">
                  <c:v>2373.6464513582082</c:v>
                </c:pt>
                <c:pt idx="42">
                  <c:v>2475.3420982854923</c:v>
                </c:pt>
                <c:pt idx="43">
                  <c:v>2266.5879206190598</c:v>
                </c:pt>
                <c:pt idx="44">
                  <c:v>2045.1901250725964</c:v>
                </c:pt>
                <c:pt idx="45">
                  <c:v>2301.2385628707812</c:v>
                </c:pt>
                <c:pt idx="46">
                  <c:v>2397.2791540770959</c:v>
                </c:pt>
                <c:pt idx="47">
                  <c:v>2196.1986050902901</c:v>
                </c:pt>
                <c:pt idx="48">
                  <c:v>2009.4789216480215</c:v>
                </c:pt>
                <c:pt idx="49">
                  <c:v>2037.3824826602402</c:v>
                </c:pt>
                <c:pt idx="50">
                  <c:v>2259.0331399125139</c:v>
                </c:pt>
                <c:pt idx="51">
                  <c:v>2039.0858890375862</c:v>
                </c:pt>
                <c:pt idx="52">
                  <c:v>1879.7464676593975</c:v>
                </c:pt>
                <c:pt idx="53">
                  <c:v>2159.190909174858</c:v>
                </c:pt>
                <c:pt idx="54">
                  <c:v>2277.3162789038297</c:v>
                </c:pt>
                <c:pt idx="55">
                  <c:v>2042.5745304097045</c:v>
                </c:pt>
                <c:pt idx="56">
                  <c:v>1770.3037278088925</c:v>
                </c:pt>
                <c:pt idx="57">
                  <c:v>1880.1674407404448</c:v>
                </c:pt>
                <c:pt idx="58">
                  <c:v>1950.0675769618385</c:v>
                </c:pt>
                <c:pt idx="59">
                  <c:v>1861.0660726211752</c:v>
                </c:pt>
                <c:pt idx="60">
                  <c:v>1770.7689905402731</c:v>
                </c:pt>
                <c:pt idx="61">
                  <c:v>1899.3398536093778</c:v>
                </c:pt>
                <c:pt idx="62">
                  <c:v>1913.8746463326781</c:v>
                </c:pt>
                <c:pt idx="63">
                  <c:v>1812.2939940594292</c:v>
                </c:pt>
                <c:pt idx="64">
                  <c:v>1953.3838161693136</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907732</xdr:colOff>
      <xdr:row>56</xdr:row>
      <xdr:rowOff>141754</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158750</xdr:colOff>
      <xdr:row>73</xdr:row>
      <xdr:rowOff>70702</xdr:rowOff>
    </xdr:from>
    <xdr:to>
      <xdr:col>22</xdr:col>
      <xdr:colOff>114390</xdr:colOff>
      <xdr:row>99</xdr:row>
      <xdr:rowOff>15875</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105083</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19231</xdr:colOff>
      <xdr:row>75</xdr:row>
      <xdr:rowOff>142259</xdr:rowOff>
    </xdr:from>
    <xdr:to>
      <xdr:col>37</xdr:col>
      <xdr:colOff>40448</xdr:colOff>
      <xdr:row>100</xdr:row>
      <xdr:rowOff>46193</xdr:rowOff>
    </xdr:to>
    <xdr:graphicFrame macro="">
      <xdr:nvGraphicFramePr>
        <xdr:cNvPr id="18" name="Diagram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295456</xdr:colOff>
      <xdr:row>42</xdr:row>
      <xdr:rowOff>67119</xdr:rowOff>
    </xdr:from>
    <xdr:to>
      <xdr:col>36</xdr:col>
      <xdr:colOff>419020</xdr:colOff>
      <xdr:row>70</xdr:row>
      <xdr:rowOff>119456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1013174</xdr:colOff>
      <xdr:row>16</xdr:row>
      <xdr:rowOff>130086</xdr:rowOff>
    </xdr:from>
    <xdr:to>
      <xdr:col>6</xdr:col>
      <xdr:colOff>212598</xdr:colOff>
      <xdr:row>39</xdr:row>
      <xdr:rowOff>120718</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289377</xdr:colOff>
      <xdr:row>11</xdr:row>
      <xdr:rowOff>120195</xdr:rowOff>
    </xdr:from>
    <xdr:to>
      <xdr:col>21</xdr:col>
      <xdr:colOff>598713</xdr:colOff>
      <xdr:row>39</xdr:row>
      <xdr:rowOff>65767</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443593</xdr:colOff>
      <xdr:row>105</xdr:row>
      <xdr:rowOff>155121</xdr:rowOff>
    </xdr:from>
    <xdr:to>
      <xdr:col>20</xdr:col>
      <xdr:colOff>567599</xdr:colOff>
      <xdr:row>137</xdr:row>
      <xdr:rowOff>97971</xdr:rowOff>
    </xdr:to>
    <xdr:graphicFrame macro="">
      <xdr:nvGraphicFramePr>
        <xdr:cNvPr id="17" name="Diagram 16">
          <a:extLst>
            <a:ext uri="{FF2B5EF4-FFF2-40B4-BE49-F238E27FC236}">
              <a16:creationId xmlns:a16="http://schemas.microsoft.com/office/drawing/2014/main" id="{4CC82045-4658-4700-A268-C8E203685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1023409</xdr:colOff>
      <xdr:row>42</xdr:row>
      <xdr:rowOff>45455</xdr:rowOff>
    </xdr:from>
    <xdr:to>
      <xdr:col>6</xdr:col>
      <xdr:colOff>164677</xdr:colOff>
      <xdr:row>69</xdr:row>
      <xdr:rowOff>53921</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158749</xdr:colOff>
      <xdr:row>41</xdr:row>
      <xdr:rowOff>63500</xdr:rowOff>
    </xdr:from>
    <xdr:to>
      <xdr:col>22</xdr:col>
      <xdr:colOff>84454</xdr:colOff>
      <xdr:row>72</xdr:row>
      <xdr:rowOff>53340</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0.11953</cdr:x>
      <cdr:y>0.11105</cdr:y>
    </cdr:to>
    <cdr:sp macro="" textlink="">
      <cdr:nvSpPr>
        <cdr:cNvPr id="2" name="TextBox 1">
          <a:extLst xmlns:a="http://schemas.openxmlformats.org/drawingml/2006/main">
            <a:ext uri="{FF2B5EF4-FFF2-40B4-BE49-F238E27FC236}">
              <a16:creationId xmlns:a16="http://schemas.microsoft.com/office/drawing/2014/main" id="{5EA7EF45-ED30-4BD9-85F9-25BB5CC3030D}"/>
            </a:ext>
          </a:extLst>
        </cdr:cNvPr>
        <cdr:cNvSpPr txBox="1"/>
      </cdr:nvSpPr>
      <cdr:spPr>
        <a:xfrm xmlns:a="http://schemas.openxmlformats.org/drawingml/2006/main">
          <a:off x="0" y="0"/>
          <a:ext cx="1141873" cy="4645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sysselsatt</a:t>
          </a:r>
        </a:p>
      </cdr:txBody>
    </cdr:sp>
  </cdr:relSizeAnchor>
  <cdr:relSizeAnchor xmlns:cdr="http://schemas.openxmlformats.org/drawingml/2006/chartDrawing">
    <cdr:from>
      <cdr:x>0.00234</cdr:x>
      <cdr:y>0</cdr:y>
    </cdr:from>
    <cdr:to>
      <cdr:x>0.08594</cdr:x>
      <cdr:y>0.02703</cdr:y>
    </cdr:to>
    <cdr:sp macro="" textlink="">
      <cdr:nvSpPr>
        <cdr:cNvPr id="3"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0.00234</cdr:x>
      <cdr:y>0</cdr:y>
    </cdr:from>
    <cdr:to>
      <cdr:x>0.08594</cdr:x>
      <cdr:y>0.02703</cdr:y>
    </cdr:to>
    <cdr:sp macro="" textlink="">
      <cdr:nvSpPr>
        <cdr:cNvPr id="2"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0.11953</cdr:x>
      <cdr:y>0.10049</cdr:y>
    </cdr:to>
    <cdr:sp macro="" textlink="">
      <cdr:nvSpPr>
        <cdr:cNvPr id="3" name="TextBox 2">
          <a:extLst xmlns:a="http://schemas.openxmlformats.org/drawingml/2006/main">
            <a:ext uri="{FF2B5EF4-FFF2-40B4-BE49-F238E27FC236}">
              <a16:creationId xmlns:a16="http://schemas.microsoft.com/office/drawing/2014/main" id="{EB4A285A-EE7E-4301-AA1E-1EF848833228}"/>
            </a:ext>
          </a:extLst>
        </cdr:cNvPr>
        <cdr:cNvSpPr txBox="1"/>
      </cdr:nvSpPr>
      <cdr:spPr>
        <a:xfrm xmlns:a="http://schemas.openxmlformats.org/drawingml/2006/main">
          <a:off x="0" y="0"/>
          <a:ext cx="1152878" cy="42692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miljoner kronor (2022 års priser)</a:t>
          </a:r>
        </a:p>
      </cdr:txBody>
    </cdr:sp>
  </cdr:relSizeAnchor>
  <cdr:relSizeAnchor xmlns:cdr="http://schemas.openxmlformats.org/drawingml/2006/chartDrawing">
    <cdr:from>
      <cdr:x>0.00234</cdr:x>
      <cdr:y>0</cdr:y>
    </cdr:from>
    <cdr:to>
      <cdr:x>0.08594</cdr:x>
      <cdr:y>0.02703</cdr:y>
    </cdr:to>
    <cdr:sp macro="" textlink="">
      <cdr:nvSpPr>
        <cdr:cNvPr id="4"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2015172</xdr:colOff>
      <xdr:row>62</xdr:row>
      <xdr:rowOff>33962</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d/RM/MIR/Utsl&#228;pp_Energi/Arbets&#229;r%202024/Luftr&#228;kenskaper%20kvartal/5_Publicering/Tabeller_och_Diagram/Utslapp_och_intensiteter_per_kvartal_och_prel_ar_2008-2023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 Contents"/>
      <sheetName val="1 Utsläpp"/>
      <sheetName val="2 Diagram"/>
      <sheetName val="3 Prel. årssiffor"/>
      <sheetName val="4 Utsläpp per FV"/>
      <sheetName val="5 Utsläpp per syss."/>
      <sheetName val="6 FV"/>
      <sheetName val="7 Syss"/>
      <sheetName val="8 Mobila utsläpp"/>
      <sheetName val="intern pivot"/>
      <sheetName val="intern"/>
    </sheetNames>
    <sheetDataSet>
      <sheetData sheetId="0"/>
      <sheetData sheetId="1">
        <row r="49">
          <cell r="C49" t="str">
            <v>Jordbruk, skogsbruk och fiske</v>
          </cell>
        </row>
        <row r="50">
          <cell r="C50" t="str">
            <v>Utvinning av mineral</v>
          </cell>
        </row>
        <row r="51">
          <cell r="C51" t="str">
            <v>Tillverkningsindustri</v>
          </cell>
        </row>
        <row r="52">
          <cell r="C52" t="str">
            <v>El, gas och värmeverk samt vatten, avlopp och avfall</v>
          </cell>
        </row>
        <row r="53">
          <cell r="C53" t="str">
            <v>Byggverksamhet</v>
          </cell>
        </row>
        <row r="54">
          <cell r="C54" t="str">
            <v>Transportbranschen</v>
          </cell>
        </row>
        <row r="55">
          <cell r="C55" t="str">
            <v>Övriga tjänster</v>
          </cell>
        </row>
        <row r="56">
          <cell r="C56" t="str">
            <v>Offentlig sektor</v>
          </cell>
        </row>
        <row r="57">
          <cell r="C57" t="str">
            <v>Hushåll och ideella organisationer</v>
          </cell>
        </row>
      </sheetData>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tabSelected="1" zoomScale="70" zoomScaleNormal="70" workbookViewId="0">
      <selection activeCell="C16" sqref="C16"/>
    </sheetView>
  </sheetViews>
  <sheetFormatPr defaultRowHeight="13" x14ac:dyDescent="0.3"/>
  <cols>
    <col min="1" max="1" width="9.453125" customWidth="1"/>
    <col min="2" max="2" width="21" customWidth="1"/>
    <col min="3" max="3" width="104.54296875" customWidth="1"/>
  </cols>
  <sheetData>
    <row r="1" spans="2:6" x14ac:dyDescent="0.3">
      <c r="B1" t="s">
        <v>288</v>
      </c>
    </row>
    <row r="2" spans="2:6" ht="15.5" x14ac:dyDescent="0.35">
      <c r="B2" s="5" t="s">
        <v>427</v>
      </c>
      <c r="C2" s="6"/>
    </row>
    <row r="3" spans="2:6" ht="15.5" x14ac:dyDescent="0.35">
      <c r="B3" s="7" t="s">
        <v>428</v>
      </c>
      <c r="C3" s="6"/>
    </row>
    <row r="4" spans="2:6" ht="14.5" x14ac:dyDescent="0.35">
      <c r="B4" s="6"/>
      <c r="C4" s="6"/>
    </row>
    <row r="5" spans="2:6" ht="19.5" customHeight="1" x14ac:dyDescent="0.3">
      <c r="B5" s="8" t="s">
        <v>188</v>
      </c>
      <c r="C5" s="9" t="s">
        <v>192</v>
      </c>
    </row>
    <row r="6" spans="2:6" ht="20.25" customHeight="1" x14ac:dyDescent="0.3">
      <c r="B6" s="10" t="s">
        <v>189</v>
      </c>
      <c r="C6" s="11" t="s">
        <v>193</v>
      </c>
    </row>
    <row r="7" spans="2:6" ht="20.25" customHeight="1" x14ac:dyDescent="0.35">
      <c r="B7" s="12"/>
      <c r="C7" s="15"/>
    </row>
    <row r="8" spans="2:6" ht="20.25" customHeight="1" x14ac:dyDescent="0.35">
      <c r="B8" s="14" t="s">
        <v>253</v>
      </c>
      <c r="C8" s="15" t="s">
        <v>415</v>
      </c>
    </row>
    <row r="9" spans="2:6" ht="20.25" customHeight="1" x14ac:dyDescent="0.35">
      <c r="B9" s="16" t="s">
        <v>254</v>
      </c>
      <c r="C9" s="17" t="s">
        <v>416</v>
      </c>
    </row>
    <row r="10" spans="2:6" ht="15.5" x14ac:dyDescent="0.35">
      <c r="B10" s="16"/>
      <c r="C10" s="17"/>
    </row>
    <row r="11" spans="2:6" ht="15.5" x14ac:dyDescent="0.35">
      <c r="B11" s="14" t="s">
        <v>231</v>
      </c>
      <c r="C11" s="15" t="s">
        <v>190</v>
      </c>
    </row>
    <row r="12" spans="2:6" ht="15.5" x14ac:dyDescent="0.35">
      <c r="B12" s="16" t="s">
        <v>232</v>
      </c>
      <c r="C12" s="17" t="s">
        <v>191</v>
      </c>
      <c r="E12" s="1"/>
    </row>
    <row r="13" spans="2:6" ht="15.5" x14ac:dyDescent="0.35">
      <c r="B13" s="16"/>
      <c r="C13" s="17"/>
      <c r="E13" s="1"/>
    </row>
    <row r="14" spans="2:6" ht="15.5" x14ac:dyDescent="0.35">
      <c r="B14" s="14" t="s">
        <v>255</v>
      </c>
      <c r="C14" s="15" t="s">
        <v>434</v>
      </c>
      <c r="E14" s="1"/>
      <c r="F14" s="1"/>
    </row>
    <row r="15" spans="2:6" ht="15.5" x14ac:dyDescent="0.35">
      <c r="B15" s="16" t="s">
        <v>256</v>
      </c>
      <c r="C15" s="17" t="s">
        <v>435</v>
      </c>
      <c r="E15" s="1"/>
      <c r="F15" s="1"/>
    </row>
    <row r="16" spans="2:6" ht="14.5" x14ac:dyDescent="0.35">
      <c r="B16" s="12"/>
      <c r="C16" s="13"/>
      <c r="E16" s="1"/>
      <c r="F16" s="1"/>
    </row>
    <row r="17" spans="2:6" ht="15.5" x14ac:dyDescent="0.35">
      <c r="B17" s="14" t="s">
        <v>233</v>
      </c>
      <c r="C17" s="15" t="s">
        <v>417</v>
      </c>
      <c r="E17" s="1"/>
      <c r="F17" s="1"/>
    </row>
    <row r="18" spans="2:6" ht="15.5" x14ac:dyDescent="0.35">
      <c r="B18" s="16" t="s">
        <v>234</v>
      </c>
      <c r="C18" s="17" t="s">
        <v>418</v>
      </c>
    </row>
    <row r="19" spans="2:6" ht="14.5" x14ac:dyDescent="0.35">
      <c r="B19" s="18"/>
      <c r="C19" s="13"/>
    </row>
    <row r="20" spans="2:6" ht="15.5" x14ac:dyDescent="0.35">
      <c r="B20" s="19" t="s">
        <v>235</v>
      </c>
      <c r="C20" s="15" t="s">
        <v>419</v>
      </c>
    </row>
    <row r="21" spans="2:6" ht="15.5" x14ac:dyDescent="0.35">
      <c r="B21" s="16" t="s">
        <v>236</v>
      </c>
      <c r="C21" s="17" t="s">
        <v>420</v>
      </c>
    </row>
    <row r="22" spans="2:6" ht="15.5" x14ac:dyDescent="0.35">
      <c r="B22" s="16"/>
      <c r="C22" s="17"/>
    </row>
    <row r="23" spans="2:6" ht="15.5" x14ac:dyDescent="0.35">
      <c r="B23" s="19" t="s">
        <v>238</v>
      </c>
      <c r="C23" s="15" t="s">
        <v>421</v>
      </c>
    </row>
    <row r="24" spans="2:6" ht="15.5" x14ac:dyDescent="0.35">
      <c r="B24" s="16" t="s">
        <v>239</v>
      </c>
      <c r="C24" s="17" t="s">
        <v>422</v>
      </c>
    </row>
    <row r="25" spans="2:6" x14ac:dyDescent="0.3">
      <c r="B25" s="20"/>
      <c r="C25" s="21"/>
    </row>
    <row r="26" spans="2:6" ht="15.5" x14ac:dyDescent="0.35">
      <c r="B26" s="18" t="s">
        <v>240</v>
      </c>
      <c r="C26" s="15" t="s">
        <v>423</v>
      </c>
    </row>
    <row r="27" spans="2:6" ht="15.5" x14ac:dyDescent="0.35">
      <c r="B27" s="16" t="s">
        <v>241</v>
      </c>
      <c r="C27" s="17" t="s">
        <v>424</v>
      </c>
    </row>
    <row r="28" spans="2:6" ht="15.5" x14ac:dyDescent="0.35">
      <c r="B28" s="16"/>
      <c r="C28" s="17"/>
    </row>
    <row r="29" spans="2:6" ht="15.5" x14ac:dyDescent="0.35">
      <c r="B29" s="18" t="s">
        <v>304</v>
      </c>
      <c r="C29" s="15" t="s">
        <v>425</v>
      </c>
    </row>
    <row r="30" spans="2:6" ht="15.5" x14ac:dyDescent="0.35">
      <c r="B30" s="16" t="s">
        <v>308</v>
      </c>
      <c r="C30" s="17" t="s">
        <v>426</v>
      </c>
    </row>
    <row r="31" spans="2:6" ht="15.5" x14ac:dyDescent="0.35">
      <c r="B31" s="16"/>
      <c r="C31" s="17"/>
    </row>
    <row r="32" spans="2:6" x14ac:dyDescent="0.3">
      <c r="B32" s="22"/>
      <c r="C32" s="23"/>
    </row>
    <row r="36" spans="3:3" x14ac:dyDescent="0.3">
      <c r="C36" s="228"/>
    </row>
    <row r="58" spans="3:3" x14ac:dyDescent="0.3">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240" t="s">
        <v>395</v>
      </c>
      <c r="B3" s="240" t="s">
        <v>392</v>
      </c>
    </row>
    <row r="4" spans="1:63" x14ac:dyDescent="0.3">
      <c r="A4" s="240" t="s">
        <v>394</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209</v>
      </c>
      <c r="AO4" t="s">
        <v>211</v>
      </c>
      <c r="AP4" t="s">
        <v>251</v>
      </c>
      <c r="AQ4" t="s">
        <v>263</v>
      </c>
      <c r="AR4" t="s">
        <v>264</v>
      </c>
      <c r="AS4" t="s">
        <v>269</v>
      </c>
      <c r="AT4" t="s">
        <v>270</v>
      </c>
      <c r="AU4" t="s">
        <v>271</v>
      </c>
      <c r="AV4" t="s">
        <v>272</v>
      </c>
      <c r="AW4" t="s">
        <v>274</v>
      </c>
      <c r="AX4" t="s">
        <v>277</v>
      </c>
      <c r="AY4" t="s">
        <v>279</v>
      </c>
      <c r="AZ4" t="s">
        <v>280</v>
      </c>
      <c r="BA4" t="s">
        <v>282</v>
      </c>
      <c r="BB4" t="s">
        <v>283</v>
      </c>
      <c r="BC4" t="s">
        <v>284</v>
      </c>
      <c r="BD4" t="s">
        <v>287</v>
      </c>
      <c r="BE4" t="s">
        <v>289</v>
      </c>
      <c r="BF4" t="s">
        <v>290</v>
      </c>
      <c r="BG4" t="s">
        <v>291</v>
      </c>
      <c r="BH4" t="s">
        <v>293</v>
      </c>
      <c r="BI4" t="s">
        <v>310</v>
      </c>
      <c r="BJ4" t="s">
        <v>313</v>
      </c>
      <c r="BK4" t="s">
        <v>393</v>
      </c>
    </row>
    <row r="5" spans="1:63" x14ac:dyDescent="0.3">
      <c r="A5" s="241" t="s">
        <v>35</v>
      </c>
      <c r="B5" s="251">
        <v>2317.1827441463902</v>
      </c>
      <c r="C5" s="251">
        <v>2342.6139887965201</v>
      </c>
      <c r="D5" s="251">
        <v>2328.79293172497</v>
      </c>
      <c r="E5" s="251">
        <v>2361.1224264880798</v>
      </c>
      <c r="F5" s="251">
        <v>2240.96973602564</v>
      </c>
      <c r="G5" s="251">
        <v>2255.89675123086</v>
      </c>
      <c r="H5" s="251">
        <v>2255.7088290820402</v>
      </c>
      <c r="I5" s="251">
        <v>2266.5053777919802</v>
      </c>
      <c r="J5" s="251">
        <v>2298.35385866462</v>
      </c>
      <c r="K5" s="251">
        <v>2287.8043461812699</v>
      </c>
      <c r="L5" s="251">
        <v>2302.1960000337399</v>
      </c>
      <c r="M5" s="251">
        <v>2359.9897967208899</v>
      </c>
      <c r="N5" s="251">
        <v>2292.12992631011</v>
      </c>
      <c r="O5" s="251">
        <v>2320.6969997116398</v>
      </c>
      <c r="P5" s="251">
        <v>2307.4866027473799</v>
      </c>
      <c r="Q5" s="251">
        <v>2309.23920089383</v>
      </c>
      <c r="R5" s="251">
        <v>2269.8718156944601</v>
      </c>
      <c r="S5" s="251">
        <v>2246.4660219092102</v>
      </c>
      <c r="T5" s="251">
        <v>2266.66402604517</v>
      </c>
      <c r="U5" s="251">
        <v>2277.6664482542101</v>
      </c>
      <c r="V5" s="251">
        <v>2248.79181254473</v>
      </c>
      <c r="W5" s="251">
        <v>2253.95385417738</v>
      </c>
      <c r="X5" s="251">
        <v>2260.7053266927101</v>
      </c>
      <c r="Y5" s="251">
        <v>2255.0098877401902</v>
      </c>
      <c r="Z5" s="251">
        <v>2227.3277118324199</v>
      </c>
      <c r="AA5" s="251">
        <v>2243.61914579831</v>
      </c>
      <c r="AB5" s="251">
        <v>2262.4081471097902</v>
      </c>
      <c r="AC5" s="251">
        <v>2269.89721294626</v>
      </c>
      <c r="AD5" s="251">
        <v>2229.8441735004299</v>
      </c>
      <c r="AE5" s="251">
        <v>2252.6357310605699</v>
      </c>
      <c r="AF5" s="251">
        <v>2242.1168502158398</v>
      </c>
      <c r="AG5" s="251">
        <v>2259.36297953242</v>
      </c>
      <c r="AH5" s="251">
        <v>2175.3284780300901</v>
      </c>
      <c r="AI5" s="251">
        <v>2205.3709328609798</v>
      </c>
      <c r="AJ5" s="251">
        <v>2208.72644121964</v>
      </c>
      <c r="AK5" s="251">
        <v>2237.4701945493698</v>
      </c>
      <c r="AL5" s="251">
        <v>2187.52163383367</v>
      </c>
      <c r="AM5" s="251">
        <v>2214.96629254557</v>
      </c>
      <c r="AN5" s="251">
        <v>2239.3839370877099</v>
      </c>
      <c r="AO5" s="251">
        <v>2237.6960247893899</v>
      </c>
      <c r="AP5" s="251">
        <v>2087.7191112056898</v>
      </c>
      <c r="AQ5" s="251">
        <v>2130.0667875763802</v>
      </c>
      <c r="AR5" s="251">
        <v>2150.50684609159</v>
      </c>
      <c r="AS5" s="251">
        <v>2133.6210543321299</v>
      </c>
      <c r="AT5" s="251">
        <v>2105.3779057187699</v>
      </c>
      <c r="AU5" s="251">
        <v>2147.2425110805102</v>
      </c>
      <c r="AV5" s="251">
        <v>2170.0295997039302</v>
      </c>
      <c r="AW5" s="251">
        <v>2154.0708768323502</v>
      </c>
      <c r="AX5" s="251">
        <v>2131.47780618961</v>
      </c>
      <c r="AY5" s="251">
        <v>2120.24191307816</v>
      </c>
      <c r="AZ5" s="251">
        <v>2164.3788573239599</v>
      </c>
      <c r="BA5" s="251">
        <v>2166.93777073811</v>
      </c>
      <c r="BB5" s="251">
        <v>2078.8696032283501</v>
      </c>
      <c r="BC5" s="251">
        <v>2126.0087033630898</v>
      </c>
      <c r="BD5" s="251">
        <v>2132.91568014634</v>
      </c>
      <c r="BE5" s="251">
        <v>2117.0369963521898</v>
      </c>
      <c r="BF5" s="251">
        <v>2059.6585378683799</v>
      </c>
      <c r="BG5" s="251">
        <v>2052.9989713519599</v>
      </c>
      <c r="BH5" s="251">
        <v>2067.22429344393</v>
      </c>
      <c r="BI5" s="251">
        <v>2078.63025817177</v>
      </c>
      <c r="BJ5" s="251">
        <v>2055.8066089712902</v>
      </c>
      <c r="BK5" s="251"/>
    </row>
    <row r="6" spans="1:63" x14ac:dyDescent="0.3">
      <c r="A6" s="241" t="s">
        <v>1</v>
      </c>
      <c r="B6" s="251">
        <v>186.69951978846501</v>
      </c>
      <c r="C6" s="251">
        <v>201.06334616286799</v>
      </c>
      <c r="D6" s="251">
        <v>196.373266449384</v>
      </c>
      <c r="E6" s="251">
        <v>195.372190128716</v>
      </c>
      <c r="F6" s="251">
        <v>145.81955178739901</v>
      </c>
      <c r="G6" s="251">
        <v>140.426515395037</v>
      </c>
      <c r="H6" s="251">
        <v>143.701444591929</v>
      </c>
      <c r="I6" s="251">
        <v>213.342939450822</v>
      </c>
      <c r="J6" s="251">
        <v>228.54448065860001</v>
      </c>
      <c r="K6" s="251">
        <v>211.226781225325</v>
      </c>
      <c r="L6" s="251">
        <v>205.67964265147</v>
      </c>
      <c r="M6" s="251">
        <v>234.97223475500499</v>
      </c>
      <c r="N6" s="251">
        <v>244.95006595256001</v>
      </c>
      <c r="O6" s="251">
        <v>205.52809566985599</v>
      </c>
      <c r="P6" s="251">
        <v>214.96739369305101</v>
      </c>
      <c r="Q6" s="251">
        <v>222.8919681715</v>
      </c>
      <c r="R6" s="251">
        <v>254.25205795260899</v>
      </c>
      <c r="S6" s="251">
        <v>207.49721739391401</v>
      </c>
      <c r="T6" s="251">
        <v>214.55551672236399</v>
      </c>
      <c r="U6" s="251">
        <v>239.532795913</v>
      </c>
      <c r="V6" s="251">
        <v>229.79405027879099</v>
      </c>
      <c r="W6" s="251">
        <v>217.40940401568801</v>
      </c>
      <c r="X6" s="251">
        <v>231.27106562461401</v>
      </c>
      <c r="Y6" s="251">
        <v>222.033498301094</v>
      </c>
      <c r="Z6" s="251">
        <v>245.88318246627199</v>
      </c>
      <c r="AA6" s="251">
        <v>220.10289309390799</v>
      </c>
      <c r="AB6" s="251">
        <v>226.550011271139</v>
      </c>
      <c r="AC6" s="251">
        <v>250.51183359030099</v>
      </c>
      <c r="AD6" s="251">
        <v>237.58988421195801</v>
      </c>
      <c r="AE6" s="251">
        <v>225.11007051717701</v>
      </c>
      <c r="AF6" s="251">
        <v>217.884176090484</v>
      </c>
      <c r="AG6" s="251">
        <v>240.806911774821</v>
      </c>
      <c r="AH6" s="251">
        <v>240.76890336965701</v>
      </c>
      <c r="AI6" s="251">
        <v>219.403632743804</v>
      </c>
      <c r="AJ6" s="251">
        <v>228.47338347449499</v>
      </c>
      <c r="AK6" s="251">
        <v>230.210032013849</v>
      </c>
      <c r="AL6" s="251">
        <v>242.83603306114301</v>
      </c>
      <c r="AM6" s="251">
        <v>233.77430151694401</v>
      </c>
      <c r="AN6" s="251">
        <v>228.21840395756001</v>
      </c>
      <c r="AO6" s="251">
        <v>226.926456239864</v>
      </c>
      <c r="AP6" s="251">
        <v>245.57587596387401</v>
      </c>
      <c r="AQ6" s="251">
        <v>210.97786237178599</v>
      </c>
      <c r="AR6" s="251">
        <v>216.72079214683299</v>
      </c>
      <c r="AS6" s="251">
        <v>212.17347964867301</v>
      </c>
      <c r="AT6" s="251">
        <v>218.11214244278199</v>
      </c>
      <c r="AU6" s="251">
        <v>218.71887158976301</v>
      </c>
      <c r="AV6" s="251">
        <v>227.88311719319901</v>
      </c>
      <c r="AW6" s="251">
        <v>233.81371088066999</v>
      </c>
      <c r="AX6" s="251">
        <v>239.19101282484601</v>
      </c>
      <c r="AY6" s="251">
        <v>218.33836613441301</v>
      </c>
      <c r="AZ6" s="251">
        <v>220.03575120903199</v>
      </c>
      <c r="BA6" s="251">
        <v>229.85293123687401</v>
      </c>
      <c r="BB6" s="251">
        <v>221.21031512265699</v>
      </c>
      <c r="BC6" s="251">
        <v>216.31572010880799</v>
      </c>
      <c r="BD6" s="251">
        <v>228.56962544382699</v>
      </c>
      <c r="BE6" s="251">
        <v>216.48497605465101</v>
      </c>
      <c r="BF6" s="251">
        <v>233.562893545733</v>
      </c>
      <c r="BG6" s="251">
        <v>208.609601569272</v>
      </c>
      <c r="BH6" s="251">
        <v>207.39077225434301</v>
      </c>
      <c r="BI6" s="251">
        <v>214.789251563693</v>
      </c>
      <c r="BJ6" s="251">
        <v>258.45313609172899</v>
      </c>
      <c r="BK6" s="251"/>
    </row>
    <row r="7" spans="1:63" x14ac:dyDescent="0.3">
      <c r="A7" s="241" t="s">
        <v>2</v>
      </c>
      <c r="B7" s="251">
        <v>205.596214167488</v>
      </c>
      <c r="C7" s="251">
        <v>183.29640010573601</v>
      </c>
      <c r="D7" s="251">
        <v>185.418361449287</v>
      </c>
      <c r="E7" s="251">
        <v>292.50824298543398</v>
      </c>
      <c r="F7" s="251">
        <v>224.68779209185499</v>
      </c>
      <c r="G7" s="251">
        <v>183.599780450232</v>
      </c>
      <c r="H7" s="251">
        <v>195.62508319859199</v>
      </c>
      <c r="I7" s="251">
        <v>282.548595023475</v>
      </c>
      <c r="J7" s="251">
        <v>223.108976624625</v>
      </c>
      <c r="K7" s="251">
        <v>177.22076687113901</v>
      </c>
      <c r="L7" s="251">
        <v>181.57511475904201</v>
      </c>
      <c r="M7" s="251">
        <v>279.05904569488598</v>
      </c>
      <c r="N7" s="251">
        <v>214.31021228951499</v>
      </c>
      <c r="O7" s="251">
        <v>190.20837939295001</v>
      </c>
      <c r="P7" s="251">
        <v>187.986885208308</v>
      </c>
      <c r="Q7" s="251">
        <v>260.83852496849403</v>
      </c>
      <c r="R7" s="251">
        <v>206.43810633458401</v>
      </c>
      <c r="S7" s="251">
        <v>177.21980544508099</v>
      </c>
      <c r="T7" s="251">
        <v>176.077487422384</v>
      </c>
      <c r="U7" s="251">
        <v>266.12992991753401</v>
      </c>
      <c r="V7" s="251">
        <v>197.183157334453</v>
      </c>
      <c r="W7" s="251">
        <v>162.45383368566499</v>
      </c>
      <c r="X7" s="251">
        <v>174.202122880676</v>
      </c>
      <c r="Y7" s="251">
        <v>249.03167281820001</v>
      </c>
      <c r="Z7" s="251">
        <v>191.11483729862599</v>
      </c>
      <c r="AA7" s="251">
        <v>161.43923698388301</v>
      </c>
      <c r="AB7" s="251">
        <v>164.74192652772101</v>
      </c>
      <c r="AC7" s="251">
        <v>239.661671784476</v>
      </c>
      <c r="AD7" s="251">
        <v>189.16067423178399</v>
      </c>
      <c r="AE7" s="251">
        <v>151.98196992975801</v>
      </c>
      <c r="AF7" s="251">
        <v>147.15900354354699</v>
      </c>
      <c r="AG7" s="251">
        <v>205.84745658239501</v>
      </c>
      <c r="AH7" s="251">
        <v>186.94127551201299</v>
      </c>
      <c r="AI7" s="251">
        <v>148.36255085833099</v>
      </c>
      <c r="AJ7" s="251">
        <v>161.00356289092201</v>
      </c>
      <c r="AK7" s="251">
        <v>219.28124212111999</v>
      </c>
      <c r="AL7" s="251">
        <v>167.59463076937101</v>
      </c>
      <c r="AM7" s="251">
        <v>144.46096331001601</v>
      </c>
      <c r="AN7" s="251">
        <v>150.813472079935</v>
      </c>
      <c r="AO7" s="251">
        <v>219.69616954055601</v>
      </c>
      <c r="AP7" s="251">
        <v>163.63969259000501</v>
      </c>
      <c r="AQ7" s="251">
        <v>136.77390765359499</v>
      </c>
      <c r="AR7" s="251">
        <v>131.75090991839099</v>
      </c>
      <c r="AS7" s="251">
        <v>217.752136203867</v>
      </c>
      <c r="AT7" s="251">
        <v>157.41610508724801</v>
      </c>
      <c r="AU7" s="251">
        <v>140.70631240456601</v>
      </c>
      <c r="AV7" s="251">
        <v>136.05637796295699</v>
      </c>
      <c r="AW7" s="251">
        <v>196.42991513156699</v>
      </c>
      <c r="AX7" s="251">
        <v>165.501914237313</v>
      </c>
      <c r="AY7" s="251">
        <v>123.776759512007</v>
      </c>
      <c r="AZ7" s="251">
        <v>131.096035415552</v>
      </c>
      <c r="BA7" s="251">
        <v>200.06088976501499</v>
      </c>
      <c r="BB7" s="251">
        <v>146.857400341888</v>
      </c>
      <c r="BC7" s="251">
        <v>112.71185598512</v>
      </c>
      <c r="BD7" s="251">
        <v>116.519897235649</v>
      </c>
      <c r="BE7" s="251">
        <v>182.608018984132</v>
      </c>
      <c r="BF7" s="251">
        <v>138.56778586623</v>
      </c>
      <c r="BG7" s="251">
        <v>103.673529607277</v>
      </c>
      <c r="BH7" s="251">
        <v>109.46989110595</v>
      </c>
      <c r="BI7" s="251">
        <v>164.06315228303001</v>
      </c>
      <c r="BJ7" s="251">
        <v>121.557529853624</v>
      </c>
      <c r="BK7" s="251"/>
    </row>
    <row r="8" spans="1:63" x14ac:dyDescent="0.3">
      <c r="A8" s="241" t="s">
        <v>3</v>
      </c>
      <c r="B8" s="251">
        <v>14.766243416823301</v>
      </c>
      <c r="C8" s="251">
        <v>13.9425345724873</v>
      </c>
      <c r="D8" s="251">
        <v>11.417299267960599</v>
      </c>
      <c r="E8" s="251">
        <v>14.2108198131496</v>
      </c>
      <c r="F8" s="251">
        <v>14.883481898894001</v>
      </c>
      <c r="G8" s="251">
        <v>12.3710095949123</v>
      </c>
      <c r="H8" s="251">
        <v>9.4634238403006705</v>
      </c>
      <c r="I8" s="251">
        <v>12.668688319393301</v>
      </c>
      <c r="J8" s="251">
        <v>14.369363084568599</v>
      </c>
      <c r="K8" s="251">
        <v>12.2150804478159</v>
      </c>
      <c r="L8" s="251">
        <v>9.7763585931382195</v>
      </c>
      <c r="M8" s="251">
        <v>13.8169196356573</v>
      </c>
      <c r="N8" s="251">
        <v>13.4763379974233</v>
      </c>
      <c r="O8" s="251">
        <v>11.170316599089301</v>
      </c>
      <c r="P8" s="251">
        <v>9.3779162478908997</v>
      </c>
      <c r="Q8" s="251">
        <v>11.294245017141</v>
      </c>
      <c r="R8" s="251">
        <v>12.0255294783303</v>
      </c>
      <c r="S8" s="251">
        <v>10.4726416154326</v>
      </c>
      <c r="T8" s="251">
        <v>8.72311769643097</v>
      </c>
      <c r="U8" s="251">
        <v>10.7989596318171</v>
      </c>
      <c r="V8" s="251">
        <v>12.125726065756901</v>
      </c>
      <c r="W8" s="251">
        <v>9.3230978151072801</v>
      </c>
      <c r="X8" s="251">
        <v>7.6128585123730996</v>
      </c>
      <c r="Y8" s="251">
        <v>9.8857325390871296</v>
      </c>
      <c r="Z8" s="251">
        <v>10.205013702487101</v>
      </c>
      <c r="AA8" s="251">
        <v>8.3390162575801607</v>
      </c>
      <c r="AB8" s="251">
        <v>7.6706521287779204</v>
      </c>
      <c r="AC8" s="251">
        <v>8.1561813665968703</v>
      </c>
      <c r="AD8" s="251">
        <v>8.1528324768766005</v>
      </c>
      <c r="AE8" s="251">
        <v>7.51987318798371</v>
      </c>
      <c r="AF8" s="251">
        <v>6.7097979188102697</v>
      </c>
      <c r="AG8" s="251">
        <v>7.7992224985427603</v>
      </c>
      <c r="AH8" s="251">
        <v>8.5798374413044201</v>
      </c>
      <c r="AI8" s="251">
        <v>6.7382822146436299</v>
      </c>
      <c r="AJ8" s="251">
        <v>6.1085485323443001</v>
      </c>
      <c r="AK8" s="251">
        <v>7.5091323326992496</v>
      </c>
      <c r="AL8" s="251">
        <v>7.4971247916660797</v>
      </c>
      <c r="AM8" s="251">
        <v>6.2185859375201398</v>
      </c>
      <c r="AN8" s="251">
        <v>6.0966677184139204</v>
      </c>
      <c r="AO8" s="251">
        <v>6.7655398135559697</v>
      </c>
      <c r="AP8" s="251">
        <v>5.8693762626106203</v>
      </c>
      <c r="AQ8" s="251">
        <v>5.1462937981378198</v>
      </c>
      <c r="AR8" s="251">
        <v>4.7616515282327798</v>
      </c>
      <c r="AS8" s="251">
        <v>5.5609381995565696</v>
      </c>
      <c r="AT8" s="251">
        <v>5.6824741051989403</v>
      </c>
      <c r="AU8" s="251">
        <v>5.0151664449916398</v>
      </c>
      <c r="AV8" s="251">
        <v>4.7996062891949496</v>
      </c>
      <c r="AW8" s="251">
        <v>5.3539530334547099</v>
      </c>
      <c r="AX8" s="251">
        <v>5.1807385686280396</v>
      </c>
      <c r="AY8" s="251">
        <v>4.1654190476292898</v>
      </c>
      <c r="AZ8" s="251">
        <v>4.4051025742220302</v>
      </c>
      <c r="BA8" s="251">
        <v>4.9048360831892204</v>
      </c>
      <c r="BB8" s="251">
        <v>4.9951360048231397</v>
      </c>
      <c r="BC8" s="251">
        <v>4.3832141615492999</v>
      </c>
      <c r="BD8" s="251">
        <v>4.0434535689656901</v>
      </c>
      <c r="BE8" s="251">
        <v>4.7993030604103604</v>
      </c>
      <c r="BF8" s="251">
        <v>4.83440982644185</v>
      </c>
      <c r="BG8" s="251">
        <v>4.32231851129254</v>
      </c>
      <c r="BH8" s="251">
        <v>3.9666938464195001</v>
      </c>
      <c r="BI8" s="251">
        <v>5.1928284965378202</v>
      </c>
      <c r="BJ8" s="251">
        <v>6.0694281357786704</v>
      </c>
      <c r="BK8" s="251"/>
    </row>
    <row r="9" spans="1:63" x14ac:dyDescent="0.3">
      <c r="A9" s="241" t="s">
        <v>36</v>
      </c>
      <c r="B9" s="251">
        <v>563.58705557722305</v>
      </c>
      <c r="C9" s="251">
        <v>468.56312849637999</v>
      </c>
      <c r="D9" s="251">
        <v>522.97089350945703</v>
      </c>
      <c r="E9" s="251">
        <v>622.82745031870002</v>
      </c>
      <c r="F9" s="251">
        <v>594.67376609328699</v>
      </c>
      <c r="G9" s="251">
        <v>400.85786222852897</v>
      </c>
      <c r="H9" s="251">
        <v>377.99511950637998</v>
      </c>
      <c r="I9" s="251">
        <v>482.258219049817</v>
      </c>
      <c r="J9" s="251">
        <v>625.71393490533103</v>
      </c>
      <c r="K9" s="251">
        <v>399.10518857072799</v>
      </c>
      <c r="L9" s="251">
        <v>362.69416883204701</v>
      </c>
      <c r="M9" s="251">
        <v>551.66168742609898</v>
      </c>
      <c r="N9" s="251">
        <v>597.86194988374496</v>
      </c>
      <c r="O9" s="251">
        <v>405.39631922748401</v>
      </c>
      <c r="P9" s="251">
        <v>361.64157204268201</v>
      </c>
      <c r="Q9" s="251">
        <v>433.88645620754301</v>
      </c>
      <c r="R9" s="251">
        <v>483.71353662394398</v>
      </c>
      <c r="S9" s="251">
        <v>406.75095586013202</v>
      </c>
      <c r="T9" s="251">
        <v>349.54999409522901</v>
      </c>
      <c r="U9" s="251">
        <v>433.01060264830602</v>
      </c>
      <c r="V9" s="251">
        <v>435.496624021645</v>
      </c>
      <c r="W9" s="251">
        <v>343.24971835926198</v>
      </c>
      <c r="X9" s="251">
        <v>307.27146888922101</v>
      </c>
      <c r="Y9" s="251">
        <v>321.08449293312498</v>
      </c>
      <c r="Z9" s="251">
        <v>326.16186865517</v>
      </c>
      <c r="AA9" s="251">
        <v>307.246381795057</v>
      </c>
      <c r="AB9" s="251">
        <v>284.39627411638702</v>
      </c>
      <c r="AC9" s="251">
        <v>326.33871495146298</v>
      </c>
      <c r="AD9" s="251">
        <v>319.65165034542298</v>
      </c>
      <c r="AE9" s="251">
        <v>284.455025563601</v>
      </c>
      <c r="AF9" s="251">
        <v>264.81870787365398</v>
      </c>
      <c r="AG9" s="251">
        <v>307.934269040949</v>
      </c>
      <c r="AH9" s="251">
        <v>376.97227433583703</v>
      </c>
      <c r="AI9" s="251">
        <v>313.77217613444901</v>
      </c>
      <c r="AJ9" s="251">
        <v>307.31151835352199</v>
      </c>
      <c r="AK9" s="251">
        <v>373.95623474171799</v>
      </c>
      <c r="AL9" s="251">
        <v>359.10807536230999</v>
      </c>
      <c r="AM9" s="251">
        <v>325.903424159037</v>
      </c>
      <c r="AN9" s="251">
        <v>307.98700919215503</v>
      </c>
      <c r="AO9" s="251">
        <v>382.15512065758003</v>
      </c>
      <c r="AP9" s="251">
        <v>414.09974534179798</v>
      </c>
      <c r="AQ9" s="251">
        <v>342.293276541333</v>
      </c>
      <c r="AR9" s="251">
        <v>330.11785448974899</v>
      </c>
      <c r="AS9" s="251">
        <v>355.82131548432397</v>
      </c>
      <c r="AT9" s="251">
        <v>365.22208764221199</v>
      </c>
      <c r="AU9" s="251">
        <v>320.33973046966997</v>
      </c>
      <c r="AV9" s="251">
        <v>331.98163067724698</v>
      </c>
      <c r="AW9" s="251">
        <v>364.93062131024499</v>
      </c>
      <c r="AX9" s="251">
        <v>344.48901105029898</v>
      </c>
      <c r="AY9" s="251">
        <v>302.59819370838301</v>
      </c>
      <c r="AZ9" s="251">
        <v>312.52027956944499</v>
      </c>
      <c r="BA9" s="251">
        <v>346.21662197634203</v>
      </c>
      <c r="BB9" s="251">
        <v>361.02283293484402</v>
      </c>
      <c r="BC9" s="251">
        <v>320.28392501664598</v>
      </c>
      <c r="BD9" s="251">
        <v>329.72924221764299</v>
      </c>
      <c r="BE9" s="251">
        <v>350.41823053262198</v>
      </c>
      <c r="BF9" s="251">
        <v>316.066227157546</v>
      </c>
      <c r="BG9" s="251">
        <v>292.91300066847998</v>
      </c>
      <c r="BH9" s="251">
        <v>295.00909824996899</v>
      </c>
      <c r="BI9" s="251">
        <v>413.06345868310399</v>
      </c>
      <c r="BJ9" s="251">
        <v>323.31544131616499</v>
      </c>
      <c r="BK9" s="251"/>
    </row>
    <row r="10" spans="1:63" x14ac:dyDescent="0.3">
      <c r="A10" s="241" t="s">
        <v>37</v>
      </c>
      <c r="B10" s="251">
        <v>1113.65096504041</v>
      </c>
      <c r="C10" s="251">
        <v>1124.1045695038799</v>
      </c>
      <c r="D10" s="251">
        <v>1108.43651670593</v>
      </c>
      <c r="E10" s="251">
        <v>1346.4447485852399</v>
      </c>
      <c r="F10" s="251">
        <v>1180.21287784062</v>
      </c>
      <c r="G10" s="251">
        <v>1166.98726034367</v>
      </c>
      <c r="H10" s="251">
        <v>1000.33082998246</v>
      </c>
      <c r="I10" s="251">
        <v>1162.91406304</v>
      </c>
      <c r="J10" s="251">
        <v>1291.99852104857</v>
      </c>
      <c r="K10" s="251">
        <v>1144.2605442003801</v>
      </c>
      <c r="L10" s="251">
        <v>1080.3285107019201</v>
      </c>
      <c r="M10" s="251">
        <v>1206.2852106121099</v>
      </c>
      <c r="N10" s="251">
        <v>1162.5880524706199</v>
      </c>
      <c r="O10" s="251">
        <v>1047.8051567645</v>
      </c>
      <c r="P10" s="251">
        <v>1041.8606963349</v>
      </c>
      <c r="Q10" s="251">
        <v>1044.7137293655201</v>
      </c>
      <c r="R10" s="251">
        <v>1154.7033799477099</v>
      </c>
      <c r="S10" s="251">
        <v>1104.10567560308</v>
      </c>
      <c r="T10" s="251">
        <v>1113.5094701314699</v>
      </c>
      <c r="U10" s="251">
        <v>1129.8370164323101</v>
      </c>
      <c r="V10" s="251">
        <v>1133.65651770106</v>
      </c>
      <c r="W10" s="251">
        <v>961.96324311314697</v>
      </c>
      <c r="X10" s="251">
        <v>1027.8162385322801</v>
      </c>
      <c r="Y10" s="251">
        <v>969.26365495295795</v>
      </c>
      <c r="Z10" s="251">
        <v>1098.8480771531099</v>
      </c>
      <c r="AA10" s="251">
        <v>1028.85477104234</v>
      </c>
      <c r="AB10" s="251">
        <v>1032.4400489598199</v>
      </c>
      <c r="AC10" s="251">
        <v>1038.9265217816301</v>
      </c>
      <c r="AD10" s="251">
        <v>1137.88351603093</v>
      </c>
      <c r="AE10" s="251">
        <v>983.21758835050605</v>
      </c>
      <c r="AF10" s="251">
        <v>993.15265017447496</v>
      </c>
      <c r="AG10" s="251">
        <v>1145.08627379123</v>
      </c>
      <c r="AH10" s="251">
        <v>1020.36501417258</v>
      </c>
      <c r="AI10" s="251">
        <v>1035.9419035653</v>
      </c>
      <c r="AJ10" s="251">
        <v>1007.86490654663</v>
      </c>
      <c r="AK10" s="251">
        <v>1101.2493796988799</v>
      </c>
      <c r="AL10" s="251">
        <v>1085.1886544412901</v>
      </c>
      <c r="AM10" s="251">
        <v>1017.85441075839</v>
      </c>
      <c r="AN10" s="251">
        <v>1008.11883898033</v>
      </c>
      <c r="AO10" s="251">
        <v>1130.5063558146201</v>
      </c>
      <c r="AP10" s="251">
        <v>1120.5853779802001</v>
      </c>
      <c r="AQ10" s="251">
        <v>1109.85241761916</v>
      </c>
      <c r="AR10" s="251">
        <v>1032.8324355137299</v>
      </c>
      <c r="AS10" s="251">
        <v>1111.74289505261</v>
      </c>
      <c r="AT10" s="251">
        <v>969.39618424153696</v>
      </c>
      <c r="AU10" s="251">
        <v>982.95154425261103</v>
      </c>
      <c r="AV10" s="251">
        <v>864.75094488608397</v>
      </c>
      <c r="AW10" s="251">
        <v>916.89693951016397</v>
      </c>
      <c r="AX10" s="251">
        <v>773.75126274393494</v>
      </c>
      <c r="AY10" s="251">
        <v>795.59369042916501</v>
      </c>
      <c r="AZ10" s="251">
        <v>875.93273631639897</v>
      </c>
      <c r="BA10" s="251">
        <v>868.40969391769204</v>
      </c>
      <c r="BB10" s="251">
        <v>994.63595285975396</v>
      </c>
      <c r="BC10" s="251">
        <v>1052.72316005629</v>
      </c>
      <c r="BD10" s="251">
        <v>1043.19180168911</v>
      </c>
      <c r="BE10" s="251">
        <v>1049.9863489525801</v>
      </c>
      <c r="BF10" s="251">
        <v>940.24718622260798</v>
      </c>
      <c r="BG10" s="251">
        <v>945.253319015226</v>
      </c>
      <c r="BH10" s="251">
        <v>940.90646943511695</v>
      </c>
      <c r="BI10" s="251">
        <v>940.70105981795996</v>
      </c>
      <c r="BJ10" s="251">
        <v>953.62327333149199</v>
      </c>
      <c r="BK10" s="251"/>
    </row>
    <row r="11" spans="1:63" x14ac:dyDescent="0.3">
      <c r="A11" s="241" t="s">
        <v>38</v>
      </c>
      <c r="B11" s="251">
        <v>868.38128011506103</v>
      </c>
      <c r="C11" s="251">
        <v>919.46364353108095</v>
      </c>
      <c r="D11" s="251">
        <v>880.06195253016801</v>
      </c>
      <c r="E11" s="251">
        <v>924.68319392036096</v>
      </c>
      <c r="F11" s="251">
        <v>775.84676193407404</v>
      </c>
      <c r="G11" s="251">
        <v>791.25557165032205</v>
      </c>
      <c r="H11" s="251">
        <v>715.32148452402498</v>
      </c>
      <c r="I11" s="251">
        <v>777.71274677629594</v>
      </c>
      <c r="J11" s="251">
        <v>856.286077754894</v>
      </c>
      <c r="K11" s="251">
        <v>876.02671167238498</v>
      </c>
      <c r="L11" s="251">
        <v>855.36113402768603</v>
      </c>
      <c r="M11" s="251">
        <v>886.60640989078604</v>
      </c>
      <c r="N11" s="251">
        <v>880.95900684769697</v>
      </c>
      <c r="O11" s="251">
        <v>845.81232236563903</v>
      </c>
      <c r="P11" s="251">
        <v>876.315121269928</v>
      </c>
      <c r="Q11" s="251">
        <v>931.92151220631001</v>
      </c>
      <c r="R11" s="251">
        <v>886.89169663618998</v>
      </c>
      <c r="S11" s="251">
        <v>856.19150499309706</v>
      </c>
      <c r="T11" s="251">
        <v>893.83645329391902</v>
      </c>
      <c r="U11" s="251">
        <v>924.75845804475898</v>
      </c>
      <c r="V11" s="251">
        <v>785.44874852799796</v>
      </c>
      <c r="W11" s="251">
        <v>829.09478680556401</v>
      </c>
      <c r="X11" s="251">
        <v>801.92724974709597</v>
      </c>
      <c r="Y11" s="251">
        <v>832.53900399346003</v>
      </c>
      <c r="Z11" s="251">
        <v>768.86038384240101</v>
      </c>
      <c r="AA11" s="251">
        <v>815.88991263666196</v>
      </c>
      <c r="AB11" s="251">
        <v>766.87159191684202</v>
      </c>
      <c r="AC11" s="251">
        <v>837.09718745379405</v>
      </c>
      <c r="AD11" s="251">
        <v>799.71288452076499</v>
      </c>
      <c r="AE11" s="251">
        <v>864.88126586851104</v>
      </c>
      <c r="AF11" s="251">
        <v>825.07827780729497</v>
      </c>
      <c r="AG11" s="251">
        <v>853.28323960530395</v>
      </c>
      <c r="AH11" s="251">
        <v>817.03187986523199</v>
      </c>
      <c r="AI11" s="251">
        <v>861.96956761336298</v>
      </c>
      <c r="AJ11" s="251">
        <v>840.45184559818802</v>
      </c>
      <c r="AK11" s="251">
        <v>902.25035545088701</v>
      </c>
      <c r="AL11" s="251">
        <v>817.20555915877401</v>
      </c>
      <c r="AM11" s="251">
        <v>863.64769571393197</v>
      </c>
      <c r="AN11" s="251">
        <v>843.26533691255804</v>
      </c>
      <c r="AO11" s="251">
        <v>857.08939309237201</v>
      </c>
      <c r="AP11" s="251">
        <v>842.61216965613403</v>
      </c>
      <c r="AQ11" s="251">
        <v>879.05708832658297</v>
      </c>
      <c r="AR11" s="251">
        <v>842.63944054281296</v>
      </c>
      <c r="AS11" s="251">
        <v>891.32865882280805</v>
      </c>
      <c r="AT11" s="251">
        <v>745.77227086171104</v>
      </c>
      <c r="AU11" s="251">
        <v>765.25941160600996</v>
      </c>
      <c r="AV11" s="251">
        <v>732.053677359527</v>
      </c>
      <c r="AW11" s="251">
        <v>762.30156935508296</v>
      </c>
      <c r="AX11" s="251">
        <v>674.00369394832296</v>
      </c>
      <c r="AY11" s="251">
        <v>750.008196601029</v>
      </c>
      <c r="AZ11" s="251">
        <v>689.20115283333098</v>
      </c>
      <c r="BA11" s="251">
        <v>725.06110769168299</v>
      </c>
      <c r="BB11" s="251">
        <v>680.71991541779596</v>
      </c>
      <c r="BC11" s="251">
        <v>748.06031460449799</v>
      </c>
      <c r="BD11" s="251">
        <v>663.56686108130998</v>
      </c>
      <c r="BE11" s="251">
        <v>720.14048990084302</v>
      </c>
      <c r="BF11" s="251">
        <v>644.02947844171899</v>
      </c>
      <c r="BG11" s="251">
        <v>719.55848790191999</v>
      </c>
      <c r="BH11" s="251">
        <v>653.30805585562496</v>
      </c>
      <c r="BI11" s="251">
        <v>682.13589771923603</v>
      </c>
      <c r="BJ11" s="251">
        <v>617.64463227540205</v>
      </c>
      <c r="BK11" s="251"/>
    </row>
    <row r="12" spans="1:63" x14ac:dyDescent="0.3">
      <c r="A12" s="241" t="s">
        <v>39</v>
      </c>
      <c r="B12" s="251">
        <v>1614.8039072142301</v>
      </c>
      <c r="C12" s="251">
        <v>1587.97904946366</v>
      </c>
      <c r="D12" s="251">
        <v>1521.4495135469101</v>
      </c>
      <c r="E12" s="251">
        <v>1498.5270758941999</v>
      </c>
      <c r="F12" s="251">
        <v>952.245350465309</v>
      </c>
      <c r="G12" s="251">
        <v>854.93451715857395</v>
      </c>
      <c r="H12" s="251">
        <v>749.29866332745803</v>
      </c>
      <c r="I12" s="251">
        <v>1072.59762493638</v>
      </c>
      <c r="J12" s="251">
        <v>1542.44927720549</v>
      </c>
      <c r="K12" s="251">
        <v>1582.66229260501</v>
      </c>
      <c r="L12" s="251">
        <v>1350.2582174714801</v>
      </c>
      <c r="M12" s="251">
        <v>1449.579409723</v>
      </c>
      <c r="N12" s="251">
        <v>1449.52480620388</v>
      </c>
      <c r="O12" s="251">
        <v>1485.18595231575</v>
      </c>
      <c r="P12" s="251">
        <v>1264.1015558101101</v>
      </c>
      <c r="Q12" s="251">
        <v>1322.69171729955</v>
      </c>
      <c r="R12" s="251">
        <v>1238.3947685790199</v>
      </c>
      <c r="S12" s="251">
        <v>1236.4732767078699</v>
      </c>
      <c r="T12" s="251">
        <v>1064.43054189079</v>
      </c>
      <c r="U12" s="251">
        <v>1173.7762963493001</v>
      </c>
      <c r="V12" s="251">
        <v>1192.5296597564</v>
      </c>
      <c r="W12" s="251">
        <v>1221.61206410368</v>
      </c>
      <c r="X12" s="251">
        <v>1140.1678755733501</v>
      </c>
      <c r="Y12" s="251">
        <v>1221.6333019548699</v>
      </c>
      <c r="Z12" s="251">
        <v>1242.2531627855601</v>
      </c>
      <c r="AA12" s="251">
        <v>1234.4358108931201</v>
      </c>
      <c r="AB12" s="251">
        <v>1120.97686969036</v>
      </c>
      <c r="AC12" s="251">
        <v>1247.7964750224801</v>
      </c>
      <c r="AD12" s="251">
        <v>1325.76786462783</v>
      </c>
      <c r="AE12" s="251">
        <v>1342.72910184998</v>
      </c>
      <c r="AF12" s="251">
        <v>1192.09780822927</v>
      </c>
      <c r="AG12" s="251">
        <v>1196.2876309344799</v>
      </c>
      <c r="AH12" s="251">
        <v>1275.6671633559799</v>
      </c>
      <c r="AI12" s="251">
        <v>1289.3421767482901</v>
      </c>
      <c r="AJ12" s="251">
        <v>1223.9507173862301</v>
      </c>
      <c r="AK12" s="251">
        <v>1255.6661167873899</v>
      </c>
      <c r="AL12" s="251">
        <v>1232.31495305875</v>
      </c>
      <c r="AM12" s="251">
        <v>1225.1670699072799</v>
      </c>
      <c r="AN12" s="251">
        <v>1166.57456153002</v>
      </c>
      <c r="AO12" s="251">
        <v>1237.8964722875601</v>
      </c>
      <c r="AP12" s="251">
        <v>1178.9177076097601</v>
      </c>
      <c r="AQ12" s="251">
        <v>1218.9868792361799</v>
      </c>
      <c r="AR12" s="251">
        <v>1094.55969539546</v>
      </c>
      <c r="AS12" s="251">
        <v>1150.84790314157</v>
      </c>
      <c r="AT12" s="251">
        <v>1558.8682317054399</v>
      </c>
      <c r="AU12" s="251">
        <v>1531.49576507501</v>
      </c>
      <c r="AV12" s="251">
        <v>1470.9132863013599</v>
      </c>
      <c r="AW12" s="251">
        <v>1305.7854249147299</v>
      </c>
      <c r="AX12" s="251">
        <v>1192.4466998345599</v>
      </c>
      <c r="AY12" s="251">
        <v>1162.0506647791501</v>
      </c>
      <c r="AZ12" s="251">
        <v>997.98951153366102</v>
      </c>
      <c r="BA12" s="251">
        <v>1219.8199267693701</v>
      </c>
      <c r="BB12" s="251">
        <v>1249.05614485618</v>
      </c>
      <c r="BC12" s="251">
        <v>1259.62890029089</v>
      </c>
      <c r="BD12" s="251">
        <v>1142.4987650000901</v>
      </c>
      <c r="BE12" s="251">
        <v>1285.3063581518099</v>
      </c>
      <c r="BF12" s="251">
        <v>1304.5145862486299</v>
      </c>
      <c r="BG12" s="251">
        <v>1292.05339138668</v>
      </c>
      <c r="BH12" s="251">
        <v>1245.64637043824</v>
      </c>
      <c r="BI12" s="251">
        <v>1273.87330622893</v>
      </c>
      <c r="BJ12" s="251">
        <v>1316.65264920248</v>
      </c>
      <c r="BK12" s="251"/>
    </row>
    <row r="13" spans="1:63" x14ac:dyDescent="0.3">
      <c r="A13" s="241" t="s">
        <v>4</v>
      </c>
      <c r="B13" s="251">
        <v>6.6067297027583196</v>
      </c>
      <c r="C13" s="251">
        <v>6.6045980939760502</v>
      </c>
      <c r="D13" s="251">
        <v>6.6803237921971101</v>
      </c>
      <c r="E13" s="251">
        <v>7.6804038253136504</v>
      </c>
      <c r="F13" s="251">
        <v>5.4137887032882297</v>
      </c>
      <c r="G13" s="251">
        <v>5.6147926843165896</v>
      </c>
      <c r="H13" s="251">
        <v>5.5832730345088102</v>
      </c>
      <c r="I13" s="251">
        <v>5.5615446364839798</v>
      </c>
      <c r="J13" s="251">
        <v>5.1565574885698497</v>
      </c>
      <c r="K13" s="251">
        <v>5.2263246172156403</v>
      </c>
      <c r="L13" s="251">
        <v>5.3345310781285198</v>
      </c>
      <c r="M13" s="251">
        <v>5.6163813826343301</v>
      </c>
      <c r="N13" s="251">
        <v>4.7780687911646202</v>
      </c>
      <c r="O13" s="251">
        <v>4.9454053250705696</v>
      </c>
      <c r="P13" s="251">
        <v>4.9644339501787202</v>
      </c>
      <c r="Q13" s="251">
        <v>4.9318163035226998</v>
      </c>
      <c r="R13" s="251">
        <v>4.7313575037652704</v>
      </c>
      <c r="S13" s="251">
        <v>4.7396624699818704</v>
      </c>
      <c r="T13" s="251">
        <v>4.8187436762040496</v>
      </c>
      <c r="U13" s="251">
        <v>4.9018988875780902</v>
      </c>
      <c r="V13" s="251">
        <v>4.20869401036994</v>
      </c>
      <c r="W13" s="251">
        <v>4.37459123373855</v>
      </c>
      <c r="X13" s="251">
        <v>4.4057998894451202</v>
      </c>
      <c r="Y13" s="251">
        <v>4.3396679750690899</v>
      </c>
      <c r="Z13" s="251">
        <v>3.4879819772396501</v>
      </c>
      <c r="AA13" s="251">
        <v>3.6651463448130199</v>
      </c>
      <c r="AB13" s="251">
        <v>3.7107036711917099</v>
      </c>
      <c r="AC13" s="251">
        <v>3.70652497506941</v>
      </c>
      <c r="AD13" s="251">
        <v>2.9290602389589599</v>
      </c>
      <c r="AE13" s="251">
        <v>3.10605718388438</v>
      </c>
      <c r="AF13" s="251">
        <v>3.09880917708319</v>
      </c>
      <c r="AG13" s="251">
        <v>3.1169086941662298</v>
      </c>
      <c r="AH13" s="251">
        <v>2.8581463633520801</v>
      </c>
      <c r="AI13" s="251">
        <v>3.0569664043619298</v>
      </c>
      <c r="AJ13" s="251">
        <v>3.1363262574509201</v>
      </c>
      <c r="AK13" s="251">
        <v>3.1604819293061399</v>
      </c>
      <c r="AL13" s="251">
        <v>2.5731189680279001</v>
      </c>
      <c r="AM13" s="251">
        <v>2.7174674510208798</v>
      </c>
      <c r="AN13" s="251">
        <v>2.7572022839772701</v>
      </c>
      <c r="AO13" s="251">
        <v>2.7272486295282201</v>
      </c>
      <c r="AP13" s="251">
        <v>2.4625373528553101</v>
      </c>
      <c r="AQ13" s="251">
        <v>2.68411459518259</v>
      </c>
      <c r="AR13" s="251">
        <v>2.7380730057240901</v>
      </c>
      <c r="AS13" s="251">
        <v>2.64851690728793</v>
      </c>
      <c r="AT13" s="251">
        <v>2.30948912587652</v>
      </c>
      <c r="AU13" s="251">
        <v>2.55942916922106</v>
      </c>
      <c r="AV13" s="251">
        <v>2.6143828464842001</v>
      </c>
      <c r="AW13" s="251">
        <v>2.5037011482975799</v>
      </c>
      <c r="AX13" s="251">
        <v>2.3568640946960602</v>
      </c>
      <c r="AY13" s="251">
        <v>2.3440904616601399</v>
      </c>
      <c r="AZ13" s="251">
        <v>2.52105517274655</v>
      </c>
      <c r="BA13" s="251">
        <v>2.5166888827085399</v>
      </c>
      <c r="BB13" s="251">
        <v>2.1961824546085902</v>
      </c>
      <c r="BC13" s="251">
        <v>2.50223621624755</v>
      </c>
      <c r="BD13" s="251">
        <v>2.5064614818638802</v>
      </c>
      <c r="BE13" s="251">
        <v>2.3796800002534502</v>
      </c>
      <c r="BF13" s="251">
        <v>2.07802377777019</v>
      </c>
      <c r="BG13" s="251">
        <v>2.08611996611929</v>
      </c>
      <c r="BH13" s="251">
        <v>2.1323297434637598</v>
      </c>
      <c r="BI13" s="251">
        <v>2.1496976393746201</v>
      </c>
      <c r="BJ13" s="251">
        <v>2.5104667834463901</v>
      </c>
      <c r="BK13" s="251"/>
    </row>
    <row r="14" spans="1:63" x14ac:dyDescent="0.3">
      <c r="A14" s="241" t="s">
        <v>5</v>
      </c>
      <c r="B14" s="251">
        <v>13.6616619311259</v>
      </c>
      <c r="C14" s="251">
        <v>10.6252729590257</v>
      </c>
      <c r="D14" s="251">
        <v>11.0933704823754</v>
      </c>
      <c r="E14" s="251">
        <v>13.211112726862901</v>
      </c>
      <c r="F14" s="251">
        <v>16.237117452170001</v>
      </c>
      <c r="G14" s="251">
        <v>13.6172928146412</v>
      </c>
      <c r="H14" s="251">
        <v>13.609121476517901</v>
      </c>
      <c r="I14" s="251">
        <v>16.9491390868533</v>
      </c>
      <c r="J14" s="251">
        <v>23.353696229952899</v>
      </c>
      <c r="K14" s="251">
        <v>10.2718364215285</v>
      </c>
      <c r="L14" s="251">
        <v>11.398316053163001</v>
      </c>
      <c r="M14" s="251">
        <v>19.1356742211373</v>
      </c>
      <c r="N14" s="251">
        <v>16.756775140424399</v>
      </c>
      <c r="O14" s="251">
        <v>8.1793171653832193</v>
      </c>
      <c r="P14" s="251">
        <v>7.55367806872896</v>
      </c>
      <c r="Q14" s="251">
        <v>8.5638292469076607</v>
      </c>
      <c r="R14" s="251">
        <v>9.5606528974086498</v>
      </c>
      <c r="S14" s="251">
        <v>8.1430021068275291</v>
      </c>
      <c r="T14" s="251">
        <v>7.4149929582277796</v>
      </c>
      <c r="U14" s="251">
        <v>9.5379938023337196</v>
      </c>
      <c r="V14" s="251">
        <v>10.016090041494399</v>
      </c>
      <c r="W14" s="251">
        <v>8.1682102941199304</v>
      </c>
      <c r="X14" s="251">
        <v>7.5309814237562396</v>
      </c>
      <c r="Y14" s="251">
        <v>8.2925471361562693</v>
      </c>
      <c r="Z14" s="251">
        <v>7.8499665428218499</v>
      </c>
      <c r="AA14" s="251">
        <v>6.9579623296739301</v>
      </c>
      <c r="AB14" s="251">
        <v>6.7068412566253199</v>
      </c>
      <c r="AC14" s="251">
        <v>8.5347890552107497</v>
      </c>
      <c r="AD14" s="251">
        <v>8.8707491649138994</v>
      </c>
      <c r="AE14" s="251">
        <v>7.9888837593341497</v>
      </c>
      <c r="AF14" s="251">
        <v>7.9311946774488602</v>
      </c>
      <c r="AG14" s="251">
        <v>8.1780737706684601</v>
      </c>
      <c r="AH14" s="251">
        <v>10.287390919962499</v>
      </c>
      <c r="AI14" s="251">
        <v>8.2717057561588607</v>
      </c>
      <c r="AJ14" s="251">
        <v>7.7352032642246202</v>
      </c>
      <c r="AK14" s="251">
        <v>8.8823288606278901</v>
      </c>
      <c r="AL14" s="251">
        <v>6.8642893741117197</v>
      </c>
      <c r="AM14" s="251">
        <v>7.2114952474363703</v>
      </c>
      <c r="AN14" s="251">
        <v>7.3596177076077902</v>
      </c>
      <c r="AO14" s="251">
        <v>7.0926419489535002</v>
      </c>
      <c r="AP14" s="251">
        <v>6.5677240252356199</v>
      </c>
      <c r="AQ14" s="251">
        <v>6.5351201496842002</v>
      </c>
      <c r="AR14" s="251">
        <v>6.79189891820414</v>
      </c>
      <c r="AS14" s="251">
        <v>6.68507226053124</v>
      </c>
      <c r="AT14" s="251">
        <v>6.4077458362069599</v>
      </c>
      <c r="AU14" s="251">
        <v>6.1123321335979801</v>
      </c>
      <c r="AV14" s="251">
        <v>6.1772844006502199</v>
      </c>
      <c r="AW14" s="251">
        <v>6.4096465278126402</v>
      </c>
      <c r="AX14" s="251">
        <v>4.8396215060641001</v>
      </c>
      <c r="AY14" s="251">
        <v>4.73311819107027</v>
      </c>
      <c r="AZ14" s="251">
        <v>4.7749106292254897</v>
      </c>
      <c r="BA14" s="251">
        <v>5.0010660994471303</v>
      </c>
      <c r="BB14" s="251">
        <v>5.0268750529765702</v>
      </c>
      <c r="BC14" s="251">
        <v>5.3724237950756697</v>
      </c>
      <c r="BD14" s="251">
        <v>5.1739345026957597</v>
      </c>
      <c r="BE14" s="251">
        <v>5.3242378959371699</v>
      </c>
      <c r="BF14" s="251">
        <v>4.8535105219191896</v>
      </c>
      <c r="BG14" s="251">
        <v>4.5939855571016901</v>
      </c>
      <c r="BH14" s="251">
        <v>4.5846462391318603</v>
      </c>
      <c r="BI14" s="251">
        <v>5.0257268306063496</v>
      </c>
      <c r="BJ14" s="251">
        <v>5.2567026493393296</v>
      </c>
      <c r="BK14" s="251"/>
    </row>
    <row r="15" spans="1:63" x14ac:dyDescent="0.3">
      <c r="A15" s="241" t="s">
        <v>6</v>
      </c>
      <c r="B15" s="251">
        <v>56.550169188658401</v>
      </c>
      <c r="C15" s="251">
        <v>46.3990358485608</v>
      </c>
      <c r="D15" s="251">
        <v>42.012974822499203</v>
      </c>
      <c r="E15" s="251">
        <v>51.702348418398103</v>
      </c>
      <c r="F15" s="251">
        <v>42.850689339566799</v>
      </c>
      <c r="G15" s="251">
        <v>38.041170422104102</v>
      </c>
      <c r="H15" s="251">
        <v>33.003253882554603</v>
      </c>
      <c r="I15" s="251">
        <v>38.5141482623469</v>
      </c>
      <c r="J15" s="251">
        <v>44.604038728550798</v>
      </c>
      <c r="K15" s="251">
        <v>38.200550167339102</v>
      </c>
      <c r="L15" s="251">
        <v>36.381801788202203</v>
      </c>
      <c r="M15" s="251">
        <v>45.4259325586968</v>
      </c>
      <c r="N15" s="251">
        <v>38.184726616164603</v>
      </c>
      <c r="O15" s="251">
        <v>34.566036635879101</v>
      </c>
      <c r="P15" s="251">
        <v>31.636170467546499</v>
      </c>
      <c r="Q15" s="251">
        <v>36.513542502530903</v>
      </c>
      <c r="R15" s="251">
        <v>38.243306156283403</v>
      </c>
      <c r="S15" s="251">
        <v>33.070139647006201</v>
      </c>
      <c r="T15" s="251">
        <v>30.8897515679399</v>
      </c>
      <c r="U15" s="251">
        <v>35.895397951080497</v>
      </c>
      <c r="V15" s="251">
        <v>35.786987343815397</v>
      </c>
      <c r="W15" s="251">
        <v>32.732998563886603</v>
      </c>
      <c r="X15" s="251">
        <v>30.817162357621701</v>
      </c>
      <c r="Y15" s="251">
        <v>33.316734564175398</v>
      </c>
      <c r="Z15" s="251">
        <v>37.8883490977097</v>
      </c>
      <c r="AA15" s="251">
        <v>35.274486561059099</v>
      </c>
      <c r="AB15" s="251">
        <v>32.245768461437798</v>
      </c>
      <c r="AC15" s="251">
        <v>35.494195862467897</v>
      </c>
      <c r="AD15" s="251">
        <v>40.039802689488901</v>
      </c>
      <c r="AE15" s="251">
        <v>38.364028991325299</v>
      </c>
      <c r="AF15" s="251">
        <v>32.400756573860797</v>
      </c>
      <c r="AG15" s="251">
        <v>36.4532539158944</v>
      </c>
      <c r="AH15" s="251">
        <v>36.6314172210664</v>
      </c>
      <c r="AI15" s="251">
        <v>36.029564372613798</v>
      </c>
      <c r="AJ15" s="251">
        <v>34.946853989279397</v>
      </c>
      <c r="AK15" s="251">
        <v>39.183089691365801</v>
      </c>
      <c r="AL15" s="251">
        <v>35.352024664550598</v>
      </c>
      <c r="AM15" s="251">
        <v>34.609061275285299</v>
      </c>
      <c r="AN15" s="251">
        <v>34.907094784354001</v>
      </c>
      <c r="AO15" s="251">
        <v>36.680199512945997</v>
      </c>
      <c r="AP15" s="251">
        <v>34.110652496963702</v>
      </c>
      <c r="AQ15" s="251">
        <v>34.487267365381101</v>
      </c>
      <c r="AR15" s="251">
        <v>30.090601853098701</v>
      </c>
      <c r="AS15" s="251">
        <v>33.950657959549503</v>
      </c>
      <c r="AT15" s="251">
        <v>35.335785524916098</v>
      </c>
      <c r="AU15" s="251">
        <v>30.1856437270228</v>
      </c>
      <c r="AV15" s="251">
        <v>27.530182251186499</v>
      </c>
      <c r="AW15" s="251">
        <v>28.100138060944101</v>
      </c>
      <c r="AX15" s="251">
        <v>30.4317845077519</v>
      </c>
      <c r="AY15" s="251">
        <v>23.016139767965399</v>
      </c>
      <c r="AZ15" s="251">
        <v>24.5491584759652</v>
      </c>
      <c r="BA15" s="251">
        <v>24.5835032403462</v>
      </c>
      <c r="BB15" s="251">
        <v>27.866514822947099</v>
      </c>
      <c r="BC15" s="251">
        <v>29.948603358746201</v>
      </c>
      <c r="BD15" s="251">
        <v>28.0962728358625</v>
      </c>
      <c r="BE15" s="251">
        <v>27.805646289759501</v>
      </c>
      <c r="BF15" s="251">
        <v>24.799484497084698</v>
      </c>
      <c r="BG15" s="251">
        <v>25.6711121548358</v>
      </c>
      <c r="BH15" s="251">
        <v>23.149579152717902</v>
      </c>
      <c r="BI15" s="251">
        <v>25.456177653427201</v>
      </c>
      <c r="BJ15" s="251">
        <v>25.7945548336148</v>
      </c>
      <c r="BK15" s="251"/>
    </row>
    <row r="16" spans="1:63" x14ac:dyDescent="0.3">
      <c r="A16" s="241" t="s">
        <v>7</v>
      </c>
      <c r="B16" s="251">
        <v>79.483091578286306</v>
      </c>
      <c r="C16" s="251">
        <v>70.316404095669498</v>
      </c>
      <c r="D16" s="251">
        <v>51.661829302904202</v>
      </c>
      <c r="E16" s="251">
        <v>58.139509687324797</v>
      </c>
      <c r="F16" s="251">
        <v>59.581222706372998</v>
      </c>
      <c r="G16" s="251">
        <v>52.0611118718098</v>
      </c>
      <c r="H16" s="251">
        <v>38.3089231722631</v>
      </c>
      <c r="I16" s="251">
        <v>56.364401590273701</v>
      </c>
      <c r="J16" s="251">
        <v>59.040060570802702</v>
      </c>
      <c r="K16" s="251">
        <v>59.008236111937101</v>
      </c>
      <c r="L16" s="251">
        <v>50.7815685690734</v>
      </c>
      <c r="M16" s="251">
        <v>69.935117905658601</v>
      </c>
      <c r="N16" s="251">
        <v>69.160611240326801</v>
      </c>
      <c r="O16" s="251">
        <v>50.856487117995599</v>
      </c>
      <c r="P16" s="251">
        <v>44.041099089248199</v>
      </c>
      <c r="Q16" s="251">
        <v>53.998875702646203</v>
      </c>
      <c r="R16" s="251">
        <v>60.339393934927898</v>
      </c>
      <c r="S16" s="251">
        <v>52.355691899422602</v>
      </c>
      <c r="T16" s="251">
        <v>46.011164841745703</v>
      </c>
      <c r="U16" s="251">
        <v>56.460150551613602</v>
      </c>
      <c r="V16" s="251">
        <v>58.555055249896</v>
      </c>
      <c r="W16" s="251">
        <v>58.318422621563499</v>
      </c>
      <c r="X16" s="251">
        <v>50.311594963409</v>
      </c>
      <c r="Y16" s="251">
        <v>55.5925153876818</v>
      </c>
      <c r="Z16" s="251">
        <v>45.429479221514903</v>
      </c>
      <c r="AA16" s="251">
        <v>45.142406901313898</v>
      </c>
      <c r="AB16" s="251">
        <v>39.090684019699701</v>
      </c>
      <c r="AC16" s="251">
        <v>51.045028345317398</v>
      </c>
      <c r="AD16" s="251">
        <v>49.201004918911401</v>
      </c>
      <c r="AE16" s="251">
        <v>48.396962202335303</v>
      </c>
      <c r="AF16" s="251">
        <v>39.5823042149161</v>
      </c>
      <c r="AG16" s="251">
        <v>46.8664984081935</v>
      </c>
      <c r="AH16" s="251">
        <v>39.381830911921298</v>
      </c>
      <c r="AI16" s="251">
        <v>42.212198110974199</v>
      </c>
      <c r="AJ16" s="251">
        <v>34.441065854386402</v>
      </c>
      <c r="AK16" s="251">
        <v>38.851526043263597</v>
      </c>
      <c r="AL16" s="251">
        <v>47.829032301823702</v>
      </c>
      <c r="AM16" s="251">
        <v>47.714141218778202</v>
      </c>
      <c r="AN16" s="251">
        <v>38.039648430145299</v>
      </c>
      <c r="AO16" s="251">
        <v>48.490582456081199</v>
      </c>
      <c r="AP16" s="251">
        <v>49.177059020499698</v>
      </c>
      <c r="AQ16" s="251">
        <v>45.763097072524197</v>
      </c>
      <c r="AR16" s="251">
        <v>41.904396871218999</v>
      </c>
      <c r="AS16" s="251">
        <v>49.825775281573598</v>
      </c>
      <c r="AT16" s="251">
        <v>47.723616800407797</v>
      </c>
      <c r="AU16" s="251">
        <v>45.738692035288103</v>
      </c>
      <c r="AV16" s="251">
        <v>40.517449767807101</v>
      </c>
      <c r="AW16" s="251">
        <v>39.5093196394998</v>
      </c>
      <c r="AX16" s="251">
        <v>44.446581615772899</v>
      </c>
      <c r="AY16" s="251">
        <v>27.2313515652951</v>
      </c>
      <c r="AZ16" s="251">
        <v>28.371741782047099</v>
      </c>
      <c r="BA16" s="251">
        <v>37.154399382028899</v>
      </c>
      <c r="BB16" s="251">
        <v>39.840321171324803</v>
      </c>
      <c r="BC16" s="251">
        <v>38.6664476900471</v>
      </c>
      <c r="BD16" s="251">
        <v>29.705938601927599</v>
      </c>
      <c r="BE16" s="251">
        <v>38.019511861739403</v>
      </c>
      <c r="BF16" s="251">
        <v>33.586959124040497</v>
      </c>
      <c r="BG16" s="251">
        <v>31.8999145955963</v>
      </c>
      <c r="BH16" s="251">
        <v>28.666443889138201</v>
      </c>
      <c r="BI16" s="251">
        <v>33.179050912220397</v>
      </c>
      <c r="BJ16" s="251">
        <v>25.694664335166198</v>
      </c>
      <c r="BK16" s="251"/>
    </row>
    <row r="17" spans="1:63" x14ac:dyDescent="0.3">
      <c r="A17" s="241" t="s">
        <v>8</v>
      </c>
      <c r="B17" s="251">
        <v>14.774249525597501</v>
      </c>
      <c r="C17" s="251">
        <v>5.9001869319658704</v>
      </c>
      <c r="D17" s="251">
        <v>5.3070291696428296</v>
      </c>
      <c r="E17" s="251">
        <v>6.7775024604289102</v>
      </c>
      <c r="F17" s="251">
        <v>6.7859714641488402</v>
      </c>
      <c r="G17" s="251">
        <v>7.4166438017632297</v>
      </c>
      <c r="H17" s="251">
        <v>5.4750194249209301</v>
      </c>
      <c r="I17" s="251">
        <v>6.7291259031080699</v>
      </c>
      <c r="J17" s="251">
        <v>7.8363993866507702</v>
      </c>
      <c r="K17" s="251">
        <v>5.8964590552443603</v>
      </c>
      <c r="L17" s="251">
        <v>6.27187143376955</v>
      </c>
      <c r="M17" s="251">
        <v>7.8680921689004304</v>
      </c>
      <c r="N17" s="251">
        <v>6.8643871635148104</v>
      </c>
      <c r="O17" s="251">
        <v>5.8814807586049698</v>
      </c>
      <c r="P17" s="251">
        <v>5.91437479108298</v>
      </c>
      <c r="Q17" s="251">
        <v>6.4608830762190399</v>
      </c>
      <c r="R17" s="251">
        <v>4.7267004400621397</v>
      </c>
      <c r="S17" s="251">
        <v>4.4916623934916799</v>
      </c>
      <c r="T17" s="251">
        <v>4.6682502691932601</v>
      </c>
      <c r="U17" s="251">
        <v>4.9073519122316496</v>
      </c>
      <c r="V17" s="251">
        <v>4.64926401196686</v>
      </c>
      <c r="W17" s="251">
        <v>4.5581144342162796</v>
      </c>
      <c r="X17" s="251">
        <v>4.6134960332703097</v>
      </c>
      <c r="Y17" s="251">
        <v>4.6739781866783101</v>
      </c>
      <c r="Z17" s="251">
        <v>4.2934556302456501</v>
      </c>
      <c r="AA17" s="251">
        <v>4.2118773663084799</v>
      </c>
      <c r="AB17" s="251">
        <v>4.3516538896278201</v>
      </c>
      <c r="AC17" s="251">
        <v>4.4101449380904603</v>
      </c>
      <c r="AD17" s="251">
        <v>4.1896089990060101</v>
      </c>
      <c r="AE17" s="251">
        <v>4.3216351867386003</v>
      </c>
      <c r="AF17" s="251">
        <v>4.3600249056946501</v>
      </c>
      <c r="AG17" s="251">
        <v>4.4770924319739098</v>
      </c>
      <c r="AH17" s="251">
        <v>5.8288341441055804</v>
      </c>
      <c r="AI17" s="251">
        <v>4.4819630788727096</v>
      </c>
      <c r="AJ17" s="251">
        <v>4.4568003812071098</v>
      </c>
      <c r="AK17" s="251">
        <v>4.8356676720767098</v>
      </c>
      <c r="AL17" s="251">
        <v>4.7175091519516998</v>
      </c>
      <c r="AM17" s="251">
        <v>4.0833862372043104</v>
      </c>
      <c r="AN17" s="251">
        <v>4.0231054214762603</v>
      </c>
      <c r="AO17" s="251">
        <v>4.1196818462020097</v>
      </c>
      <c r="AP17" s="251">
        <v>3.8635410689715299</v>
      </c>
      <c r="AQ17" s="251">
        <v>3.9919412831355499</v>
      </c>
      <c r="AR17" s="251">
        <v>4.1369606303199697</v>
      </c>
      <c r="AS17" s="251">
        <v>4.1103458105658204</v>
      </c>
      <c r="AT17" s="251">
        <v>4.0678570923070696</v>
      </c>
      <c r="AU17" s="251">
        <v>4.0851846674447403</v>
      </c>
      <c r="AV17" s="251">
        <v>4.2889675983029001</v>
      </c>
      <c r="AW17" s="251">
        <v>4.2379074080044203</v>
      </c>
      <c r="AX17" s="251">
        <v>5.0736468779636201</v>
      </c>
      <c r="AY17" s="251">
        <v>4.6567093548287</v>
      </c>
      <c r="AZ17" s="251">
        <v>5.3024891557307203</v>
      </c>
      <c r="BA17" s="251">
        <v>5.4237009511965502</v>
      </c>
      <c r="BB17" s="251">
        <v>3.1844714285281901</v>
      </c>
      <c r="BC17" s="251">
        <v>3.5294116676001699</v>
      </c>
      <c r="BD17" s="251">
        <v>3.61838672126289</v>
      </c>
      <c r="BE17" s="251">
        <v>3.4494684875822998</v>
      </c>
      <c r="BF17" s="251">
        <v>3.0401606901526801</v>
      </c>
      <c r="BG17" s="251">
        <v>3.0206769037695902</v>
      </c>
      <c r="BH17" s="251">
        <v>3.1497037488501598</v>
      </c>
      <c r="BI17" s="251">
        <v>3.1686265303175798</v>
      </c>
      <c r="BJ17" s="251">
        <v>2.8569211166851298</v>
      </c>
      <c r="BK17" s="251"/>
    </row>
    <row r="18" spans="1:63" x14ac:dyDescent="0.3">
      <c r="A18" s="241" t="s">
        <v>40</v>
      </c>
      <c r="B18" s="251">
        <v>36.913540543414399</v>
      </c>
      <c r="C18" s="251">
        <v>37.080223121061003</v>
      </c>
      <c r="D18" s="251">
        <v>36.372576768270903</v>
      </c>
      <c r="E18" s="251">
        <v>40.590961185792402</v>
      </c>
      <c r="F18" s="251">
        <v>34.279049460757001</v>
      </c>
      <c r="G18" s="251">
        <v>33.9814494131491</v>
      </c>
      <c r="H18" s="251">
        <v>33.064626832566702</v>
      </c>
      <c r="I18" s="251">
        <v>34.583066652249499</v>
      </c>
      <c r="J18" s="251">
        <v>38.123973427502001</v>
      </c>
      <c r="K18" s="251">
        <v>35.182766406876397</v>
      </c>
      <c r="L18" s="251">
        <v>34.782114547416199</v>
      </c>
      <c r="M18" s="251">
        <v>40.717742327808402</v>
      </c>
      <c r="N18" s="251">
        <v>38.282597102360398</v>
      </c>
      <c r="O18" s="251">
        <v>35.0612414969086</v>
      </c>
      <c r="P18" s="251">
        <v>35.449065211907502</v>
      </c>
      <c r="Q18" s="251">
        <v>36.131699947583797</v>
      </c>
      <c r="R18" s="251">
        <v>36.277644582825999</v>
      </c>
      <c r="S18" s="251">
        <v>35.113579963030801</v>
      </c>
      <c r="T18" s="251">
        <v>35.047504494006397</v>
      </c>
      <c r="U18" s="251">
        <v>37.065847379618504</v>
      </c>
      <c r="V18" s="251">
        <v>36.906996647256001</v>
      </c>
      <c r="W18" s="251">
        <v>35.660454203684097</v>
      </c>
      <c r="X18" s="251">
        <v>35.610622403875901</v>
      </c>
      <c r="Y18" s="251">
        <v>35.614548559727197</v>
      </c>
      <c r="Z18" s="251">
        <v>33.448431665400101</v>
      </c>
      <c r="AA18" s="251">
        <v>32.305656744158703</v>
      </c>
      <c r="AB18" s="251">
        <v>32.743025966215399</v>
      </c>
      <c r="AC18" s="251">
        <v>33.566270250977503</v>
      </c>
      <c r="AD18" s="251">
        <v>30.226770720546099</v>
      </c>
      <c r="AE18" s="251">
        <v>30.848126423767098</v>
      </c>
      <c r="AF18" s="251">
        <v>30.384207673844202</v>
      </c>
      <c r="AG18" s="251">
        <v>31.382927589306899</v>
      </c>
      <c r="AH18" s="251">
        <v>29.441229821842001</v>
      </c>
      <c r="AI18" s="251">
        <v>30.2860006324788</v>
      </c>
      <c r="AJ18" s="251">
        <v>30.480618479683201</v>
      </c>
      <c r="AK18" s="251">
        <v>31.333689437237801</v>
      </c>
      <c r="AL18" s="251">
        <v>28.3115764128401</v>
      </c>
      <c r="AM18" s="251">
        <v>29.0966984514336</v>
      </c>
      <c r="AN18" s="251">
        <v>29.327841723215698</v>
      </c>
      <c r="AO18" s="251">
        <v>29.3514433349733</v>
      </c>
      <c r="AP18" s="251">
        <v>26.5177099317415</v>
      </c>
      <c r="AQ18" s="251">
        <v>27.609037781643998</v>
      </c>
      <c r="AR18" s="251">
        <v>27.981381480665402</v>
      </c>
      <c r="AS18" s="251">
        <v>28.036311471811398</v>
      </c>
      <c r="AT18" s="251">
        <v>26.269861305936601</v>
      </c>
      <c r="AU18" s="251">
        <v>27.9281621356496</v>
      </c>
      <c r="AV18" s="251">
        <v>28.4998068424606</v>
      </c>
      <c r="AW18" s="251">
        <v>27.790807106624801</v>
      </c>
      <c r="AX18" s="251">
        <v>26.555786571740601</v>
      </c>
      <c r="AY18" s="251">
        <v>25.815733274234798</v>
      </c>
      <c r="AZ18" s="251">
        <v>27.156893674070901</v>
      </c>
      <c r="BA18" s="251">
        <v>28.293850015705502</v>
      </c>
      <c r="BB18" s="251">
        <v>26.930154125674299</v>
      </c>
      <c r="BC18" s="251">
        <v>29.071278816041701</v>
      </c>
      <c r="BD18" s="251">
        <v>29.3123620023912</v>
      </c>
      <c r="BE18" s="251">
        <v>28.465075717741001</v>
      </c>
      <c r="BF18" s="251">
        <v>24.4304178271945</v>
      </c>
      <c r="BG18" s="251">
        <v>24.255722547066899</v>
      </c>
      <c r="BH18" s="251">
        <v>24.8173474354533</v>
      </c>
      <c r="BI18" s="251">
        <v>25.400815965639399</v>
      </c>
      <c r="BJ18" s="251">
        <v>27.435496094311301</v>
      </c>
      <c r="BK18" s="251"/>
    </row>
    <row r="19" spans="1:63" x14ac:dyDescent="0.3">
      <c r="A19" s="241" t="s">
        <v>41</v>
      </c>
      <c r="B19" s="251">
        <v>3306.3566012983702</v>
      </c>
      <c r="C19" s="251">
        <v>2158.90196797618</v>
      </c>
      <c r="D19" s="251">
        <v>1834.6500355568701</v>
      </c>
      <c r="E19" s="251">
        <v>3173.4602304118298</v>
      </c>
      <c r="F19" s="251">
        <v>3624.62713720693</v>
      </c>
      <c r="G19" s="251">
        <v>2092.7324100668302</v>
      </c>
      <c r="H19" s="251">
        <v>1535.20655129803</v>
      </c>
      <c r="I19" s="251">
        <v>3474.6910974877901</v>
      </c>
      <c r="J19" s="251">
        <v>4966.8258754325798</v>
      </c>
      <c r="K19" s="251">
        <v>2516.2020864341298</v>
      </c>
      <c r="L19" s="251">
        <v>1584.21657083222</v>
      </c>
      <c r="M19" s="251">
        <v>4124.65191155496</v>
      </c>
      <c r="N19" s="251">
        <v>4313.8838172928199</v>
      </c>
      <c r="O19" s="251">
        <v>2189.67090138404</v>
      </c>
      <c r="P19" s="251">
        <v>1528.5420975936199</v>
      </c>
      <c r="Q19" s="251">
        <v>2782.6542875344198</v>
      </c>
      <c r="R19" s="251">
        <v>3697.34979533662</v>
      </c>
      <c r="S19" s="251">
        <v>2003.86420882794</v>
      </c>
      <c r="T19" s="251">
        <v>1448.7785538625401</v>
      </c>
      <c r="U19" s="251">
        <v>2939.3014652553702</v>
      </c>
      <c r="V19" s="251">
        <v>3755.3255512471501</v>
      </c>
      <c r="W19" s="251">
        <v>1962.5008564546699</v>
      </c>
      <c r="X19" s="251">
        <v>1495.0511929741499</v>
      </c>
      <c r="Y19" s="251">
        <v>2477.12537466206</v>
      </c>
      <c r="Z19" s="251">
        <v>2884.0062523536299</v>
      </c>
      <c r="AA19" s="251">
        <v>1895.9285521863701</v>
      </c>
      <c r="AB19" s="251">
        <v>1378.92337456424</v>
      </c>
      <c r="AC19" s="251">
        <v>2519.43160030937</v>
      </c>
      <c r="AD19" s="251">
        <v>2944.4654153359702</v>
      </c>
      <c r="AE19" s="251">
        <v>1676.209538542</v>
      </c>
      <c r="AF19" s="251">
        <v>1203.0624784097599</v>
      </c>
      <c r="AG19" s="251">
        <v>2387.6628291904099</v>
      </c>
      <c r="AH19" s="251">
        <v>3113.40473372727</v>
      </c>
      <c r="AI19" s="251">
        <v>1768.57592904485</v>
      </c>
      <c r="AJ19" s="251">
        <v>1337.5900067530799</v>
      </c>
      <c r="AK19" s="251">
        <v>2440.6475319477699</v>
      </c>
      <c r="AL19" s="251">
        <v>2628.5318185761398</v>
      </c>
      <c r="AM19" s="251">
        <v>1757.42753187834</v>
      </c>
      <c r="AN19" s="251">
        <v>1500.4067287385301</v>
      </c>
      <c r="AO19" s="251">
        <v>2323.82371154568</v>
      </c>
      <c r="AP19" s="251">
        <v>2908.63224845679</v>
      </c>
      <c r="AQ19" s="251">
        <v>1641.49158322516</v>
      </c>
      <c r="AR19" s="251">
        <v>1389.8733118589901</v>
      </c>
      <c r="AS19" s="251">
        <v>2419.7134212325</v>
      </c>
      <c r="AT19" s="251">
        <v>2646.8835860931299</v>
      </c>
      <c r="AU19" s="251">
        <v>1327.61845639222</v>
      </c>
      <c r="AV19" s="251">
        <v>1238.2142462777099</v>
      </c>
      <c r="AW19" s="251">
        <v>1911.90945199309</v>
      </c>
      <c r="AX19" s="251">
        <v>1959.7589381675</v>
      </c>
      <c r="AY19" s="251">
        <v>1483.1541977475599</v>
      </c>
      <c r="AZ19" s="251">
        <v>1301.08213857685</v>
      </c>
      <c r="BA19" s="251">
        <v>1857.2234376696899</v>
      </c>
      <c r="BB19" s="251">
        <v>2176.2227870126198</v>
      </c>
      <c r="BC19" s="251">
        <v>1628.11168087533</v>
      </c>
      <c r="BD19" s="251">
        <v>1334.7078459786001</v>
      </c>
      <c r="BE19" s="251">
        <v>2135.88333599622</v>
      </c>
      <c r="BF19" s="251">
        <v>1974.8615088878601</v>
      </c>
      <c r="BG19" s="251">
        <v>1616.29407188408</v>
      </c>
      <c r="BH19" s="251">
        <v>1274.2045819862799</v>
      </c>
      <c r="BI19" s="251">
        <v>2021.63877627427</v>
      </c>
      <c r="BJ19" s="251">
        <v>1877.4469328268899</v>
      </c>
      <c r="BK19" s="251"/>
    </row>
    <row r="20" spans="1:63" x14ac:dyDescent="0.3">
      <c r="A20" s="241" t="s">
        <v>9</v>
      </c>
      <c r="B20" s="251">
        <v>460.63892907031402</v>
      </c>
      <c r="C20" s="251">
        <v>492.59454791938202</v>
      </c>
      <c r="D20" s="251">
        <v>481.526993313839</v>
      </c>
      <c r="E20" s="251">
        <v>501.24654686779797</v>
      </c>
      <c r="F20" s="251">
        <v>461.13620341769899</v>
      </c>
      <c r="G20" s="251">
        <v>477.70534077488298</v>
      </c>
      <c r="H20" s="251">
        <v>475.63974729414298</v>
      </c>
      <c r="I20" s="251">
        <v>489.35787411311298</v>
      </c>
      <c r="J20" s="251">
        <v>485.74142847169099</v>
      </c>
      <c r="K20" s="251">
        <v>485.05103628066303</v>
      </c>
      <c r="L20" s="251">
        <v>492.66090616725398</v>
      </c>
      <c r="M20" s="251">
        <v>538.37448587533697</v>
      </c>
      <c r="N20" s="251">
        <v>493.318649842659</v>
      </c>
      <c r="O20" s="251">
        <v>511.23086918960001</v>
      </c>
      <c r="P20" s="251">
        <v>505.75385830178601</v>
      </c>
      <c r="Q20" s="251">
        <v>511.845753367236</v>
      </c>
      <c r="R20" s="251">
        <v>492.65832544124402</v>
      </c>
      <c r="S20" s="251">
        <v>481.24666938596698</v>
      </c>
      <c r="T20" s="251">
        <v>489.32625805615299</v>
      </c>
      <c r="U20" s="251">
        <v>504.200265957574</v>
      </c>
      <c r="V20" s="251">
        <v>475.93493325030602</v>
      </c>
      <c r="W20" s="251">
        <v>488.39449003186598</v>
      </c>
      <c r="X20" s="251">
        <v>491.69955670795503</v>
      </c>
      <c r="Y20" s="251">
        <v>490.60697624902002</v>
      </c>
      <c r="Z20" s="251">
        <v>458.74347836026698</v>
      </c>
      <c r="AA20" s="251">
        <v>466.487540012458</v>
      </c>
      <c r="AB20" s="251">
        <v>476.71398194228402</v>
      </c>
      <c r="AC20" s="251">
        <v>483.96013773292202</v>
      </c>
      <c r="AD20" s="251">
        <v>467.53744257406498</v>
      </c>
      <c r="AE20" s="251">
        <v>488.94838871706298</v>
      </c>
      <c r="AF20" s="251">
        <v>484.409347354766</v>
      </c>
      <c r="AG20" s="251">
        <v>502.42955396877397</v>
      </c>
      <c r="AH20" s="251">
        <v>458.75084395894299</v>
      </c>
      <c r="AI20" s="251">
        <v>486.16584009336901</v>
      </c>
      <c r="AJ20" s="251">
        <v>495.346902654281</v>
      </c>
      <c r="AK20" s="251">
        <v>514.91959584873803</v>
      </c>
      <c r="AL20" s="251">
        <v>438.97304463967902</v>
      </c>
      <c r="AM20" s="251">
        <v>478.02292350173502</v>
      </c>
      <c r="AN20" s="251">
        <v>479.09928699159099</v>
      </c>
      <c r="AO20" s="251">
        <v>468.97857933152</v>
      </c>
      <c r="AP20" s="251">
        <v>423.30322148119501</v>
      </c>
      <c r="AQ20" s="251">
        <v>475.32869306508297</v>
      </c>
      <c r="AR20" s="251">
        <v>479.30051646459202</v>
      </c>
      <c r="AS20" s="251">
        <v>459.053785918465</v>
      </c>
      <c r="AT20" s="251">
        <v>441.42410696344001</v>
      </c>
      <c r="AU20" s="251">
        <v>495.98183068847698</v>
      </c>
      <c r="AV20" s="251">
        <v>499.90907147832002</v>
      </c>
      <c r="AW20" s="251">
        <v>478.828324331403</v>
      </c>
      <c r="AX20" s="251">
        <v>457.19528935204801</v>
      </c>
      <c r="AY20" s="251">
        <v>456.35499051473897</v>
      </c>
      <c r="AZ20" s="251">
        <v>484.59702503811002</v>
      </c>
      <c r="BA20" s="251">
        <v>490.02040425026001</v>
      </c>
      <c r="BB20" s="251">
        <v>453.15562521304099</v>
      </c>
      <c r="BC20" s="251">
        <v>518.45009404041105</v>
      </c>
      <c r="BD20" s="251">
        <v>510.99951270143799</v>
      </c>
      <c r="BE20" s="251">
        <v>489.06780170379</v>
      </c>
      <c r="BF20" s="251">
        <v>426.70784974669101</v>
      </c>
      <c r="BG20" s="251">
        <v>426.92962211563298</v>
      </c>
      <c r="BH20" s="251">
        <v>431.31908874878002</v>
      </c>
      <c r="BI20" s="251">
        <v>438.57875760766598</v>
      </c>
      <c r="BJ20" s="251">
        <v>419.63642023004797</v>
      </c>
      <c r="BK20" s="251"/>
    </row>
    <row r="21" spans="1:63" x14ac:dyDescent="0.3">
      <c r="A21" s="241" t="s">
        <v>10</v>
      </c>
      <c r="B21" s="251">
        <v>509.57821944905697</v>
      </c>
      <c r="C21" s="251">
        <v>545.86342203815695</v>
      </c>
      <c r="D21" s="251">
        <v>533.12074575910697</v>
      </c>
      <c r="E21" s="251">
        <v>524.43739258682797</v>
      </c>
      <c r="F21" s="251">
        <v>453.58063146435097</v>
      </c>
      <c r="G21" s="251">
        <v>488.98661011494897</v>
      </c>
      <c r="H21" s="251">
        <v>491.10033152993799</v>
      </c>
      <c r="I21" s="251">
        <v>488.046856339925</v>
      </c>
      <c r="J21" s="251">
        <v>478.92723695067002</v>
      </c>
      <c r="K21" s="251">
        <v>500.84802126367902</v>
      </c>
      <c r="L21" s="251">
        <v>504.38202947211403</v>
      </c>
      <c r="M21" s="251">
        <v>515.82196562790205</v>
      </c>
      <c r="N21" s="251">
        <v>504.177649581791</v>
      </c>
      <c r="O21" s="251">
        <v>527.26888691015301</v>
      </c>
      <c r="P21" s="251">
        <v>520.79284477794602</v>
      </c>
      <c r="Q21" s="251">
        <v>510.99177046110498</v>
      </c>
      <c r="R21" s="251">
        <v>459.44698120956201</v>
      </c>
      <c r="S21" s="251">
        <v>468.26914914849402</v>
      </c>
      <c r="T21" s="251">
        <v>466.89661893452802</v>
      </c>
      <c r="U21" s="251">
        <v>473.552098986033</v>
      </c>
      <c r="V21" s="251">
        <v>451.96810857417699</v>
      </c>
      <c r="W21" s="251">
        <v>471.73000902832803</v>
      </c>
      <c r="X21" s="251">
        <v>469.65563879285401</v>
      </c>
      <c r="Y21" s="251">
        <v>460.007678564473</v>
      </c>
      <c r="Z21" s="251">
        <v>416.67951209636999</v>
      </c>
      <c r="AA21" s="251">
        <v>438.66402030551399</v>
      </c>
      <c r="AB21" s="251">
        <v>436.61042039581002</v>
      </c>
      <c r="AC21" s="251">
        <v>434.031474135586</v>
      </c>
      <c r="AD21" s="251">
        <v>418.30930105706102</v>
      </c>
      <c r="AE21" s="251">
        <v>436.52636143368102</v>
      </c>
      <c r="AF21" s="251">
        <v>435.320805452375</v>
      </c>
      <c r="AG21" s="251">
        <v>434.68779083535799</v>
      </c>
      <c r="AH21" s="251">
        <v>403.82556401091398</v>
      </c>
      <c r="AI21" s="251">
        <v>426.23740205973797</v>
      </c>
      <c r="AJ21" s="251">
        <v>432.44137535884403</v>
      </c>
      <c r="AK21" s="251">
        <v>434.29005175900102</v>
      </c>
      <c r="AL21" s="251">
        <v>396.33412373262303</v>
      </c>
      <c r="AM21" s="251">
        <v>419.213792822389</v>
      </c>
      <c r="AN21" s="251">
        <v>420.38871393952098</v>
      </c>
      <c r="AO21" s="251">
        <v>410.83373247281202</v>
      </c>
      <c r="AP21" s="251">
        <v>389.556567140916</v>
      </c>
      <c r="AQ21" s="251">
        <v>419.44077146108901</v>
      </c>
      <c r="AR21" s="251">
        <v>424.72330400922601</v>
      </c>
      <c r="AS21" s="251">
        <v>408.87234263298001</v>
      </c>
      <c r="AT21" s="251">
        <v>397.24594478449802</v>
      </c>
      <c r="AU21" s="251">
        <v>428.16056363460598</v>
      </c>
      <c r="AV21" s="251">
        <v>433.66628264529697</v>
      </c>
      <c r="AW21" s="251">
        <v>416.83096347403199</v>
      </c>
      <c r="AX21" s="251">
        <v>372.786979837557</v>
      </c>
      <c r="AY21" s="251">
        <v>367.41557921459599</v>
      </c>
      <c r="AZ21" s="251">
        <v>388.98817588189701</v>
      </c>
      <c r="BA21" s="251">
        <v>381.66372489772499</v>
      </c>
      <c r="BB21" s="251">
        <v>346.05253849909002</v>
      </c>
      <c r="BC21" s="251">
        <v>379.14435162685498</v>
      </c>
      <c r="BD21" s="251">
        <v>382.75075017097498</v>
      </c>
      <c r="BE21" s="251">
        <v>363.90864447432801</v>
      </c>
      <c r="BF21" s="251">
        <v>314.63214342642999</v>
      </c>
      <c r="BG21" s="251">
        <v>322.26560761260902</v>
      </c>
      <c r="BH21" s="251">
        <v>327.68965832429001</v>
      </c>
      <c r="BI21" s="251">
        <v>323.69098329909099</v>
      </c>
      <c r="BJ21" s="251">
        <v>314.23849812199398</v>
      </c>
      <c r="BK21" s="251"/>
    </row>
    <row r="22" spans="1:63" x14ac:dyDescent="0.3">
      <c r="A22" s="241" t="s">
        <v>42</v>
      </c>
      <c r="B22" s="251">
        <v>2610.0872215147101</v>
      </c>
      <c r="C22" s="251">
        <v>2801.4706908646499</v>
      </c>
      <c r="D22" s="251">
        <v>2728.9863478777102</v>
      </c>
      <c r="E22" s="251">
        <v>2802.39366891705</v>
      </c>
      <c r="F22" s="251">
        <v>2328.2201655332001</v>
      </c>
      <c r="G22" s="251">
        <v>2497.67003651296</v>
      </c>
      <c r="H22" s="251">
        <v>2451.1326042344199</v>
      </c>
      <c r="I22" s="251">
        <v>2477.1150787903698</v>
      </c>
      <c r="J22" s="251">
        <v>2434.4176634698902</v>
      </c>
      <c r="K22" s="251">
        <v>2429.1778093958801</v>
      </c>
      <c r="L22" s="251">
        <v>2461.8779893463702</v>
      </c>
      <c r="M22" s="251">
        <v>2520.7802163431602</v>
      </c>
      <c r="N22" s="251">
        <v>2145.4043254999001</v>
      </c>
      <c r="O22" s="251">
        <v>2226.9900003418102</v>
      </c>
      <c r="P22" s="251">
        <v>2169.9688330172098</v>
      </c>
      <c r="Q22" s="251">
        <v>2053.4629479862801</v>
      </c>
      <c r="R22" s="251">
        <v>1774.35168131914</v>
      </c>
      <c r="S22" s="251">
        <v>1867.33838495952</v>
      </c>
      <c r="T22" s="251">
        <v>1887.5963802103399</v>
      </c>
      <c r="U22" s="251">
        <v>1944.28963736008</v>
      </c>
      <c r="V22" s="251">
        <v>1885.95316039674</v>
      </c>
      <c r="W22" s="251">
        <v>2049.3940834207801</v>
      </c>
      <c r="X22" s="251">
        <v>1876.72673358157</v>
      </c>
      <c r="Y22" s="251">
        <v>1856.8158910669299</v>
      </c>
      <c r="Z22" s="251">
        <v>1743.20211172575</v>
      </c>
      <c r="AA22" s="251">
        <v>1942.8614425649801</v>
      </c>
      <c r="AB22" s="251">
        <v>2150.4284485257499</v>
      </c>
      <c r="AC22" s="251">
        <v>1881.81410334626</v>
      </c>
      <c r="AD22" s="251">
        <v>2082.1440514966898</v>
      </c>
      <c r="AE22" s="251">
        <v>2024.72298010597</v>
      </c>
      <c r="AF22" s="251">
        <v>2122.1834842245298</v>
      </c>
      <c r="AG22" s="251">
        <v>2004.72951762306</v>
      </c>
      <c r="AH22" s="251">
        <v>2150.3902083021899</v>
      </c>
      <c r="AI22" s="251">
        <v>2135.6527025486598</v>
      </c>
      <c r="AJ22" s="251">
        <v>2362.1759480266701</v>
      </c>
      <c r="AK22" s="251">
        <v>2325.7363925837599</v>
      </c>
      <c r="AL22" s="251">
        <v>2033.7386766463901</v>
      </c>
      <c r="AM22" s="251">
        <v>2089.9014535956899</v>
      </c>
      <c r="AN22" s="251">
        <v>2153.5089485656499</v>
      </c>
      <c r="AO22" s="251">
        <v>2108.0802299807501</v>
      </c>
      <c r="AP22" s="251">
        <v>1898.04475682471</v>
      </c>
      <c r="AQ22" s="251">
        <v>2131.4367827134702</v>
      </c>
      <c r="AR22" s="251">
        <v>2194.4877260061899</v>
      </c>
      <c r="AS22" s="251">
        <v>2052.3316940647101</v>
      </c>
      <c r="AT22" s="251">
        <v>1874.89703602899</v>
      </c>
      <c r="AU22" s="251">
        <v>2101.9802166561499</v>
      </c>
      <c r="AV22" s="251">
        <v>2174.85760773015</v>
      </c>
      <c r="AW22" s="251">
        <v>1997.5932687981499</v>
      </c>
      <c r="AX22" s="251">
        <v>1789.55025137194</v>
      </c>
      <c r="AY22" s="251">
        <v>1295.8904688912601</v>
      </c>
      <c r="AZ22" s="251">
        <v>1465.1316420082401</v>
      </c>
      <c r="BA22" s="251">
        <v>1410.15694005251</v>
      </c>
      <c r="BB22" s="251">
        <v>1427.8232100985199</v>
      </c>
      <c r="BC22" s="251">
        <v>1592.1350287928001</v>
      </c>
      <c r="BD22" s="251">
        <v>1594.1669945557901</v>
      </c>
      <c r="BE22" s="251">
        <v>1669.56876037794</v>
      </c>
      <c r="BF22" s="251">
        <v>1664.85502760386</v>
      </c>
      <c r="BG22" s="251">
        <v>1880.3486447950199</v>
      </c>
      <c r="BH22" s="251">
        <v>1700.8952790339899</v>
      </c>
      <c r="BI22" s="251">
        <v>1769.6191315005001</v>
      </c>
      <c r="BJ22" s="251">
        <v>1752.3770915730199</v>
      </c>
      <c r="BK22" s="251"/>
    </row>
    <row r="23" spans="1:63" x14ac:dyDescent="0.3">
      <c r="A23" s="241" t="s">
        <v>11</v>
      </c>
      <c r="B23" s="251">
        <v>21.210614738841699</v>
      </c>
      <c r="C23" s="251">
        <v>22.2007425087372</v>
      </c>
      <c r="D23" s="251">
        <v>21.6926242474205</v>
      </c>
      <c r="E23" s="251">
        <v>21.147133015666899</v>
      </c>
      <c r="F23" s="251">
        <v>20.372971572427801</v>
      </c>
      <c r="G23" s="251">
        <v>21.873068869103701</v>
      </c>
      <c r="H23" s="251">
        <v>22.0408174011678</v>
      </c>
      <c r="I23" s="251">
        <v>22.0445518217109</v>
      </c>
      <c r="J23" s="251">
        <v>22.489296391989001</v>
      </c>
      <c r="K23" s="251">
        <v>22.506344385843999</v>
      </c>
      <c r="L23" s="251">
        <v>22.621163226918</v>
      </c>
      <c r="M23" s="251">
        <v>23.663485088217701</v>
      </c>
      <c r="N23" s="251">
        <v>21.1541004715755</v>
      </c>
      <c r="O23" s="251">
        <v>22.032873888294901</v>
      </c>
      <c r="P23" s="251">
        <v>21.751753486734199</v>
      </c>
      <c r="Q23" s="251">
        <v>20.963488192175099</v>
      </c>
      <c r="R23" s="251">
        <v>19.6885067865834</v>
      </c>
      <c r="S23" s="251">
        <v>20.254427603642998</v>
      </c>
      <c r="T23" s="251">
        <v>20.404309819723501</v>
      </c>
      <c r="U23" s="251">
        <v>20.319637034597498</v>
      </c>
      <c r="V23" s="251">
        <v>19.486974437546401</v>
      </c>
      <c r="W23" s="251">
        <v>20.558707974771501</v>
      </c>
      <c r="X23" s="251">
        <v>20.620174802079401</v>
      </c>
      <c r="Y23" s="251">
        <v>19.730043278600501</v>
      </c>
      <c r="Z23" s="251">
        <v>18.612777011350499</v>
      </c>
      <c r="AA23" s="251">
        <v>19.885239058876799</v>
      </c>
      <c r="AB23" s="251">
        <v>19.9701513250975</v>
      </c>
      <c r="AC23" s="251">
        <v>19.378541684995799</v>
      </c>
      <c r="AD23" s="251">
        <v>18.9121405242179</v>
      </c>
      <c r="AE23" s="251">
        <v>20.205798486654398</v>
      </c>
      <c r="AF23" s="251">
        <v>20.460222056854299</v>
      </c>
      <c r="AG23" s="251">
        <v>19.9761669320023</v>
      </c>
      <c r="AH23" s="251">
        <v>18.1678205354856</v>
      </c>
      <c r="AI23" s="251">
        <v>19.522618311679299</v>
      </c>
      <c r="AJ23" s="251">
        <v>20.025059153003301</v>
      </c>
      <c r="AK23" s="251">
        <v>19.639062510725001</v>
      </c>
      <c r="AL23" s="251">
        <v>17.9774891719231</v>
      </c>
      <c r="AM23" s="251">
        <v>19.437680607197901</v>
      </c>
      <c r="AN23" s="251">
        <v>19.6870077701609</v>
      </c>
      <c r="AO23" s="251">
        <v>18.862496121951398</v>
      </c>
      <c r="AP23" s="251">
        <v>17.102598155759502</v>
      </c>
      <c r="AQ23" s="251">
        <v>18.797938084707098</v>
      </c>
      <c r="AR23" s="251">
        <v>19.282558984301399</v>
      </c>
      <c r="AS23" s="251">
        <v>18.232306024927102</v>
      </c>
      <c r="AT23" s="251">
        <v>16.758794856293399</v>
      </c>
      <c r="AU23" s="251">
        <v>18.401713774094102</v>
      </c>
      <c r="AV23" s="251">
        <v>18.8357425561017</v>
      </c>
      <c r="AW23" s="251">
        <v>17.8410608137266</v>
      </c>
      <c r="AX23" s="251">
        <v>16.2010594644177</v>
      </c>
      <c r="AY23" s="251">
        <v>15.9601680931271</v>
      </c>
      <c r="AZ23" s="251">
        <v>17.286686303789601</v>
      </c>
      <c r="BA23" s="251">
        <v>16.671686489545099</v>
      </c>
      <c r="BB23" s="251">
        <v>15.366240930069001</v>
      </c>
      <c r="BC23" s="251">
        <v>17.253095122050599</v>
      </c>
      <c r="BD23" s="251">
        <v>17.662076014031101</v>
      </c>
      <c r="BE23" s="251">
        <v>16.439197487425599</v>
      </c>
      <c r="BF23" s="251">
        <v>15.0750646015442</v>
      </c>
      <c r="BG23" s="251">
        <v>15.1907558763494</v>
      </c>
      <c r="BH23" s="251">
        <v>15.575111721879599</v>
      </c>
      <c r="BI23" s="251">
        <v>15.456261885872401</v>
      </c>
      <c r="BJ23" s="251">
        <v>15.1069080430337</v>
      </c>
      <c r="BK23" s="251"/>
    </row>
    <row r="24" spans="1:63" x14ac:dyDescent="0.3">
      <c r="A24" s="241" t="s">
        <v>43</v>
      </c>
      <c r="B24" s="251">
        <v>10.4261021234718</v>
      </c>
      <c r="C24" s="251">
        <v>11.1173635905698</v>
      </c>
      <c r="D24" s="251">
        <v>11.0438786202737</v>
      </c>
      <c r="E24" s="251">
        <v>10.6004804085452</v>
      </c>
      <c r="F24" s="251">
        <v>9.7852641236341107</v>
      </c>
      <c r="G24" s="251">
        <v>10.5551208210741</v>
      </c>
      <c r="H24" s="251">
        <v>10.7312298234678</v>
      </c>
      <c r="I24" s="251">
        <v>10.415018462235601</v>
      </c>
      <c r="J24" s="251">
        <v>10.266314561604201</v>
      </c>
      <c r="K24" s="251">
        <v>10.4762055161123</v>
      </c>
      <c r="L24" s="251">
        <v>10.713770663610999</v>
      </c>
      <c r="M24" s="251">
        <v>10.8819615976603</v>
      </c>
      <c r="N24" s="251">
        <v>9.7132851632213093</v>
      </c>
      <c r="O24" s="251">
        <v>10.301817708859399</v>
      </c>
      <c r="P24" s="251">
        <v>10.296295846010601</v>
      </c>
      <c r="Q24" s="251">
        <v>9.7751146677537299</v>
      </c>
      <c r="R24" s="251">
        <v>8.8183025321152506</v>
      </c>
      <c r="S24" s="251">
        <v>9.1463545539946605</v>
      </c>
      <c r="T24" s="251">
        <v>9.2979637538439306</v>
      </c>
      <c r="U24" s="251">
        <v>9.1103210043025804</v>
      </c>
      <c r="V24" s="251">
        <v>8.0807990859224592</v>
      </c>
      <c r="W24" s="251">
        <v>8.6510930348625408</v>
      </c>
      <c r="X24" s="251">
        <v>8.7572974447201606</v>
      </c>
      <c r="Y24" s="251">
        <v>8.2586329617559802</v>
      </c>
      <c r="Z24" s="251">
        <v>7.5845463325485003</v>
      </c>
      <c r="AA24" s="251">
        <v>8.1562200048496294</v>
      </c>
      <c r="AB24" s="251">
        <v>8.2694485968236702</v>
      </c>
      <c r="AC24" s="251">
        <v>7.9445837113503304</v>
      </c>
      <c r="AD24" s="251">
        <v>7.0726013364234399</v>
      </c>
      <c r="AE24" s="251">
        <v>7.6089887577113897</v>
      </c>
      <c r="AF24" s="251">
        <v>7.72481444634907</v>
      </c>
      <c r="AG24" s="251">
        <v>7.4739492371199896</v>
      </c>
      <c r="AH24" s="251">
        <v>6.3797330457640502</v>
      </c>
      <c r="AI24" s="251">
        <v>6.8880743150286703</v>
      </c>
      <c r="AJ24" s="251">
        <v>7.0684144466336898</v>
      </c>
      <c r="AK24" s="251">
        <v>6.8695351754671803</v>
      </c>
      <c r="AL24" s="251">
        <v>6.0424999481725203</v>
      </c>
      <c r="AM24" s="251">
        <v>6.55987598922722</v>
      </c>
      <c r="AN24" s="251">
        <v>6.6654395294982098</v>
      </c>
      <c r="AO24" s="251">
        <v>6.3212004914188498</v>
      </c>
      <c r="AP24" s="251">
        <v>5.7205033590807899</v>
      </c>
      <c r="AQ24" s="251">
        <v>6.2941442159124099</v>
      </c>
      <c r="AR24" s="251">
        <v>6.5013087217591901</v>
      </c>
      <c r="AS24" s="251">
        <v>6.0848788886794001</v>
      </c>
      <c r="AT24" s="251">
        <v>5.3849752321160302</v>
      </c>
      <c r="AU24" s="251">
        <v>5.9430695585970499</v>
      </c>
      <c r="AV24" s="251">
        <v>6.1341666467002103</v>
      </c>
      <c r="AW24" s="251">
        <v>5.72926808735658</v>
      </c>
      <c r="AX24" s="251">
        <v>5.2756282049752699</v>
      </c>
      <c r="AY24" s="251">
        <v>5.24388257064565</v>
      </c>
      <c r="AZ24" s="251">
        <v>5.75311626291038</v>
      </c>
      <c r="BA24" s="251">
        <v>5.3687522195869901</v>
      </c>
      <c r="BB24" s="251">
        <v>4.8375242985093401</v>
      </c>
      <c r="BC24" s="251">
        <v>5.4722361351997302</v>
      </c>
      <c r="BD24" s="251">
        <v>5.7119092313523403</v>
      </c>
      <c r="BE24" s="251">
        <v>5.2014011141978402</v>
      </c>
      <c r="BF24" s="251">
        <v>4.6259489038136303</v>
      </c>
      <c r="BG24" s="251">
        <v>4.8247514700723197</v>
      </c>
      <c r="BH24" s="251">
        <v>4.9933280406313303</v>
      </c>
      <c r="BI24" s="251">
        <v>4.8163867626147496</v>
      </c>
      <c r="BJ24" s="251">
        <v>4.6769023270783698</v>
      </c>
      <c r="BK24" s="251"/>
    </row>
    <row r="25" spans="1:63" x14ac:dyDescent="0.3">
      <c r="A25" s="241" t="s">
        <v>12</v>
      </c>
      <c r="B25" s="251">
        <v>10.1545041636573</v>
      </c>
      <c r="C25" s="251">
        <v>10.1004076828038</v>
      </c>
      <c r="D25" s="251">
        <v>9.4527253349774103</v>
      </c>
      <c r="E25" s="251">
        <v>9.5681661737522496</v>
      </c>
      <c r="F25" s="251">
        <v>7.9401034854619299</v>
      </c>
      <c r="G25" s="251">
        <v>8.2137772462534198</v>
      </c>
      <c r="H25" s="251">
        <v>8.0547841586979505</v>
      </c>
      <c r="I25" s="251">
        <v>8.9686528318252705</v>
      </c>
      <c r="J25" s="251">
        <v>8.3224966419715507</v>
      </c>
      <c r="K25" s="251">
        <v>7.7127483415059901</v>
      </c>
      <c r="L25" s="251">
        <v>7.27451965228102</v>
      </c>
      <c r="M25" s="251">
        <v>8.5514092666340904</v>
      </c>
      <c r="N25" s="251">
        <v>8.9442123168886702</v>
      </c>
      <c r="O25" s="251">
        <v>8.1553869728546093</v>
      </c>
      <c r="P25" s="251">
        <v>7.4624335445709997</v>
      </c>
      <c r="Q25" s="251">
        <v>7.9280689759286096</v>
      </c>
      <c r="R25" s="251">
        <v>6.7397182438816197</v>
      </c>
      <c r="S25" s="251">
        <v>6.1861453564326201</v>
      </c>
      <c r="T25" s="251">
        <v>5.8659835941334402</v>
      </c>
      <c r="U25" s="251">
        <v>6.9554527335835603</v>
      </c>
      <c r="V25" s="251">
        <v>6.71238597571468</v>
      </c>
      <c r="W25" s="251">
        <v>6.0954600834293098</v>
      </c>
      <c r="X25" s="251">
        <v>5.7120494783794502</v>
      </c>
      <c r="Y25" s="251">
        <v>6.1948137655952502</v>
      </c>
      <c r="Z25" s="251">
        <v>6.2913566604196696</v>
      </c>
      <c r="AA25" s="251">
        <v>5.8846401176193801</v>
      </c>
      <c r="AB25" s="251">
        <v>5.5915462539567899</v>
      </c>
      <c r="AC25" s="251">
        <v>5.9868462689345998</v>
      </c>
      <c r="AD25" s="251">
        <v>5.6722215594373697</v>
      </c>
      <c r="AE25" s="251">
        <v>5.2961157341695904</v>
      </c>
      <c r="AF25" s="251">
        <v>4.8940715334914602</v>
      </c>
      <c r="AG25" s="251">
        <v>5.4163389293039499</v>
      </c>
      <c r="AH25" s="251">
        <v>5.2198935064340803</v>
      </c>
      <c r="AI25" s="251">
        <v>4.8493935731609596</v>
      </c>
      <c r="AJ25" s="251">
        <v>4.7278882018706003</v>
      </c>
      <c r="AK25" s="251">
        <v>5.6729165620730804</v>
      </c>
      <c r="AL25" s="251">
        <v>4.86310556775428</v>
      </c>
      <c r="AM25" s="251">
        <v>4.5478883550525104</v>
      </c>
      <c r="AN25" s="251">
        <v>4.4329284260892496</v>
      </c>
      <c r="AO25" s="251">
        <v>4.7289759480144697</v>
      </c>
      <c r="AP25" s="251">
        <v>4.7948644966027203</v>
      </c>
      <c r="AQ25" s="251">
        <v>4.5455430998403603</v>
      </c>
      <c r="AR25" s="251">
        <v>4.4499697919949002</v>
      </c>
      <c r="AS25" s="251">
        <v>4.6831396916644303</v>
      </c>
      <c r="AT25" s="251">
        <v>4.7034006944704601</v>
      </c>
      <c r="AU25" s="251">
        <v>4.38809818585825</v>
      </c>
      <c r="AV25" s="251">
        <v>4.2852666696690802</v>
      </c>
      <c r="AW25" s="251">
        <v>4.5516103500589402</v>
      </c>
      <c r="AX25" s="251">
        <v>4.6618732686593001</v>
      </c>
      <c r="AY25" s="251">
        <v>4.0368392798446697</v>
      </c>
      <c r="AZ25" s="251">
        <v>4.1272391704458302</v>
      </c>
      <c r="BA25" s="251">
        <v>4.4737010268392297</v>
      </c>
      <c r="BB25" s="251">
        <v>4.5143963616836604</v>
      </c>
      <c r="BC25" s="251">
        <v>4.32713374224398</v>
      </c>
      <c r="BD25" s="251">
        <v>4.2280416395533402</v>
      </c>
      <c r="BE25" s="251">
        <v>4.3897436541954002</v>
      </c>
      <c r="BF25" s="251">
        <v>3.9457499255453699</v>
      </c>
      <c r="BG25" s="251">
        <v>3.5454513464661201</v>
      </c>
      <c r="BH25" s="251">
        <v>3.5077681468224502</v>
      </c>
      <c r="BI25" s="251">
        <v>3.7708612596122002</v>
      </c>
      <c r="BJ25" s="251">
        <v>3.9271366526079601</v>
      </c>
      <c r="BK25" s="251"/>
    </row>
    <row r="26" spans="1:63" x14ac:dyDescent="0.3">
      <c r="A26" s="241" t="s">
        <v>13</v>
      </c>
      <c r="B26" s="251">
        <v>21.7147495152389</v>
      </c>
      <c r="C26" s="251">
        <v>24.3726041825328</v>
      </c>
      <c r="D26" s="251">
        <v>24.500898888038201</v>
      </c>
      <c r="E26" s="251">
        <v>22.805819501580299</v>
      </c>
      <c r="F26" s="251">
        <v>21.8056784342977</v>
      </c>
      <c r="G26" s="251">
        <v>24.700795702275499</v>
      </c>
      <c r="H26" s="251">
        <v>25.242817032164702</v>
      </c>
      <c r="I26" s="251">
        <v>23.1640298679736</v>
      </c>
      <c r="J26" s="251">
        <v>19.9203145116626</v>
      </c>
      <c r="K26" s="251">
        <v>22.024780215265899</v>
      </c>
      <c r="L26" s="251">
        <v>22.7806896347515</v>
      </c>
      <c r="M26" s="251">
        <v>21.596759140467402</v>
      </c>
      <c r="N26" s="251">
        <v>21.339471817644501</v>
      </c>
      <c r="O26" s="251">
        <v>23.805548523555199</v>
      </c>
      <c r="P26" s="251">
        <v>24.013600440204399</v>
      </c>
      <c r="Q26" s="251">
        <v>22.286850272474599</v>
      </c>
      <c r="R26" s="251">
        <v>19.7805294861795</v>
      </c>
      <c r="S26" s="251">
        <v>21.0686670226339</v>
      </c>
      <c r="T26" s="251">
        <v>21.376205092240401</v>
      </c>
      <c r="U26" s="251">
        <v>20.378960188340699</v>
      </c>
      <c r="V26" s="251">
        <v>18.430842831686402</v>
      </c>
      <c r="W26" s="251">
        <v>20.3834137919361</v>
      </c>
      <c r="X26" s="251">
        <v>20.716493464967002</v>
      </c>
      <c r="Y26" s="251">
        <v>19.287761382696299</v>
      </c>
      <c r="Z26" s="251">
        <v>17.0032434977301</v>
      </c>
      <c r="AA26" s="251">
        <v>18.970569035857899</v>
      </c>
      <c r="AB26" s="251">
        <v>19.187108854513902</v>
      </c>
      <c r="AC26" s="251">
        <v>18.316031066457199</v>
      </c>
      <c r="AD26" s="251">
        <v>16.889839070252901</v>
      </c>
      <c r="AE26" s="251">
        <v>18.4642768271138</v>
      </c>
      <c r="AF26" s="251">
        <v>18.682542769722499</v>
      </c>
      <c r="AG26" s="251">
        <v>18.0067742118379</v>
      </c>
      <c r="AH26" s="251">
        <v>15.5899417154533</v>
      </c>
      <c r="AI26" s="251">
        <v>17.364183054117799</v>
      </c>
      <c r="AJ26" s="251">
        <v>17.829331199918698</v>
      </c>
      <c r="AK26" s="251">
        <v>17.046617671420901</v>
      </c>
      <c r="AL26" s="251">
        <v>15.394154635443</v>
      </c>
      <c r="AM26" s="251">
        <v>17.1988820649164</v>
      </c>
      <c r="AN26" s="251">
        <v>17.409110975555699</v>
      </c>
      <c r="AO26" s="251">
        <v>16.372614191341899</v>
      </c>
      <c r="AP26" s="251">
        <v>14.7889704119181</v>
      </c>
      <c r="AQ26" s="251">
        <v>16.8757377890466</v>
      </c>
      <c r="AR26" s="251">
        <v>17.371580221568699</v>
      </c>
      <c r="AS26" s="251">
        <v>16.023092049305198</v>
      </c>
      <c r="AT26" s="251">
        <v>14.0026007321857</v>
      </c>
      <c r="AU26" s="251">
        <v>15.9984776536376</v>
      </c>
      <c r="AV26" s="251">
        <v>16.501019852453702</v>
      </c>
      <c r="AW26" s="251">
        <v>15.171974629770601</v>
      </c>
      <c r="AX26" s="251">
        <v>12.9297925702404</v>
      </c>
      <c r="AY26" s="251">
        <v>13.2299145198725</v>
      </c>
      <c r="AZ26" s="251">
        <v>14.5737850984875</v>
      </c>
      <c r="BA26" s="251">
        <v>13.363468165514499</v>
      </c>
      <c r="BB26" s="251">
        <v>10.9554371351271</v>
      </c>
      <c r="BC26" s="251">
        <v>12.8904751888372</v>
      </c>
      <c r="BD26" s="251">
        <v>13.510268172508701</v>
      </c>
      <c r="BE26" s="251">
        <v>12.0144065133249</v>
      </c>
      <c r="BF26" s="251">
        <v>10.569709595315</v>
      </c>
      <c r="BG26" s="251">
        <v>11.400834937870099</v>
      </c>
      <c r="BH26" s="251">
        <v>11.8282959539763</v>
      </c>
      <c r="BI26" s="251">
        <v>11.1865518455139</v>
      </c>
      <c r="BJ26" s="251">
        <v>10.7068647820225</v>
      </c>
      <c r="BK26" s="251"/>
    </row>
    <row r="27" spans="1:63" x14ac:dyDescent="0.3">
      <c r="A27" s="241" t="s">
        <v>44</v>
      </c>
      <c r="B27" s="251">
        <v>18.1069021624355</v>
      </c>
      <c r="C27" s="251">
        <v>20.074067590159899</v>
      </c>
      <c r="D27" s="251">
        <v>19.986819623543401</v>
      </c>
      <c r="E27" s="251">
        <v>19.139794186273999</v>
      </c>
      <c r="F27" s="251">
        <v>18.7444683431615</v>
      </c>
      <c r="G27" s="251">
        <v>20.710195968097</v>
      </c>
      <c r="H27" s="251">
        <v>21.042120214910199</v>
      </c>
      <c r="I27" s="251">
        <v>20.0238286261194</v>
      </c>
      <c r="J27" s="251">
        <v>22.2048131348533</v>
      </c>
      <c r="K27" s="251">
        <v>23.898489853073201</v>
      </c>
      <c r="L27" s="251">
        <v>24.572158245474899</v>
      </c>
      <c r="M27" s="251">
        <v>24.272495268970701</v>
      </c>
      <c r="N27" s="251">
        <v>20.107935346196999</v>
      </c>
      <c r="O27" s="251">
        <v>21.887464446011499</v>
      </c>
      <c r="P27" s="251">
        <v>22.019438108776299</v>
      </c>
      <c r="Q27" s="251">
        <v>21.139285061194801</v>
      </c>
      <c r="R27" s="251">
        <v>22.013134398145102</v>
      </c>
      <c r="S27" s="251">
        <v>22.910161359559901</v>
      </c>
      <c r="T27" s="251">
        <v>23.057610280244599</v>
      </c>
      <c r="U27" s="251">
        <v>22.839002596941899</v>
      </c>
      <c r="V27" s="251">
        <v>20.401200267004601</v>
      </c>
      <c r="W27" s="251">
        <v>22.128867414138899</v>
      </c>
      <c r="X27" s="251">
        <v>22.275507666884302</v>
      </c>
      <c r="Y27" s="251">
        <v>21.4026147164892</v>
      </c>
      <c r="Z27" s="251">
        <v>19.229202146480599</v>
      </c>
      <c r="AA27" s="251">
        <v>20.951338850114499</v>
      </c>
      <c r="AB27" s="251">
        <v>21.049865636529699</v>
      </c>
      <c r="AC27" s="251">
        <v>20.8174673445397</v>
      </c>
      <c r="AD27" s="251">
        <v>20.3847722136809</v>
      </c>
      <c r="AE27" s="251">
        <v>21.779644686068899</v>
      </c>
      <c r="AF27" s="251">
        <v>21.7137970855227</v>
      </c>
      <c r="AG27" s="251">
        <v>21.651066838024001</v>
      </c>
      <c r="AH27" s="251">
        <v>19.469184710215</v>
      </c>
      <c r="AI27" s="251">
        <v>21.402941573947501</v>
      </c>
      <c r="AJ27" s="251">
        <v>21.889076629956499</v>
      </c>
      <c r="AK27" s="251">
        <v>21.5868498117832</v>
      </c>
      <c r="AL27" s="251">
        <v>20.277954094419201</v>
      </c>
      <c r="AM27" s="251">
        <v>22.320936483705498</v>
      </c>
      <c r="AN27" s="251">
        <v>22.433924279984499</v>
      </c>
      <c r="AO27" s="251">
        <v>21.5718880520025</v>
      </c>
      <c r="AP27" s="251">
        <v>18.445567236970099</v>
      </c>
      <c r="AQ27" s="251">
        <v>20.852683496426099</v>
      </c>
      <c r="AR27" s="251">
        <v>21.202040840576199</v>
      </c>
      <c r="AS27" s="251">
        <v>19.9621654998463</v>
      </c>
      <c r="AT27" s="251">
        <v>18.084571242194201</v>
      </c>
      <c r="AU27" s="251">
        <v>20.501450433578</v>
      </c>
      <c r="AV27" s="251">
        <v>20.903179157279801</v>
      </c>
      <c r="AW27" s="251">
        <v>19.5817646662607</v>
      </c>
      <c r="AX27" s="251">
        <v>17.947249629350502</v>
      </c>
      <c r="AY27" s="251">
        <v>18.2328279755864</v>
      </c>
      <c r="AZ27" s="251">
        <v>19.8877832113054</v>
      </c>
      <c r="BA27" s="251">
        <v>18.7182331198015</v>
      </c>
      <c r="BB27" s="251">
        <v>22.474406039600101</v>
      </c>
      <c r="BC27" s="251">
        <v>26.373321115171201</v>
      </c>
      <c r="BD27" s="251">
        <v>27.363694480187899</v>
      </c>
      <c r="BE27" s="251">
        <v>24.603938570549101</v>
      </c>
      <c r="BF27" s="251">
        <v>21.6154149112777</v>
      </c>
      <c r="BG27" s="251">
        <v>23.058316961461699</v>
      </c>
      <c r="BH27" s="251">
        <v>23.819587505545499</v>
      </c>
      <c r="BI27" s="251">
        <v>22.776684999613401</v>
      </c>
      <c r="BJ27" s="251">
        <v>21.788156358141698</v>
      </c>
      <c r="BK27" s="251"/>
    </row>
    <row r="28" spans="1:63" x14ac:dyDescent="0.3">
      <c r="A28" s="241" t="s">
        <v>14</v>
      </c>
      <c r="B28" s="251">
        <v>74.377709056399297</v>
      </c>
      <c r="C28" s="251">
        <v>68.001432298659907</v>
      </c>
      <c r="D28" s="251">
        <v>64.115239942168998</v>
      </c>
      <c r="E28" s="251">
        <v>69.5493092666905</v>
      </c>
      <c r="F28" s="251">
        <v>69.982439686873605</v>
      </c>
      <c r="G28" s="251">
        <v>62.108578022396898</v>
      </c>
      <c r="H28" s="251">
        <v>61.116312313704199</v>
      </c>
      <c r="I28" s="251">
        <v>75.618952239410305</v>
      </c>
      <c r="J28" s="251">
        <v>86.014490619274795</v>
      </c>
      <c r="K28" s="251">
        <v>68.382280618159101</v>
      </c>
      <c r="L28" s="251">
        <v>66.033566095847505</v>
      </c>
      <c r="M28" s="251">
        <v>86.156523852032194</v>
      </c>
      <c r="N28" s="251">
        <v>70.219520863404995</v>
      </c>
      <c r="O28" s="251">
        <v>61.503698680162401</v>
      </c>
      <c r="P28" s="251">
        <v>58.411264232636199</v>
      </c>
      <c r="Q28" s="251">
        <v>62.421201057938497</v>
      </c>
      <c r="R28" s="251">
        <v>58.354586899753599</v>
      </c>
      <c r="S28" s="251">
        <v>52.492611978779102</v>
      </c>
      <c r="T28" s="251">
        <v>51.591399994158103</v>
      </c>
      <c r="U28" s="251">
        <v>60.642247475074299</v>
      </c>
      <c r="V28" s="251">
        <v>55.107344900647803</v>
      </c>
      <c r="W28" s="251">
        <v>49.076122021472699</v>
      </c>
      <c r="X28" s="251">
        <v>46.849752318483603</v>
      </c>
      <c r="Y28" s="251">
        <v>50.344554902052998</v>
      </c>
      <c r="Z28" s="251">
        <v>56.563490072415902</v>
      </c>
      <c r="AA28" s="251">
        <v>50.729904061711601</v>
      </c>
      <c r="AB28" s="251">
        <v>49.756132694563597</v>
      </c>
      <c r="AC28" s="251">
        <v>52.576231648316501</v>
      </c>
      <c r="AD28" s="251">
        <v>50.688311889582998</v>
      </c>
      <c r="AE28" s="251">
        <v>48.9129060926644</v>
      </c>
      <c r="AF28" s="251">
        <v>49.937298817114701</v>
      </c>
      <c r="AG28" s="251">
        <v>52.222167203428697</v>
      </c>
      <c r="AH28" s="251">
        <v>50.799876939466003</v>
      </c>
      <c r="AI28" s="251">
        <v>46.904129415869697</v>
      </c>
      <c r="AJ28" s="251">
        <v>47.592678848155103</v>
      </c>
      <c r="AK28" s="251">
        <v>52.9618147461672</v>
      </c>
      <c r="AL28" s="251">
        <v>47.701229575506197</v>
      </c>
      <c r="AM28" s="251">
        <v>44.710746345125997</v>
      </c>
      <c r="AN28" s="251">
        <v>45.5515328259551</v>
      </c>
      <c r="AO28" s="251">
        <v>47.519195992564399</v>
      </c>
      <c r="AP28" s="251">
        <v>46.175351452469997</v>
      </c>
      <c r="AQ28" s="251">
        <v>43.6080050370336</v>
      </c>
      <c r="AR28" s="251">
        <v>44.756302871612803</v>
      </c>
      <c r="AS28" s="251">
        <v>46.315319592415399</v>
      </c>
      <c r="AT28" s="251">
        <v>45.904115427164299</v>
      </c>
      <c r="AU28" s="251">
        <v>43.768558051766398</v>
      </c>
      <c r="AV28" s="251">
        <v>44.697178521045302</v>
      </c>
      <c r="AW28" s="251">
        <v>46.033648457345897</v>
      </c>
      <c r="AX28" s="251">
        <v>44.386203873421202</v>
      </c>
      <c r="AY28" s="251">
        <v>38.644440380492</v>
      </c>
      <c r="AZ28" s="251">
        <v>40.548670537721897</v>
      </c>
      <c r="BA28" s="251">
        <v>43.109724882408599</v>
      </c>
      <c r="BB28" s="251">
        <v>42.466346566443299</v>
      </c>
      <c r="BC28" s="251">
        <v>40.744703449964298</v>
      </c>
      <c r="BD28" s="251">
        <v>40.888304937296297</v>
      </c>
      <c r="BE28" s="251">
        <v>42.059248317290098</v>
      </c>
      <c r="BF28" s="251">
        <v>39.712385218090503</v>
      </c>
      <c r="BG28" s="251">
        <v>35.184676399462397</v>
      </c>
      <c r="BH28" s="251">
        <v>35.5260625687146</v>
      </c>
      <c r="BI28" s="251">
        <v>38.288020331108399</v>
      </c>
      <c r="BJ28" s="251">
        <v>39.606480650227802</v>
      </c>
      <c r="BK28" s="251"/>
    </row>
    <row r="29" spans="1:63" x14ac:dyDescent="0.3">
      <c r="A29" s="241" t="s">
        <v>45</v>
      </c>
      <c r="B29" s="251">
        <v>110.241370429418</v>
      </c>
      <c r="C29" s="251">
        <v>119.777231209845</v>
      </c>
      <c r="D29" s="251">
        <v>117.969493484604</v>
      </c>
      <c r="E29" s="251">
        <v>113.030983574207</v>
      </c>
      <c r="F29" s="251">
        <v>103.968384974957</v>
      </c>
      <c r="G29" s="251">
        <v>114.963829295812</v>
      </c>
      <c r="H29" s="251">
        <v>116.35999972610399</v>
      </c>
      <c r="I29" s="251">
        <v>112.09886783339201</v>
      </c>
      <c r="J29" s="251">
        <v>105.064449125365</v>
      </c>
      <c r="K29" s="251">
        <v>111.057119662057</v>
      </c>
      <c r="L29" s="251">
        <v>112.536958905798</v>
      </c>
      <c r="M29" s="251">
        <v>113.018574929621</v>
      </c>
      <c r="N29" s="251">
        <v>107.532092609031</v>
      </c>
      <c r="O29" s="251">
        <v>114.503989363736</v>
      </c>
      <c r="P29" s="251">
        <v>113.41753099626401</v>
      </c>
      <c r="Q29" s="251">
        <v>109.010975146936</v>
      </c>
      <c r="R29" s="251">
        <v>99.6051584838808</v>
      </c>
      <c r="S29" s="251">
        <v>103.01152630615999</v>
      </c>
      <c r="T29" s="251">
        <v>103.25423050716699</v>
      </c>
      <c r="U29" s="251">
        <v>102.869630882065</v>
      </c>
      <c r="V29" s="251">
        <v>95.473885154219502</v>
      </c>
      <c r="W29" s="251">
        <v>101.64880443264801</v>
      </c>
      <c r="X29" s="251">
        <v>101.77640152266299</v>
      </c>
      <c r="Y29" s="251">
        <v>97.873929057889598</v>
      </c>
      <c r="Z29" s="251">
        <v>90.515804772401793</v>
      </c>
      <c r="AA29" s="251">
        <v>97.441996792909606</v>
      </c>
      <c r="AB29" s="251">
        <v>97.406245853925299</v>
      </c>
      <c r="AC29" s="251">
        <v>95.635671441314102</v>
      </c>
      <c r="AD29" s="251">
        <v>90.1805260913833</v>
      </c>
      <c r="AE29" s="251">
        <v>95.537180481035605</v>
      </c>
      <c r="AF29" s="251">
        <v>94.974531268903604</v>
      </c>
      <c r="AG29" s="251">
        <v>94.433414130174398</v>
      </c>
      <c r="AH29" s="251">
        <v>82.426420512345899</v>
      </c>
      <c r="AI29" s="251">
        <v>89.001925137516807</v>
      </c>
      <c r="AJ29" s="251">
        <v>90.643563955329498</v>
      </c>
      <c r="AK29" s="251">
        <v>90.509143540244807</v>
      </c>
      <c r="AL29" s="251">
        <v>80.337300992714106</v>
      </c>
      <c r="AM29" s="251">
        <v>86.980810729275106</v>
      </c>
      <c r="AN29" s="251">
        <v>87.345335714221207</v>
      </c>
      <c r="AO29" s="251">
        <v>84.351898564523395</v>
      </c>
      <c r="AP29" s="251">
        <v>76.645803686120104</v>
      </c>
      <c r="AQ29" s="251">
        <v>84.801484876295703</v>
      </c>
      <c r="AR29" s="251">
        <v>86.252300295073894</v>
      </c>
      <c r="AS29" s="251">
        <v>81.711152778494693</v>
      </c>
      <c r="AT29" s="251">
        <v>77.178450190092306</v>
      </c>
      <c r="AU29" s="251">
        <v>85.356649780392999</v>
      </c>
      <c r="AV29" s="251">
        <v>86.866540258290101</v>
      </c>
      <c r="AW29" s="251">
        <v>82.227210437390298</v>
      </c>
      <c r="AX29" s="251">
        <v>74.287745675322697</v>
      </c>
      <c r="AY29" s="251">
        <v>73.702361846695993</v>
      </c>
      <c r="AZ29" s="251">
        <v>79.645732254935993</v>
      </c>
      <c r="BA29" s="251">
        <v>76.537017441788507</v>
      </c>
      <c r="BB29" s="251">
        <v>59.054185670827202</v>
      </c>
      <c r="BC29" s="251">
        <v>66.573464277449403</v>
      </c>
      <c r="BD29" s="251">
        <v>68.078943307853507</v>
      </c>
      <c r="BE29" s="251">
        <v>63.088970262383199</v>
      </c>
      <c r="BF29" s="251">
        <v>55.609817394229303</v>
      </c>
      <c r="BG29" s="251">
        <v>57.257207040509797</v>
      </c>
      <c r="BH29" s="251">
        <v>58.6146855462693</v>
      </c>
      <c r="BI29" s="251">
        <v>57.4340522288675</v>
      </c>
      <c r="BJ29" s="251">
        <v>55.8134545685745</v>
      </c>
      <c r="BK29" s="251"/>
    </row>
    <row r="30" spans="1:63" x14ac:dyDescent="0.3">
      <c r="A30" s="241" t="s">
        <v>15</v>
      </c>
      <c r="B30" s="251">
        <v>21.2498454180393</v>
      </c>
      <c r="C30" s="251">
        <v>23.708641234386299</v>
      </c>
      <c r="D30" s="251">
        <v>23.8369652723107</v>
      </c>
      <c r="E30" s="251">
        <v>22.317391599782098</v>
      </c>
      <c r="F30" s="251">
        <v>21.051957345270601</v>
      </c>
      <c r="G30" s="251">
        <v>23.665268056941599</v>
      </c>
      <c r="H30" s="251">
        <v>24.189427663721698</v>
      </c>
      <c r="I30" s="251">
        <v>22.320431051651699</v>
      </c>
      <c r="J30" s="251">
        <v>20.5225586059058</v>
      </c>
      <c r="K30" s="251">
        <v>22.396499039122801</v>
      </c>
      <c r="L30" s="251">
        <v>23.2029329667523</v>
      </c>
      <c r="M30" s="251">
        <v>22.1651174934503</v>
      </c>
      <c r="N30" s="251">
        <v>20.864871771451899</v>
      </c>
      <c r="O30" s="251">
        <v>23.243917133531301</v>
      </c>
      <c r="P30" s="251">
        <v>23.4871801122531</v>
      </c>
      <c r="Q30" s="251">
        <v>21.697268198719101</v>
      </c>
      <c r="R30" s="251">
        <v>19.645413064964199</v>
      </c>
      <c r="S30" s="251">
        <v>21.011027035452699</v>
      </c>
      <c r="T30" s="251">
        <v>21.420823198191499</v>
      </c>
      <c r="U30" s="251">
        <v>20.218056084889898</v>
      </c>
      <c r="V30" s="251">
        <v>18.215813153832801</v>
      </c>
      <c r="W30" s="251">
        <v>20.2486018856649</v>
      </c>
      <c r="X30" s="251">
        <v>20.682589131529301</v>
      </c>
      <c r="Y30" s="251">
        <v>19.0127723025244</v>
      </c>
      <c r="Z30" s="251">
        <v>17.503501727706201</v>
      </c>
      <c r="AA30" s="251">
        <v>19.607539875402601</v>
      </c>
      <c r="AB30" s="251">
        <v>19.939529398196001</v>
      </c>
      <c r="AC30" s="251">
        <v>18.756995598565901</v>
      </c>
      <c r="AD30" s="251">
        <v>17.682616516741199</v>
      </c>
      <c r="AE30" s="251">
        <v>19.470317521439799</v>
      </c>
      <c r="AF30" s="251">
        <v>19.807551772438401</v>
      </c>
      <c r="AG30" s="251">
        <v>18.845914014903901</v>
      </c>
      <c r="AH30" s="251">
        <v>16.430643656803198</v>
      </c>
      <c r="AI30" s="251">
        <v>18.3239097811059</v>
      </c>
      <c r="AJ30" s="251">
        <v>18.825282722705499</v>
      </c>
      <c r="AK30" s="251">
        <v>17.836413733862202</v>
      </c>
      <c r="AL30" s="251">
        <v>15.9420872425758</v>
      </c>
      <c r="AM30" s="251">
        <v>17.844158779385701</v>
      </c>
      <c r="AN30" s="251">
        <v>18.107125585794002</v>
      </c>
      <c r="AO30" s="251">
        <v>16.909466421921898</v>
      </c>
      <c r="AP30" s="251">
        <v>15.307198720477301</v>
      </c>
      <c r="AQ30" s="251">
        <v>17.422867660283401</v>
      </c>
      <c r="AR30" s="251">
        <v>17.9625151352834</v>
      </c>
      <c r="AS30" s="251">
        <v>16.547400142465499</v>
      </c>
      <c r="AT30" s="251">
        <v>14.814245780234</v>
      </c>
      <c r="AU30" s="251">
        <v>16.8777275073457</v>
      </c>
      <c r="AV30" s="251">
        <v>17.391595085015901</v>
      </c>
      <c r="AW30" s="251">
        <v>16.0248972418112</v>
      </c>
      <c r="AX30" s="251">
        <v>14.1569094714129</v>
      </c>
      <c r="AY30" s="251">
        <v>14.415316901919599</v>
      </c>
      <c r="AZ30" s="251">
        <v>15.8030417409517</v>
      </c>
      <c r="BA30" s="251">
        <v>14.663455473111</v>
      </c>
      <c r="BB30" s="251">
        <v>12.806936628909099</v>
      </c>
      <c r="BC30" s="251">
        <v>14.9535207861824</v>
      </c>
      <c r="BD30" s="251">
        <v>15.4770924868604</v>
      </c>
      <c r="BE30" s="251">
        <v>13.9723424538938</v>
      </c>
      <c r="BF30" s="251">
        <v>12.195194456572599</v>
      </c>
      <c r="BG30" s="251">
        <v>12.9858220068493</v>
      </c>
      <c r="BH30" s="251">
        <v>13.3996012538621</v>
      </c>
      <c r="BI30" s="251">
        <v>12.8346767376889</v>
      </c>
      <c r="BJ30" s="251">
        <v>12.285074624163</v>
      </c>
      <c r="BK30" s="251"/>
    </row>
    <row r="31" spans="1:63" x14ac:dyDescent="0.3">
      <c r="A31" s="241" t="s">
        <v>46</v>
      </c>
      <c r="B31" s="251">
        <v>103.603284149674</v>
      </c>
      <c r="C31" s="251">
        <v>114.46424875356</v>
      </c>
      <c r="D31" s="251">
        <v>112.378940347694</v>
      </c>
      <c r="E31" s="251">
        <v>109.95442990096601</v>
      </c>
      <c r="F31" s="251">
        <v>106.582190217033</v>
      </c>
      <c r="G31" s="251">
        <v>117.083110859534</v>
      </c>
      <c r="H31" s="251">
        <v>118.12401971201299</v>
      </c>
      <c r="I31" s="251">
        <v>115.090916640863</v>
      </c>
      <c r="J31" s="251">
        <v>118.569805057484</v>
      </c>
      <c r="K31" s="251">
        <v>127.56971283186201</v>
      </c>
      <c r="L31" s="251">
        <v>129.91895691649401</v>
      </c>
      <c r="M31" s="251">
        <v>131.35175497081801</v>
      </c>
      <c r="N31" s="251">
        <v>124.30898315771699</v>
      </c>
      <c r="O31" s="251">
        <v>134.874233806506</v>
      </c>
      <c r="P31" s="251">
        <v>135.18493682044499</v>
      </c>
      <c r="Q31" s="251">
        <v>131.46016559663801</v>
      </c>
      <c r="R31" s="251">
        <v>120.632672094884</v>
      </c>
      <c r="S31" s="251">
        <v>125.37585529507</v>
      </c>
      <c r="T31" s="251">
        <v>125.754538894118</v>
      </c>
      <c r="U31" s="251">
        <v>125.278024475601</v>
      </c>
      <c r="V31" s="251">
        <v>125.727023994685</v>
      </c>
      <c r="W31" s="251">
        <v>136.27652670867101</v>
      </c>
      <c r="X31" s="251">
        <v>136.813727002425</v>
      </c>
      <c r="Y31" s="251">
        <v>132.14884042079899</v>
      </c>
      <c r="Z31" s="251">
        <v>109.288052588561</v>
      </c>
      <c r="AA31" s="251">
        <v>119.558245688604</v>
      </c>
      <c r="AB31" s="251">
        <v>119.88433136301499</v>
      </c>
      <c r="AC31" s="251">
        <v>118.617319979378</v>
      </c>
      <c r="AD31" s="251">
        <v>114.482269211966</v>
      </c>
      <c r="AE31" s="251">
        <v>122.400032970276</v>
      </c>
      <c r="AF31" s="251">
        <v>121.84666461588399</v>
      </c>
      <c r="AG31" s="251">
        <v>121.510720012569</v>
      </c>
      <c r="AH31" s="251">
        <v>107.958758786161</v>
      </c>
      <c r="AI31" s="251">
        <v>118.810762736347</v>
      </c>
      <c r="AJ31" s="251">
        <v>121.352858448435</v>
      </c>
      <c r="AK31" s="251">
        <v>119.70620588634</v>
      </c>
      <c r="AL31" s="251">
        <v>107.889778712853</v>
      </c>
      <c r="AM31" s="251">
        <v>118.405919142324</v>
      </c>
      <c r="AN31" s="251">
        <v>118.623914274711</v>
      </c>
      <c r="AO31" s="251">
        <v>114.768677329805</v>
      </c>
      <c r="AP31" s="251">
        <v>108.72407994241399</v>
      </c>
      <c r="AQ31" s="251">
        <v>122.904044328943</v>
      </c>
      <c r="AR31" s="251">
        <v>124.485723717325</v>
      </c>
      <c r="AS31" s="251">
        <v>117.67442822842</v>
      </c>
      <c r="AT31" s="251">
        <v>111.791622300409</v>
      </c>
      <c r="AU31" s="251">
        <v>126.410008016953</v>
      </c>
      <c r="AV31" s="251">
        <v>128.05350869490101</v>
      </c>
      <c r="AW31" s="251">
        <v>121.00810689585499</v>
      </c>
      <c r="AX31" s="251">
        <v>109.65760880129299</v>
      </c>
      <c r="AY31" s="251">
        <v>110.43169572115799</v>
      </c>
      <c r="AZ31" s="251">
        <v>118.534766347836</v>
      </c>
      <c r="BA31" s="251">
        <v>115.847558764879</v>
      </c>
      <c r="BB31" s="251">
        <v>105.870114714273</v>
      </c>
      <c r="BC31" s="251">
        <v>122.63551256997501</v>
      </c>
      <c r="BD31" s="251">
        <v>123.55506726102099</v>
      </c>
      <c r="BE31" s="251">
        <v>114.83583476371901</v>
      </c>
      <c r="BF31" s="251">
        <v>100.371475259391</v>
      </c>
      <c r="BG31" s="251">
        <v>103.65069638531899</v>
      </c>
      <c r="BH31" s="251">
        <v>105.582283766473</v>
      </c>
      <c r="BI31" s="251">
        <v>104.247053879094</v>
      </c>
      <c r="BJ31" s="251">
        <v>99.849396978969096</v>
      </c>
      <c r="BK31" s="251"/>
    </row>
    <row r="32" spans="1:63" x14ac:dyDescent="0.3">
      <c r="A32" s="241" t="s">
        <v>16</v>
      </c>
      <c r="B32" s="251">
        <v>17.048838692002001</v>
      </c>
      <c r="C32" s="251">
        <v>18.346740042087099</v>
      </c>
      <c r="D32" s="251">
        <v>18.079695641718398</v>
      </c>
      <c r="E32" s="251">
        <v>17.4159369229437</v>
      </c>
      <c r="F32" s="251">
        <v>16.873516193211799</v>
      </c>
      <c r="G32" s="251">
        <v>18.516447032269099</v>
      </c>
      <c r="H32" s="251">
        <v>18.757753725388898</v>
      </c>
      <c r="I32" s="251">
        <v>18.132363759082001</v>
      </c>
      <c r="J32" s="251">
        <v>17.840399187299901</v>
      </c>
      <c r="K32" s="251">
        <v>18.633728621296001</v>
      </c>
      <c r="L32" s="251">
        <v>18.9478113464817</v>
      </c>
      <c r="M32" s="251">
        <v>19.1000926939595</v>
      </c>
      <c r="N32" s="251">
        <v>17.3158959880518</v>
      </c>
      <c r="O32" s="251">
        <v>18.676230467339899</v>
      </c>
      <c r="P32" s="251">
        <v>18.661466726972499</v>
      </c>
      <c r="Q32" s="251">
        <v>17.6573160873521</v>
      </c>
      <c r="R32" s="251">
        <v>16.554942611226799</v>
      </c>
      <c r="S32" s="251">
        <v>17.383562488470002</v>
      </c>
      <c r="T32" s="251">
        <v>17.5957678620527</v>
      </c>
      <c r="U32" s="251">
        <v>17.071318023649098</v>
      </c>
      <c r="V32" s="251">
        <v>16.152596829329401</v>
      </c>
      <c r="W32" s="251">
        <v>17.553977858157001</v>
      </c>
      <c r="X32" s="251">
        <v>17.7709531402969</v>
      </c>
      <c r="Y32" s="251">
        <v>16.667335055683399</v>
      </c>
      <c r="Z32" s="251">
        <v>15.686391604111501</v>
      </c>
      <c r="AA32" s="251">
        <v>17.180077254882399</v>
      </c>
      <c r="AB32" s="251">
        <v>17.3319013741784</v>
      </c>
      <c r="AC32" s="251">
        <v>16.596618654152699</v>
      </c>
      <c r="AD32" s="251">
        <v>15.992284474887899</v>
      </c>
      <c r="AE32" s="251">
        <v>17.2826574461936</v>
      </c>
      <c r="AF32" s="251">
        <v>17.401507417548601</v>
      </c>
      <c r="AG32" s="251">
        <v>16.8464627957628</v>
      </c>
      <c r="AH32" s="251">
        <v>14.7946021176581</v>
      </c>
      <c r="AI32" s="251">
        <v>16.210968321278902</v>
      </c>
      <c r="AJ32" s="251">
        <v>16.580400159189999</v>
      </c>
      <c r="AK32" s="251">
        <v>16.072944586286301</v>
      </c>
      <c r="AL32" s="251">
        <v>14.448720497352101</v>
      </c>
      <c r="AM32" s="251">
        <v>15.9234932160724</v>
      </c>
      <c r="AN32" s="251">
        <v>16.1108227697801</v>
      </c>
      <c r="AO32" s="251">
        <v>15.2009508167967</v>
      </c>
      <c r="AP32" s="251">
        <v>14.1753709556519</v>
      </c>
      <c r="AQ32" s="251">
        <v>15.8781300410346</v>
      </c>
      <c r="AR32" s="251">
        <v>16.316273430613901</v>
      </c>
      <c r="AS32" s="251">
        <v>15.1782877311596</v>
      </c>
      <c r="AT32" s="251">
        <v>14.2117317374501</v>
      </c>
      <c r="AU32" s="251">
        <v>15.9146510174919</v>
      </c>
      <c r="AV32" s="251">
        <v>16.345856944654901</v>
      </c>
      <c r="AW32" s="251">
        <v>15.215511088940801</v>
      </c>
      <c r="AX32" s="251">
        <v>13.8151503051182</v>
      </c>
      <c r="AY32" s="251">
        <v>13.882260072270199</v>
      </c>
      <c r="AZ32" s="251">
        <v>15.173700777295201</v>
      </c>
      <c r="BA32" s="251">
        <v>14.1713390827338</v>
      </c>
      <c r="BB32" s="251">
        <v>12.856067616829</v>
      </c>
      <c r="BC32" s="251">
        <v>14.7690339402284</v>
      </c>
      <c r="BD32" s="251">
        <v>15.281717084717201</v>
      </c>
      <c r="BE32" s="251">
        <v>13.890171727731801</v>
      </c>
      <c r="BF32" s="251">
        <v>12.1851279676556</v>
      </c>
      <c r="BG32" s="251">
        <v>12.8415393083142</v>
      </c>
      <c r="BH32" s="251">
        <v>13.232885081885</v>
      </c>
      <c r="BI32" s="251">
        <v>12.736818449796701</v>
      </c>
      <c r="BJ32" s="251">
        <v>12.286131015797499</v>
      </c>
      <c r="BK32" s="251"/>
    </row>
    <row r="33" spans="1:63" x14ac:dyDescent="0.3">
      <c r="A33" s="241" t="s">
        <v>17</v>
      </c>
      <c r="B33" s="251">
        <v>39.817625833491498</v>
      </c>
      <c r="C33" s="251">
        <v>41.463623734584303</v>
      </c>
      <c r="D33" s="251">
        <v>41.5953628346222</v>
      </c>
      <c r="E33" s="251">
        <v>40.5326715787333</v>
      </c>
      <c r="F33" s="251">
        <v>36.828770004112499</v>
      </c>
      <c r="G33" s="251">
        <v>38.549813414622101</v>
      </c>
      <c r="H33" s="251">
        <v>38.910514597617897</v>
      </c>
      <c r="I33" s="251">
        <v>37.610242081693897</v>
      </c>
      <c r="J33" s="251">
        <v>39.726693529041803</v>
      </c>
      <c r="K33" s="251">
        <v>40.9695005224456</v>
      </c>
      <c r="L33" s="251">
        <v>41.533129885407398</v>
      </c>
      <c r="M33" s="251">
        <v>40.759293231819001</v>
      </c>
      <c r="N33" s="251">
        <v>34.283225143823501</v>
      </c>
      <c r="O33" s="251">
        <v>35.872073478211199</v>
      </c>
      <c r="P33" s="251">
        <v>36.054971554143798</v>
      </c>
      <c r="Q33" s="251">
        <v>34.840719691013803</v>
      </c>
      <c r="R33" s="251">
        <v>33.700387426429202</v>
      </c>
      <c r="S33" s="251">
        <v>34.679881400681197</v>
      </c>
      <c r="T33" s="251">
        <v>34.9743458421014</v>
      </c>
      <c r="U33" s="251">
        <v>34.076744710386201</v>
      </c>
      <c r="V33" s="251">
        <v>29.271810784747</v>
      </c>
      <c r="W33" s="251">
        <v>30.7065258108405</v>
      </c>
      <c r="X33" s="251">
        <v>31.026120566659301</v>
      </c>
      <c r="Y33" s="251">
        <v>29.835612854183999</v>
      </c>
      <c r="Z33" s="251">
        <v>30.399252050238399</v>
      </c>
      <c r="AA33" s="251">
        <v>31.875465448252999</v>
      </c>
      <c r="AB33" s="251">
        <v>32.114518637715697</v>
      </c>
      <c r="AC33" s="251">
        <v>31.263659290796799</v>
      </c>
      <c r="AD33" s="251">
        <v>31.025854573597101</v>
      </c>
      <c r="AE33" s="251">
        <v>32.270825025002601</v>
      </c>
      <c r="AF33" s="251">
        <v>32.557960728320303</v>
      </c>
      <c r="AG33" s="251">
        <v>31.846060126506899</v>
      </c>
      <c r="AH33" s="251">
        <v>27.860056584358201</v>
      </c>
      <c r="AI33" s="251">
        <v>29.199472999687298</v>
      </c>
      <c r="AJ33" s="251">
        <v>29.5669516114415</v>
      </c>
      <c r="AK33" s="251">
        <v>28.776480450324499</v>
      </c>
      <c r="AL33" s="251">
        <v>36.577332675690897</v>
      </c>
      <c r="AM33" s="251">
        <v>37.937673685317797</v>
      </c>
      <c r="AN33" s="251">
        <v>38.147576887382201</v>
      </c>
      <c r="AO33" s="251">
        <v>37.260605727534802</v>
      </c>
      <c r="AP33" s="251">
        <v>29.596044919065399</v>
      </c>
      <c r="AQ33" s="251">
        <v>31.059861496091401</v>
      </c>
      <c r="AR33" s="251">
        <v>31.475739105916698</v>
      </c>
      <c r="AS33" s="251">
        <v>30.446745563201599</v>
      </c>
      <c r="AT33" s="251">
        <v>28.1084073103405</v>
      </c>
      <c r="AU33" s="251">
        <v>29.5250152195296</v>
      </c>
      <c r="AV33" s="251">
        <v>29.9254652972872</v>
      </c>
      <c r="AW33" s="251">
        <v>28.928227540980199</v>
      </c>
      <c r="AX33" s="251">
        <v>27.017902974475099</v>
      </c>
      <c r="AY33" s="251">
        <v>27.2759920540312</v>
      </c>
      <c r="AZ33" s="251">
        <v>28.267970125102199</v>
      </c>
      <c r="BA33" s="251">
        <v>27.3245974584698</v>
      </c>
      <c r="BB33" s="251">
        <v>25.3026829228154</v>
      </c>
      <c r="BC33" s="251">
        <v>26.783096130166999</v>
      </c>
      <c r="BD33" s="251">
        <v>27.2426996868716</v>
      </c>
      <c r="BE33" s="251">
        <v>26.1163411774127</v>
      </c>
      <c r="BF33" s="251">
        <v>25.036528541857798</v>
      </c>
      <c r="BG33" s="251">
        <v>25.666211261106799</v>
      </c>
      <c r="BH33" s="251">
        <v>25.989409039054799</v>
      </c>
      <c r="BI33" s="251">
        <v>25.509639485444598</v>
      </c>
      <c r="BJ33" s="251">
        <v>25.133660711318601</v>
      </c>
      <c r="BK33" s="251"/>
    </row>
    <row r="34" spans="1:63" x14ac:dyDescent="0.3">
      <c r="A34" s="241" t="s">
        <v>18</v>
      </c>
      <c r="B34" s="251">
        <v>6.7850302901950998</v>
      </c>
      <c r="C34" s="251">
        <v>7.3966417764222303</v>
      </c>
      <c r="D34" s="251">
        <v>7.3724299644003501</v>
      </c>
      <c r="E34" s="251">
        <v>7.1955214189474104</v>
      </c>
      <c r="F34" s="251">
        <v>7.0459782511496796</v>
      </c>
      <c r="G34" s="251">
        <v>7.6211086441776299</v>
      </c>
      <c r="H34" s="251">
        <v>7.7511502998707797</v>
      </c>
      <c r="I34" s="251">
        <v>7.4740905554920802</v>
      </c>
      <c r="J34" s="251">
        <v>7.5854775953679798</v>
      </c>
      <c r="K34" s="251">
        <v>7.9008481105392203</v>
      </c>
      <c r="L34" s="251">
        <v>8.1679748769748599</v>
      </c>
      <c r="M34" s="251">
        <v>8.2252367105813793</v>
      </c>
      <c r="N34" s="251">
        <v>7.8679353084634398</v>
      </c>
      <c r="O34" s="251">
        <v>8.5702653966196607</v>
      </c>
      <c r="P34" s="251">
        <v>8.6705401253526109</v>
      </c>
      <c r="Q34" s="251">
        <v>8.1996239795002399</v>
      </c>
      <c r="R34" s="251">
        <v>7.6769129611672797</v>
      </c>
      <c r="S34" s="251">
        <v>8.0917647343811208</v>
      </c>
      <c r="T34" s="251">
        <v>8.2623186035519893</v>
      </c>
      <c r="U34" s="251">
        <v>7.9453725305770799</v>
      </c>
      <c r="V34" s="251">
        <v>7.5438552889218702</v>
      </c>
      <c r="W34" s="251">
        <v>8.2986715572460703</v>
      </c>
      <c r="X34" s="251">
        <v>8.4621085283076596</v>
      </c>
      <c r="Y34" s="251">
        <v>7.8760852139743998</v>
      </c>
      <c r="Z34" s="251">
        <v>7.4122024313886801</v>
      </c>
      <c r="AA34" s="251">
        <v>8.1928397818662599</v>
      </c>
      <c r="AB34" s="251">
        <v>8.3467562965939806</v>
      </c>
      <c r="AC34" s="251">
        <v>7.9428413684484198</v>
      </c>
      <c r="AD34" s="251">
        <v>7.9080713912232703</v>
      </c>
      <c r="AE34" s="251">
        <v>8.6593208811431399</v>
      </c>
      <c r="AF34" s="251">
        <v>8.8215315492823301</v>
      </c>
      <c r="AG34" s="251">
        <v>8.4640029044312595</v>
      </c>
      <c r="AH34" s="251">
        <v>7.9823587850755997</v>
      </c>
      <c r="AI34" s="251">
        <v>8.8633462606521594</v>
      </c>
      <c r="AJ34" s="251">
        <v>9.1249299756817308</v>
      </c>
      <c r="AK34" s="251">
        <v>8.6732236458001903</v>
      </c>
      <c r="AL34" s="251">
        <v>7.6247773176568598</v>
      </c>
      <c r="AM34" s="251">
        <v>8.4853752661782096</v>
      </c>
      <c r="AN34" s="251">
        <v>8.6133232539437898</v>
      </c>
      <c r="AO34" s="251">
        <v>8.0995321662382693</v>
      </c>
      <c r="AP34" s="251">
        <v>7.19642748689611</v>
      </c>
      <c r="AQ34" s="251">
        <v>8.1659755854374492</v>
      </c>
      <c r="AR34" s="251">
        <v>8.4296526965611793</v>
      </c>
      <c r="AS34" s="251">
        <v>7.7882075747154804</v>
      </c>
      <c r="AT34" s="251">
        <v>6.6670264166174604</v>
      </c>
      <c r="AU34" s="251">
        <v>7.60007168600852</v>
      </c>
      <c r="AV34" s="251">
        <v>7.85069573683207</v>
      </c>
      <c r="AW34" s="251">
        <v>7.2273373559665801</v>
      </c>
      <c r="AX34" s="251">
        <v>6.5141256172084701</v>
      </c>
      <c r="AY34" s="251">
        <v>6.6405759766534098</v>
      </c>
      <c r="AZ34" s="251">
        <v>7.3087283358869897</v>
      </c>
      <c r="BA34" s="251">
        <v>6.7522678065038102</v>
      </c>
      <c r="BB34" s="251">
        <v>6.0259615942607896</v>
      </c>
      <c r="BC34" s="251">
        <v>7.0563740863932498</v>
      </c>
      <c r="BD34" s="251">
        <v>7.35820262689976</v>
      </c>
      <c r="BE34" s="251">
        <v>6.6004622322303996</v>
      </c>
      <c r="BF34" s="251">
        <v>5.7093805816904002</v>
      </c>
      <c r="BG34" s="251">
        <v>6.1358923881064502</v>
      </c>
      <c r="BH34" s="251">
        <v>6.3524834740590004</v>
      </c>
      <c r="BI34" s="251">
        <v>6.0384863300607803</v>
      </c>
      <c r="BJ34" s="251">
        <v>5.7663796932515501</v>
      </c>
      <c r="BK34" s="251"/>
    </row>
    <row r="35" spans="1:63" x14ac:dyDescent="0.3">
      <c r="A35" s="241" t="s">
        <v>19</v>
      </c>
      <c r="B35" s="251">
        <v>34.944346983090497</v>
      </c>
      <c r="C35" s="251">
        <v>38.487360963611899</v>
      </c>
      <c r="D35" s="251">
        <v>37.872501923075902</v>
      </c>
      <c r="E35" s="251">
        <v>36.908357278921699</v>
      </c>
      <c r="F35" s="251">
        <v>34.679892056869498</v>
      </c>
      <c r="G35" s="251">
        <v>38.121058513392697</v>
      </c>
      <c r="H35" s="251">
        <v>38.555744021775403</v>
      </c>
      <c r="I35" s="251">
        <v>37.2941740882424</v>
      </c>
      <c r="J35" s="251">
        <v>35.578234475250603</v>
      </c>
      <c r="K35" s="251">
        <v>37.944946301877401</v>
      </c>
      <c r="L35" s="251">
        <v>38.7286178742918</v>
      </c>
      <c r="M35" s="251">
        <v>38.988253944631097</v>
      </c>
      <c r="N35" s="251">
        <v>37.213369822105399</v>
      </c>
      <c r="O35" s="251">
        <v>40.590519723997602</v>
      </c>
      <c r="P35" s="251">
        <v>40.754637503029002</v>
      </c>
      <c r="Q35" s="251">
        <v>38.894362189749998</v>
      </c>
      <c r="R35" s="251">
        <v>36.337714645121999</v>
      </c>
      <c r="S35" s="251">
        <v>38.209113002882297</v>
      </c>
      <c r="T35" s="251">
        <v>38.614962438055102</v>
      </c>
      <c r="U35" s="251">
        <v>37.586725972842302</v>
      </c>
      <c r="V35" s="251">
        <v>34.747226345294997</v>
      </c>
      <c r="W35" s="251">
        <v>38.124187292048099</v>
      </c>
      <c r="X35" s="251">
        <v>38.611903348807303</v>
      </c>
      <c r="Y35" s="251">
        <v>36.365366497052797</v>
      </c>
      <c r="Z35" s="251">
        <v>33.513005965170301</v>
      </c>
      <c r="AA35" s="251">
        <v>37.2250886773774</v>
      </c>
      <c r="AB35" s="251">
        <v>37.602995679252999</v>
      </c>
      <c r="AC35" s="251">
        <v>36.203281443712399</v>
      </c>
      <c r="AD35" s="251">
        <v>33.948612117608199</v>
      </c>
      <c r="AE35" s="251">
        <v>36.944290737505199</v>
      </c>
      <c r="AF35" s="251">
        <v>37.226985550510598</v>
      </c>
      <c r="AG35" s="251">
        <v>36.163120502146299</v>
      </c>
      <c r="AH35" s="251">
        <v>31.345461198577599</v>
      </c>
      <c r="AI35" s="251">
        <v>34.8648037380093</v>
      </c>
      <c r="AJ35" s="251">
        <v>35.763007024787903</v>
      </c>
      <c r="AK35" s="251">
        <v>34.437866315892698</v>
      </c>
      <c r="AL35" s="251">
        <v>31.5242630182425</v>
      </c>
      <c r="AM35" s="251">
        <v>35.0591563444166</v>
      </c>
      <c r="AN35" s="251">
        <v>35.378473115475302</v>
      </c>
      <c r="AO35" s="251">
        <v>33.546985095010101</v>
      </c>
      <c r="AP35" s="251">
        <v>29.3132915698787</v>
      </c>
      <c r="AQ35" s="251">
        <v>33.324475799294099</v>
      </c>
      <c r="AR35" s="251">
        <v>34.055742648332398</v>
      </c>
      <c r="AS35" s="251">
        <v>31.749969295846299</v>
      </c>
      <c r="AT35" s="251">
        <v>29.686689768980798</v>
      </c>
      <c r="AU35" s="251">
        <v>33.774678878590201</v>
      </c>
      <c r="AV35" s="251">
        <v>34.486253573491403</v>
      </c>
      <c r="AW35" s="251">
        <v>32.179558304176297</v>
      </c>
      <c r="AX35" s="251">
        <v>29.107247502766501</v>
      </c>
      <c r="AY35" s="251">
        <v>29.4651296394963</v>
      </c>
      <c r="AZ35" s="251">
        <v>31.906456927857398</v>
      </c>
      <c r="BA35" s="251">
        <v>30.575521955710201</v>
      </c>
      <c r="BB35" s="251">
        <v>27.3914833216371</v>
      </c>
      <c r="BC35" s="251">
        <v>31.851146543761001</v>
      </c>
      <c r="BD35" s="251">
        <v>32.2832867227321</v>
      </c>
      <c r="BE35" s="251">
        <v>29.7851491427678</v>
      </c>
      <c r="BF35" s="251">
        <v>26.261485921383802</v>
      </c>
      <c r="BG35" s="251">
        <v>27.2053367857716</v>
      </c>
      <c r="BH35" s="251">
        <v>27.7801113695627</v>
      </c>
      <c r="BI35" s="251">
        <v>27.2999423370896</v>
      </c>
      <c r="BJ35" s="251">
        <v>26.194897812841202</v>
      </c>
      <c r="BK35" s="251"/>
    </row>
    <row r="36" spans="1:63" x14ac:dyDescent="0.3">
      <c r="A36" s="241" t="s">
        <v>20</v>
      </c>
      <c r="B36" s="251">
        <v>33.944208443335299</v>
      </c>
      <c r="C36" s="251">
        <v>34.920498338906597</v>
      </c>
      <c r="D36" s="251">
        <v>33.798860485367399</v>
      </c>
      <c r="E36" s="251">
        <v>32.673988045914498</v>
      </c>
      <c r="F36" s="251">
        <v>30.453885692459099</v>
      </c>
      <c r="G36" s="251">
        <v>32.994404329402101</v>
      </c>
      <c r="H36" s="251">
        <v>33.192338768063898</v>
      </c>
      <c r="I36" s="251">
        <v>33.208879077560397</v>
      </c>
      <c r="J36" s="251">
        <v>34.706205560371302</v>
      </c>
      <c r="K36" s="251">
        <v>34.706174700957597</v>
      </c>
      <c r="L36" s="251">
        <v>34.4588647769394</v>
      </c>
      <c r="M36" s="251">
        <v>35.9419289862442</v>
      </c>
      <c r="N36" s="251">
        <v>37.202281261768</v>
      </c>
      <c r="O36" s="251">
        <v>37.177140087946</v>
      </c>
      <c r="P36" s="251">
        <v>35.701720268528099</v>
      </c>
      <c r="Q36" s="251">
        <v>34.861649077562198</v>
      </c>
      <c r="R36" s="251">
        <v>31.518281813288699</v>
      </c>
      <c r="S36" s="251">
        <v>31.491635258752201</v>
      </c>
      <c r="T36" s="251">
        <v>31.22789901834</v>
      </c>
      <c r="U36" s="251">
        <v>32.345814568100202</v>
      </c>
      <c r="V36" s="251">
        <v>30.920895638189901</v>
      </c>
      <c r="W36" s="251">
        <v>30.832957007400601</v>
      </c>
      <c r="X36" s="251">
        <v>30.2999437662953</v>
      </c>
      <c r="Y36" s="251">
        <v>29.8103213889652</v>
      </c>
      <c r="Z36" s="251">
        <v>30.4332867878428</v>
      </c>
      <c r="AA36" s="251">
        <v>31.117410959634402</v>
      </c>
      <c r="AB36" s="251">
        <v>30.7522617870133</v>
      </c>
      <c r="AC36" s="251">
        <v>30.193992877433399</v>
      </c>
      <c r="AD36" s="251">
        <v>29.219898917453499</v>
      </c>
      <c r="AE36" s="251">
        <v>29.962511608672099</v>
      </c>
      <c r="AF36" s="251">
        <v>29.5574878873527</v>
      </c>
      <c r="AG36" s="251">
        <v>29.467912876271502</v>
      </c>
      <c r="AH36" s="251">
        <v>28.030007028955499</v>
      </c>
      <c r="AI36" s="251">
        <v>28.582591870724599</v>
      </c>
      <c r="AJ36" s="251">
        <v>28.765847515419999</v>
      </c>
      <c r="AK36" s="251">
        <v>29.9041086659835</v>
      </c>
      <c r="AL36" s="251">
        <v>26.580969560651099</v>
      </c>
      <c r="AM36" s="251">
        <v>27.438045567663501</v>
      </c>
      <c r="AN36" s="251">
        <v>27.5690848758953</v>
      </c>
      <c r="AO36" s="251">
        <v>26.8954666534759</v>
      </c>
      <c r="AP36" s="251">
        <v>25.641995247274</v>
      </c>
      <c r="AQ36" s="251">
        <v>26.586385902336399</v>
      </c>
      <c r="AR36" s="251">
        <v>27.062055404398698</v>
      </c>
      <c r="AS36" s="251">
        <v>26.246762384266901</v>
      </c>
      <c r="AT36" s="251">
        <v>25.467991848996402</v>
      </c>
      <c r="AU36" s="251">
        <v>26.211642670396099</v>
      </c>
      <c r="AV36" s="251">
        <v>26.597949086048398</v>
      </c>
      <c r="AW36" s="251">
        <v>25.949042970485198</v>
      </c>
      <c r="AX36" s="251">
        <v>24.928232947783901</v>
      </c>
      <c r="AY36" s="251">
        <v>23.433556105312899</v>
      </c>
      <c r="AZ36" s="251">
        <v>25.061295888217501</v>
      </c>
      <c r="BA36" s="251">
        <v>24.560093933413601</v>
      </c>
      <c r="BB36" s="251">
        <v>23.220453840434999</v>
      </c>
      <c r="BC36" s="251">
        <v>24.368336964385598</v>
      </c>
      <c r="BD36" s="251">
        <v>24.7933603168552</v>
      </c>
      <c r="BE36" s="251">
        <v>23.815349658065202</v>
      </c>
      <c r="BF36" s="251">
        <v>21.4033800303521</v>
      </c>
      <c r="BG36" s="251">
        <v>21.009367559107101</v>
      </c>
      <c r="BH36" s="251">
        <v>21.346041958998999</v>
      </c>
      <c r="BI36" s="251">
        <v>21.460836163031701</v>
      </c>
      <c r="BJ36" s="251">
        <v>21.522758933303901</v>
      </c>
      <c r="BK36" s="251"/>
    </row>
    <row r="37" spans="1:63" x14ac:dyDescent="0.3">
      <c r="A37" s="241" t="s">
        <v>50</v>
      </c>
      <c r="B37" s="251">
        <v>5.1484688458991403</v>
      </c>
      <c r="C37" s="251">
        <v>5.7535743271634798</v>
      </c>
      <c r="D37" s="251">
        <v>5.6948038456741603</v>
      </c>
      <c r="E37" s="251">
        <v>5.4883190874060901</v>
      </c>
      <c r="F37" s="251">
        <v>4.9988248565248403</v>
      </c>
      <c r="G37" s="251">
        <v>5.5632042074499299</v>
      </c>
      <c r="H37" s="251">
        <v>5.6387782041117598</v>
      </c>
      <c r="I37" s="251">
        <v>5.3690847923634202</v>
      </c>
      <c r="J37" s="251">
        <v>5.2544918753873704</v>
      </c>
      <c r="K37" s="251">
        <v>5.7356870585372404</v>
      </c>
      <c r="L37" s="251">
        <v>5.8719582154943604</v>
      </c>
      <c r="M37" s="251">
        <v>5.8248688170836704</v>
      </c>
      <c r="N37" s="251">
        <v>5.1330469970433699</v>
      </c>
      <c r="O37" s="251">
        <v>5.6411730408107799</v>
      </c>
      <c r="P37" s="251">
        <v>5.6736004549593</v>
      </c>
      <c r="Q37" s="251">
        <v>5.4428295819302202</v>
      </c>
      <c r="R37" s="251">
        <v>5.2515630557748496</v>
      </c>
      <c r="S37" s="251">
        <v>5.5109311660502502</v>
      </c>
      <c r="T37" s="251">
        <v>5.5461221284399302</v>
      </c>
      <c r="U37" s="251">
        <v>5.4382655871076704</v>
      </c>
      <c r="V37" s="251">
        <v>4.9376031362435402</v>
      </c>
      <c r="W37" s="251">
        <v>5.4108862681136802</v>
      </c>
      <c r="X37" s="251">
        <v>5.4608848261801697</v>
      </c>
      <c r="Y37" s="251">
        <v>5.1948219482477596</v>
      </c>
      <c r="Z37" s="251">
        <v>4.82500927199193</v>
      </c>
      <c r="AA37" s="251">
        <v>5.3394955909803903</v>
      </c>
      <c r="AB37" s="251">
        <v>5.3730780255111403</v>
      </c>
      <c r="AC37" s="251">
        <v>5.2471073942516204</v>
      </c>
      <c r="AD37" s="251">
        <v>4.9322066062634597</v>
      </c>
      <c r="AE37" s="251">
        <v>5.3242141392739102</v>
      </c>
      <c r="AF37" s="251">
        <v>5.3301190960521598</v>
      </c>
      <c r="AG37" s="251">
        <v>5.25695283990148</v>
      </c>
      <c r="AH37" s="251">
        <v>4.4019839691625604</v>
      </c>
      <c r="AI37" s="251">
        <v>4.8798404469809098</v>
      </c>
      <c r="AJ37" s="251">
        <v>4.99299031405649</v>
      </c>
      <c r="AK37" s="251">
        <v>4.8692057987683697</v>
      </c>
      <c r="AL37" s="251">
        <v>4.2778731007575201</v>
      </c>
      <c r="AM37" s="251">
        <v>4.7283544429150099</v>
      </c>
      <c r="AN37" s="251">
        <v>4.7464608231129697</v>
      </c>
      <c r="AO37" s="251">
        <v>4.5616891315375598</v>
      </c>
      <c r="AP37" s="251">
        <v>4.0302476042072204</v>
      </c>
      <c r="AQ37" s="251">
        <v>4.5819665264316498</v>
      </c>
      <c r="AR37" s="251">
        <v>4.6496641589953702</v>
      </c>
      <c r="AS37" s="251">
        <v>4.3754944799514499</v>
      </c>
      <c r="AT37" s="251">
        <v>4.0986667860232799</v>
      </c>
      <c r="AU37" s="251">
        <v>4.6592211988120402</v>
      </c>
      <c r="AV37" s="251">
        <v>4.7251371716697896</v>
      </c>
      <c r="AW37" s="251">
        <v>4.4503943285335099</v>
      </c>
      <c r="AX37" s="251">
        <v>3.85017768258027</v>
      </c>
      <c r="AY37" s="251">
        <v>3.8849965362360401</v>
      </c>
      <c r="AZ37" s="251">
        <v>4.17211573181548</v>
      </c>
      <c r="BA37" s="251">
        <v>4.0690738060352798</v>
      </c>
      <c r="BB37" s="251">
        <v>3.4818194571777799</v>
      </c>
      <c r="BC37" s="251">
        <v>4.0493080347722099</v>
      </c>
      <c r="BD37" s="251">
        <v>4.0787629100062199</v>
      </c>
      <c r="BE37" s="251">
        <v>3.7843417768071999</v>
      </c>
      <c r="BF37" s="251">
        <v>3.3060386466123299</v>
      </c>
      <c r="BG37" s="251">
        <v>3.4285722314204499</v>
      </c>
      <c r="BH37" s="251">
        <v>3.4910292691484401</v>
      </c>
      <c r="BI37" s="251">
        <v>3.4454985977208801</v>
      </c>
      <c r="BJ37" s="251">
        <v>3.2873460728149002</v>
      </c>
      <c r="BK37" s="251"/>
    </row>
    <row r="38" spans="1:63" x14ac:dyDescent="0.3">
      <c r="A38" s="241" t="s">
        <v>47</v>
      </c>
      <c r="B38" s="251">
        <v>33.707510950793797</v>
      </c>
      <c r="C38" s="251">
        <v>34.438964557205097</v>
      </c>
      <c r="D38" s="251">
        <v>34.285621150562498</v>
      </c>
      <c r="E38" s="251">
        <v>35.114325075393701</v>
      </c>
      <c r="F38" s="251">
        <v>28.622125725946798</v>
      </c>
      <c r="G38" s="251">
        <v>27.922630946405899</v>
      </c>
      <c r="H38" s="251">
        <v>28.5154419131518</v>
      </c>
      <c r="I38" s="251">
        <v>29.190085712401299</v>
      </c>
      <c r="J38" s="251">
        <v>29.775029828051501</v>
      </c>
      <c r="K38" s="251">
        <v>25.914066676756299</v>
      </c>
      <c r="L38" s="251">
        <v>26.5133743987857</v>
      </c>
      <c r="M38" s="251">
        <v>30.500069054125699</v>
      </c>
      <c r="N38" s="251">
        <v>27.369751480278001</v>
      </c>
      <c r="O38" s="251">
        <v>25.253910856474398</v>
      </c>
      <c r="P38" s="251">
        <v>25.885077133212999</v>
      </c>
      <c r="Q38" s="251">
        <v>26.139458371637399</v>
      </c>
      <c r="R38" s="251">
        <v>23.8970171354417</v>
      </c>
      <c r="S38" s="251">
        <v>23.714788025641401</v>
      </c>
      <c r="T38" s="251">
        <v>24.665973049205601</v>
      </c>
      <c r="U38" s="251">
        <v>24.830046766544498</v>
      </c>
      <c r="V38" s="251">
        <v>21.601440328820502</v>
      </c>
      <c r="W38" s="251">
        <v>22.3657436425006</v>
      </c>
      <c r="X38" s="251">
        <v>22.822444017144399</v>
      </c>
      <c r="Y38" s="251">
        <v>21.557797769575998</v>
      </c>
      <c r="Z38" s="251">
        <v>19.999180767146399</v>
      </c>
      <c r="AA38" s="251">
        <v>21.010879694011901</v>
      </c>
      <c r="AB38" s="251">
        <v>21.6607611869841</v>
      </c>
      <c r="AC38" s="251">
        <v>20.590666238537999</v>
      </c>
      <c r="AD38" s="251">
        <v>19.608540141410199</v>
      </c>
      <c r="AE38" s="251">
        <v>21.0587426393089</v>
      </c>
      <c r="AF38" s="251">
        <v>21.691484119091399</v>
      </c>
      <c r="AG38" s="251">
        <v>20.754243000542701</v>
      </c>
      <c r="AH38" s="251">
        <v>19.392634734017498</v>
      </c>
      <c r="AI38" s="251">
        <v>20.570726000172399</v>
      </c>
      <c r="AJ38" s="251">
        <v>21.1464205270062</v>
      </c>
      <c r="AK38" s="251">
        <v>20.476960967474199</v>
      </c>
      <c r="AL38" s="251">
        <v>19.191292575218998</v>
      </c>
      <c r="AM38" s="251">
        <v>20.509923499177301</v>
      </c>
      <c r="AN38" s="251">
        <v>20.9243949902989</v>
      </c>
      <c r="AO38" s="251">
        <v>19.914253163064</v>
      </c>
      <c r="AP38" s="251">
        <v>18.5954805336203</v>
      </c>
      <c r="AQ38" s="251">
        <v>20.114647440696501</v>
      </c>
      <c r="AR38" s="251">
        <v>20.861362061670601</v>
      </c>
      <c r="AS38" s="251">
        <v>19.646983505653299</v>
      </c>
      <c r="AT38" s="251">
        <v>19.819304668973601</v>
      </c>
      <c r="AU38" s="251">
        <v>20.922218007833798</v>
      </c>
      <c r="AV38" s="251">
        <v>21.450703321728898</v>
      </c>
      <c r="AW38" s="251">
        <v>20.5951488149068</v>
      </c>
      <c r="AX38" s="251">
        <v>20.3105997847582</v>
      </c>
      <c r="AY38" s="251">
        <v>19.483203784151499</v>
      </c>
      <c r="AZ38" s="251">
        <v>21.101579534723399</v>
      </c>
      <c r="BA38" s="251">
        <v>20.2751725018183</v>
      </c>
      <c r="BB38" s="251">
        <v>19.6271273871197</v>
      </c>
      <c r="BC38" s="251">
        <v>21.192668200092399</v>
      </c>
      <c r="BD38" s="251">
        <v>21.832833096916701</v>
      </c>
      <c r="BE38" s="251">
        <v>20.591652322865698</v>
      </c>
      <c r="BF38" s="251">
        <v>28.162083311827899</v>
      </c>
      <c r="BG38" s="251">
        <v>24.286814625374401</v>
      </c>
      <c r="BH38" s="251">
        <v>24.346299949135101</v>
      </c>
      <c r="BI38" s="251">
        <v>26.734714671684099</v>
      </c>
      <c r="BJ38" s="251">
        <v>28.310172271260399</v>
      </c>
      <c r="BK38" s="251"/>
    </row>
    <row r="39" spans="1:63" x14ac:dyDescent="0.3">
      <c r="A39" s="241" t="s">
        <v>48</v>
      </c>
      <c r="B39" s="251">
        <v>94.672836671619805</v>
      </c>
      <c r="C39" s="251">
        <v>84.109353124982903</v>
      </c>
      <c r="D39" s="251">
        <v>82.998078962521404</v>
      </c>
      <c r="E39" s="251">
        <v>97.239032226509494</v>
      </c>
      <c r="F39" s="251">
        <v>96.027610215107302</v>
      </c>
      <c r="G39" s="251">
        <v>79.926328520801107</v>
      </c>
      <c r="H39" s="251">
        <v>81.239234299453301</v>
      </c>
      <c r="I39" s="251">
        <v>95.645854105941496</v>
      </c>
      <c r="J39" s="251">
        <v>106.459874417341</v>
      </c>
      <c r="K39" s="251">
        <v>79.168543875836903</v>
      </c>
      <c r="L39" s="251">
        <v>79.483626960847104</v>
      </c>
      <c r="M39" s="251">
        <v>107.864626514992</v>
      </c>
      <c r="N39" s="251">
        <v>90.866783628327397</v>
      </c>
      <c r="O39" s="251">
        <v>73.781285444618803</v>
      </c>
      <c r="P39" s="251">
        <v>76.164157950269995</v>
      </c>
      <c r="Q39" s="251">
        <v>84.135807816421305</v>
      </c>
      <c r="R39" s="251">
        <v>88.048240564409696</v>
      </c>
      <c r="S39" s="251">
        <v>76.653103000614294</v>
      </c>
      <c r="T39" s="251">
        <v>81.445853032203601</v>
      </c>
      <c r="U39" s="251">
        <v>93.700611852330894</v>
      </c>
      <c r="V39" s="251">
        <v>78.002395050608698</v>
      </c>
      <c r="W39" s="251">
        <v>69.256641600029099</v>
      </c>
      <c r="X39" s="251">
        <v>69.3207295181615</v>
      </c>
      <c r="Y39" s="251">
        <v>72.401553644645105</v>
      </c>
      <c r="Z39" s="251">
        <v>71.586012437626096</v>
      </c>
      <c r="AA39" s="251">
        <v>63.0656906887844</v>
      </c>
      <c r="AB39" s="251">
        <v>66.532237342881601</v>
      </c>
      <c r="AC39" s="251">
        <v>68.538534728623503</v>
      </c>
      <c r="AD39" s="251">
        <v>65.847606543992697</v>
      </c>
      <c r="AE39" s="251">
        <v>64.193812296953894</v>
      </c>
      <c r="AF39" s="251">
        <v>65.685292990292297</v>
      </c>
      <c r="AG39" s="251">
        <v>68.091919873931502</v>
      </c>
      <c r="AH39" s="251">
        <v>66.108547619157306</v>
      </c>
      <c r="AI39" s="251">
        <v>61.507264265560401</v>
      </c>
      <c r="AJ39" s="251">
        <v>62.3761758274402</v>
      </c>
      <c r="AK39" s="251">
        <v>67.647685330636406</v>
      </c>
      <c r="AL39" s="251">
        <v>62.944286118442903</v>
      </c>
      <c r="AM39" s="251">
        <v>58.921532950169102</v>
      </c>
      <c r="AN39" s="251">
        <v>59.797998234637298</v>
      </c>
      <c r="AO39" s="251">
        <v>62.062661607533101</v>
      </c>
      <c r="AP39" s="251">
        <v>59.790191659324599</v>
      </c>
      <c r="AQ39" s="251">
        <v>56.705400566492202</v>
      </c>
      <c r="AR39" s="251">
        <v>58.470519928593397</v>
      </c>
      <c r="AS39" s="251">
        <v>59.986984683284902</v>
      </c>
      <c r="AT39" s="251">
        <v>69.353610371199693</v>
      </c>
      <c r="AU39" s="251">
        <v>61.410725560729702</v>
      </c>
      <c r="AV39" s="251">
        <v>61.118533669487398</v>
      </c>
      <c r="AW39" s="251">
        <v>66.3190053792908</v>
      </c>
      <c r="AX39" s="251">
        <v>68.277902631594102</v>
      </c>
      <c r="AY39" s="251">
        <v>55.7405710626388</v>
      </c>
      <c r="AZ39" s="251">
        <v>57.626702187951501</v>
      </c>
      <c r="BA39" s="251">
        <v>63.470748822706497</v>
      </c>
      <c r="BB39" s="251">
        <v>65.139701426819997</v>
      </c>
      <c r="BC39" s="251">
        <v>57.788623467280999</v>
      </c>
      <c r="BD39" s="251">
        <v>57.536361083072102</v>
      </c>
      <c r="BE39" s="251">
        <v>62.218826814780797</v>
      </c>
      <c r="BF39" s="251">
        <v>54.181452350243802</v>
      </c>
      <c r="BG39" s="251">
        <v>46.976214209203</v>
      </c>
      <c r="BH39" s="251">
        <v>46.9461892520685</v>
      </c>
      <c r="BI39" s="251">
        <v>51.672833327219699</v>
      </c>
      <c r="BJ39" s="251">
        <v>54.2993862998974</v>
      </c>
      <c r="BK39" s="251"/>
    </row>
    <row r="40" spans="1:63" x14ac:dyDescent="0.3">
      <c r="A40" s="241" t="s">
        <v>364</v>
      </c>
      <c r="B40" s="251">
        <v>21.708890715839701</v>
      </c>
      <c r="C40" s="251">
        <v>22.444075293730101</v>
      </c>
      <c r="D40" s="251">
        <v>22.4961243612312</v>
      </c>
      <c r="E40" s="251">
        <v>22.889834670836098</v>
      </c>
      <c r="F40" s="251">
        <v>21.3874980377234</v>
      </c>
      <c r="G40" s="251">
        <v>21.853267959650001</v>
      </c>
      <c r="H40" s="251">
        <v>22.261619686390301</v>
      </c>
      <c r="I40" s="251">
        <v>22.155208285002299</v>
      </c>
      <c r="J40" s="251">
        <v>21.888956166397499</v>
      </c>
      <c r="K40" s="251">
        <v>21.203609207533901</v>
      </c>
      <c r="L40" s="251">
        <v>21.787754513561001</v>
      </c>
      <c r="M40" s="251">
        <v>23.059965151281201</v>
      </c>
      <c r="N40" s="251">
        <v>20.3524375260764</v>
      </c>
      <c r="O40" s="251">
        <v>20.461603769955001</v>
      </c>
      <c r="P40" s="251">
        <v>20.7899656377339</v>
      </c>
      <c r="Q40" s="251">
        <v>20.2543486857742</v>
      </c>
      <c r="R40" s="251">
        <v>20.678434092266802</v>
      </c>
      <c r="S40" s="251">
        <v>20.689587800769399</v>
      </c>
      <c r="T40" s="251">
        <v>21.321527271383101</v>
      </c>
      <c r="U40" s="251">
        <v>21.424190865789001</v>
      </c>
      <c r="V40" s="251">
        <v>19.019944250414401</v>
      </c>
      <c r="W40" s="251">
        <v>19.747454778626299</v>
      </c>
      <c r="X40" s="251">
        <v>20.066492569722101</v>
      </c>
      <c r="Y40" s="251">
        <v>19.064431103609301</v>
      </c>
      <c r="Z40" s="251">
        <v>17.6500369357592</v>
      </c>
      <c r="AA40" s="251">
        <v>18.506816873680201</v>
      </c>
      <c r="AB40" s="251">
        <v>19.040071845450299</v>
      </c>
      <c r="AC40" s="251">
        <v>18.222193353519501</v>
      </c>
      <c r="AD40" s="251">
        <v>17.4206997122098</v>
      </c>
      <c r="AE40" s="251">
        <v>18.6819262993141</v>
      </c>
      <c r="AF40" s="251">
        <v>19.172729805311601</v>
      </c>
      <c r="AG40" s="251">
        <v>18.459336192956702</v>
      </c>
      <c r="AH40" s="251">
        <v>17.351900996402598</v>
      </c>
      <c r="AI40" s="251">
        <v>18.320745267121598</v>
      </c>
      <c r="AJ40" s="251">
        <v>18.738585489592499</v>
      </c>
      <c r="AK40" s="251">
        <v>18.196591050722201</v>
      </c>
      <c r="AL40" s="251">
        <v>16.763650676551599</v>
      </c>
      <c r="AM40" s="251">
        <v>17.887913255418201</v>
      </c>
      <c r="AN40" s="251">
        <v>18.2000233334734</v>
      </c>
      <c r="AO40" s="251">
        <v>17.340824892832899</v>
      </c>
      <c r="AP40" s="251">
        <v>16.550657507728602</v>
      </c>
      <c r="AQ40" s="251">
        <v>17.898204635352201</v>
      </c>
      <c r="AR40" s="251">
        <v>18.5763462443416</v>
      </c>
      <c r="AS40" s="251">
        <v>17.493980908063399</v>
      </c>
      <c r="AT40" s="251">
        <v>17.633723370475199</v>
      </c>
      <c r="AU40" s="251">
        <v>18.698996855648399</v>
      </c>
      <c r="AV40" s="251">
        <v>19.223344384096201</v>
      </c>
      <c r="AW40" s="251">
        <v>18.368894998525601</v>
      </c>
      <c r="AX40" s="251">
        <v>17.775798062077701</v>
      </c>
      <c r="AY40" s="251">
        <v>17.036917775436699</v>
      </c>
      <c r="AZ40" s="251">
        <v>18.5262675920338</v>
      </c>
      <c r="BA40" s="251">
        <v>17.650793301525201</v>
      </c>
      <c r="BB40" s="251">
        <v>17.006638265903</v>
      </c>
      <c r="BC40" s="251">
        <v>18.412561100154399</v>
      </c>
      <c r="BD40" s="251">
        <v>19.042621512671801</v>
      </c>
      <c r="BE40" s="251">
        <v>17.885259364795001</v>
      </c>
      <c r="BF40" s="251">
        <v>15.4304754024147</v>
      </c>
      <c r="BG40" s="251">
        <v>15.833507092302201</v>
      </c>
      <c r="BH40" s="251">
        <v>16.26805658188</v>
      </c>
      <c r="BI40" s="251">
        <v>15.951833427725999</v>
      </c>
      <c r="BJ40" s="251">
        <v>15.594646693813401</v>
      </c>
      <c r="BK40" s="251"/>
    </row>
    <row r="41" spans="1:63" x14ac:dyDescent="0.3">
      <c r="A41" s="241" t="s">
        <v>49</v>
      </c>
      <c r="B41" s="251">
        <v>2717.5802950053999</v>
      </c>
      <c r="C41" s="251">
        <v>2929.35167947639</v>
      </c>
      <c r="D41" s="251">
        <v>2973.80835358281</v>
      </c>
      <c r="E41" s="251">
        <v>2818.5401822766098</v>
      </c>
      <c r="F41" s="251">
        <v>2689.91285089338</v>
      </c>
      <c r="G41" s="251">
        <v>2925.73757912469</v>
      </c>
      <c r="H41" s="251">
        <v>3002.8179662360799</v>
      </c>
      <c r="I41" s="251">
        <v>2777.3330304800502</v>
      </c>
      <c r="J41" s="251">
        <v>2661.5796334643501</v>
      </c>
      <c r="K41" s="251">
        <v>2811.1703593901002</v>
      </c>
      <c r="L41" s="251">
        <v>2927.66112937548</v>
      </c>
      <c r="M41" s="251">
        <v>2785.33890116867</v>
      </c>
      <c r="N41" s="251">
        <v>2496.7174439202299</v>
      </c>
      <c r="O41" s="251">
        <v>2701.8504442865101</v>
      </c>
      <c r="P41" s="251">
        <v>2740.1577209391698</v>
      </c>
      <c r="Q41" s="251">
        <v>2508.4753987568802</v>
      </c>
      <c r="R41" s="251">
        <v>2403.9449887742899</v>
      </c>
      <c r="S41" s="251">
        <v>2558.8816146112899</v>
      </c>
      <c r="T41" s="251">
        <v>2637.5077910587802</v>
      </c>
      <c r="U41" s="251">
        <v>2454.4405796866699</v>
      </c>
      <c r="V41" s="251">
        <v>2357.1427791612</v>
      </c>
      <c r="W41" s="251">
        <v>2566.5253104345502</v>
      </c>
      <c r="X41" s="251">
        <v>2641.8509411250602</v>
      </c>
      <c r="Y41" s="251">
        <v>2396.01538907331</v>
      </c>
      <c r="Z41" s="251">
        <v>2297.3207185104502</v>
      </c>
      <c r="AA41" s="251">
        <v>2546.4619558546801</v>
      </c>
      <c r="AB41" s="251">
        <v>2614.6467654113098</v>
      </c>
      <c r="AC41" s="251">
        <v>2405.4509120157099</v>
      </c>
      <c r="AD41" s="251">
        <v>2315.4796341839701</v>
      </c>
      <c r="AE41" s="251">
        <v>2568.2281320225302</v>
      </c>
      <c r="AF41" s="251">
        <v>2660.28235716786</v>
      </c>
      <c r="AG41" s="251">
        <v>2470.7005688324198</v>
      </c>
      <c r="AH41" s="251">
        <v>2270.3710239438301</v>
      </c>
      <c r="AI41" s="251">
        <v>2506.8109695324802</v>
      </c>
      <c r="AJ41" s="251">
        <v>2581.3198074213901</v>
      </c>
      <c r="AK41" s="251">
        <v>2395.8237049476602</v>
      </c>
      <c r="AL41" s="251">
        <v>2232.8530364121898</v>
      </c>
      <c r="AM41" s="251">
        <v>2485.54515355784</v>
      </c>
      <c r="AN41" s="251">
        <v>2539.7673314492799</v>
      </c>
      <c r="AO41" s="251">
        <v>2344.6006999383799</v>
      </c>
      <c r="AP41" s="251">
        <v>2115.91278531033</v>
      </c>
      <c r="AQ41" s="251">
        <v>2375.4169231195601</v>
      </c>
      <c r="AR41" s="251">
        <v>2477.2415771835999</v>
      </c>
      <c r="AS41" s="251">
        <v>2268.22099220883</v>
      </c>
      <c r="AT41" s="251">
        <v>2070.8927663347899</v>
      </c>
      <c r="AU41" s="251">
        <v>2331.3478292885002</v>
      </c>
      <c r="AV41" s="251">
        <v>2429.30652760675</v>
      </c>
      <c r="AW41" s="251">
        <v>2224.2169819993601</v>
      </c>
      <c r="AX41" s="251">
        <v>2017.7888083770499</v>
      </c>
      <c r="AY41" s="251">
        <v>2045.52005591528</v>
      </c>
      <c r="AZ41" s="251">
        <v>2267.5512429141299</v>
      </c>
      <c r="BA41" s="251">
        <v>2047.65926718271</v>
      </c>
      <c r="BB41" s="251">
        <v>1890.44806297832</v>
      </c>
      <c r="BC41" s="251">
        <v>2178.2172377596498</v>
      </c>
      <c r="BD41" s="251">
        <v>2296.1258807102399</v>
      </c>
      <c r="BE41" s="251">
        <v>2056.90810190416</v>
      </c>
      <c r="BF41" s="251">
        <v>1854.29186816318</v>
      </c>
      <c r="BG41" s="251">
        <v>1970.0924572435399</v>
      </c>
      <c r="BH41" s="251">
        <v>2043.2671373093301</v>
      </c>
      <c r="BI41" s="251">
        <v>1950.6436371146599</v>
      </c>
      <c r="BJ41" s="251">
        <v>1884.47987994306</v>
      </c>
      <c r="BK41" s="251"/>
    </row>
    <row r="42" spans="1:63" x14ac:dyDescent="0.3">
      <c r="A42" s="241" t="s">
        <v>393</v>
      </c>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row>
    <row r="43" spans="1:63" x14ac:dyDescent="0.3">
      <c r="A43" s="241" t="s">
        <v>30</v>
      </c>
      <c r="B43" s="251">
        <v>17375.761477457225</v>
      </c>
      <c r="C43" s="251">
        <v>16647.312261167579</v>
      </c>
      <c r="D43" s="251">
        <v>16149.312380542493</v>
      </c>
      <c r="E43" s="251">
        <v>17947.44750143119</v>
      </c>
      <c r="F43" s="251">
        <v>16509.115704995165</v>
      </c>
      <c r="G43" s="251">
        <v>15114.835714063893</v>
      </c>
      <c r="H43" s="251">
        <v>14214.110400030906</v>
      </c>
      <c r="I43" s="251">
        <v>16831.618849563689</v>
      </c>
      <c r="J43" s="251">
        <v>18998.620954852529</v>
      </c>
      <c r="K43" s="251">
        <v>16274.958482857432</v>
      </c>
      <c r="L43" s="251">
        <v>15158.765804890429</v>
      </c>
      <c r="M43" s="251">
        <v>18407.559552305891</v>
      </c>
      <c r="N43" s="251">
        <v>17665.118610819976</v>
      </c>
      <c r="O43" s="251">
        <v>15494.637745448346</v>
      </c>
      <c r="P43" s="251">
        <v>14542.912490504776</v>
      </c>
      <c r="Q43" s="251">
        <v>15728.616691665917</v>
      </c>
      <c r="R43" s="251">
        <v>16126.863235138491</v>
      </c>
      <c r="S43" s="251">
        <v>14400.572008330755</v>
      </c>
      <c r="T43" s="251">
        <v>13791.980451606572</v>
      </c>
      <c r="U43" s="251">
        <v>15583.093618274143</v>
      </c>
      <c r="V43" s="251">
        <v>15921.307953619038</v>
      </c>
      <c r="W43" s="251">
        <v>14308.78218595945</v>
      </c>
      <c r="X43" s="251">
        <v>13687.293499818988</v>
      </c>
      <c r="Y43" s="251">
        <v>14515.909834922604</v>
      </c>
      <c r="Z43" s="251">
        <v>14617.100327978336</v>
      </c>
      <c r="AA43" s="251">
        <v>14032.587674127608</v>
      </c>
      <c r="AB43" s="251">
        <v>13642.036131977227</v>
      </c>
      <c r="AC43" s="251">
        <v>14672.65956395731</v>
      </c>
      <c r="AD43" s="251">
        <v>15179.025394217906</v>
      </c>
      <c r="AE43" s="251">
        <v>14034.245283527216</v>
      </c>
      <c r="AF43" s="251">
        <v>13509.519635195555</v>
      </c>
      <c r="AG43" s="251">
        <v>14741.979521642177</v>
      </c>
      <c r="AH43" s="251">
        <v>15162.535875849582</v>
      </c>
      <c r="AI43" s="251">
        <v>14094.750161442682</v>
      </c>
      <c r="AJ43" s="251">
        <v>13884.971294493096</v>
      </c>
      <c r="AK43" s="251">
        <v>15146.140374866696</v>
      </c>
      <c r="AL43" s="251">
        <v>14491.703680839229</v>
      </c>
      <c r="AM43" s="251">
        <v>13952.434215809384</v>
      </c>
      <c r="AN43" s="251">
        <v>13729.788225159999</v>
      </c>
      <c r="AO43" s="251">
        <v>14639.799665600891</v>
      </c>
      <c r="AP43" s="251">
        <v>14429.762504665741</v>
      </c>
      <c r="AQ43" s="251">
        <v>13747.757341536722</v>
      </c>
      <c r="AR43" s="251">
        <v>13445.321030167544</v>
      </c>
      <c r="AS43" s="251">
        <v>14352.444595656703</v>
      </c>
      <c r="AT43" s="251">
        <v>14202.975126429614</v>
      </c>
      <c r="AU43" s="251">
        <v>13469.790627508577</v>
      </c>
      <c r="AV43" s="251">
        <v>13389.442186445367</v>
      </c>
      <c r="AW43" s="251">
        <v>13624.916183816866</v>
      </c>
      <c r="AX43" s="251">
        <v>12747.927900145058</v>
      </c>
      <c r="AY43" s="251">
        <v>11703.646288483993</v>
      </c>
      <c r="AZ43" s="251">
        <v>11920.89153811388</v>
      </c>
      <c r="BA43" s="251">
        <v>12568.563967054994</v>
      </c>
      <c r="BB43" s="251">
        <v>12614.511567802383</v>
      </c>
      <c r="BC43" s="251">
        <v>12762.759199080003</v>
      </c>
      <c r="BD43" s="251">
        <v>12404.124909217386</v>
      </c>
      <c r="BE43" s="251">
        <v>13248.853624053125</v>
      </c>
      <c r="BF43" s="251">
        <v>12425.014772463286</v>
      </c>
      <c r="BG43" s="251">
        <v>12377.322523272544</v>
      </c>
      <c r="BH43" s="251">
        <v>11845.396670720986</v>
      </c>
      <c r="BI43" s="251">
        <v>12832.661747011798</v>
      </c>
      <c r="BJ43" s="251">
        <v>12447.006082174656</v>
      </c>
      <c r="BK43" s="25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314</v>
      </c>
      <c r="B1" t="s">
        <v>315</v>
      </c>
      <c r="C1" t="s">
        <v>32</v>
      </c>
      <c r="D1" t="s">
        <v>316</v>
      </c>
      <c r="E1" t="s">
        <v>317</v>
      </c>
      <c r="F1" t="s">
        <v>318</v>
      </c>
      <c r="G1" t="s">
        <v>319</v>
      </c>
      <c r="H1" t="s">
        <v>320</v>
      </c>
      <c r="I1" t="s">
        <v>321</v>
      </c>
      <c r="J1" t="s">
        <v>322</v>
      </c>
      <c r="K1" t="s">
        <v>323</v>
      </c>
      <c r="L1" t="s">
        <v>324</v>
      </c>
      <c r="M1" t="s">
        <v>325</v>
      </c>
      <c r="N1" t="s">
        <v>326</v>
      </c>
      <c r="O1" t="s">
        <v>327</v>
      </c>
      <c r="P1" t="s">
        <v>328</v>
      </c>
      <c r="Q1" t="s">
        <v>329</v>
      </c>
      <c r="R1" t="s">
        <v>330</v>
      </c>
      <c r="S1" t="s">
        <v>331</v>
      </c>
      <c r="T1" t="s">
        <v>332</v>
      </c>
      <c r="U1" t="s">
        <v>333</v>
      </c>
      <c r="V1" t="s">
        <v>334</v>
      </c>
      <c r="W1" t="s">
        <v>335</v>
      </c>
    </row>
    <row r="2" spans="1:23" x14ac:dyDescent="0.3">
      <c r="A2" t="s">
        <v>336</v>
      </c>
      <c r="B2" t="s">
        <v>35</v>
      </c>
      <c r="C2" t="s">
        <v>22</v>
      </c>
      <c r="D2" t="s">
        <v>337</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336</v>
      </c>
      <c r="B3" t="s">
        <v>35</v>
      </c>
      <c r="C3" t="s">
        <v>22</v>
      </c>
      <c r="D3" t="s">
        <v>337</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336</v>
      </c>
      <c r="B4" t="s">
        <v>35</v>
      </c>
      <c r="C4" t="s">
        <v>22</v>
      </c>
      <c r="D4" t="s">
        <v>337</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336</v>
      </c>
      <c r="B5" t="s">
        <v>35</v>
      </c>
      <c r="C5" t="s">
        <v>22</v>
      </c>
      <c r="D5" t="s">
        <v>337</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336</v>
      </c>
      <c r="B6" t="s">
        <v>35</v>
      </c>
      <c r="C6" t="s">
        <v>22</v>
      </c>
      <c r="D6" t="s">
        <v>338</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336</v>
      </c>
      <c r="B7" t="s">
        <v>35</v>
      </c>
      <c r="C7" t="s">
        <v>22</v>
      </c>
      <c r="D7" t="s">
        <v>338</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336</v>
      </c>
      <c r="B8" t="s">
        <v>35</v>
      </c>
      <c r="C8" t="s">
        <v>22</v>
      </c>
      <c r="D8" t="s">
        <v>338</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336</v>
      </c>
      <c r="B9" t="s">
        <v>35</v>
      </c>
      <c r="C9" t="s">
        <v>22</v>
      </c>
      <c r="D9" t="s">
        <v>338</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336</v>
      </c>
      <c r="B10" t="s">
        <v>35</v>
      </c>
      <c r="C10" t="s">
        <v>22</v>
      </c>
      <c r="D10" t="s">
        <v>339</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336</v>
      </c>
      <c r="B11" t="s">
        <v>35</v>
      </c>
      <c r="C11" t="s">
        <v>22</v>
      </c>
      <c r="D11" t="s">
        <v>339</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336</v>
      </c>
      <c r="B12" t="s">
        <v>35</v>
      </c>
      <c r="C12" t="s">
        <v>22</v>
      </c>
      <c r="D12" t="s">
        <v>339</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336</v>
      </c>
      <c r="B13" t="s">
        <v>35</v>
      </c>
      <c r="C13" t="s">
        <v>22</v>
      </c>
      <c r="D13" t="s">
        <v>339</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336</v>
      </c>
      <c r="B14" t="s">
        <v>35</v>
      </c>
      <c r="C14" t="s">
        <v>22</v>
      </c>
      <c r="D14" t="s">
        <v>340</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336</v>
      </c>
      <c r="B15" t="s">
        <v>35</v>
      </c>
      <c r="C15" t="s">
        <v>22</v>
      </c>
      <c r="D15" t="s">
        <v>340</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336</v>
      </c>
      <c r="B16" t="s">
        <v>35</v>
      </c>
      <c r="C16" t="s">
        <v>22</v>
      </c>
      <c r="D16" t="s">
        <v>340</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336</v>
      </c>
      <c r="B17" t="s">
        <v>35</v>
      </c>
      <c r="C17" t="s">
        <v>22</v>
      </c>
      <c r="D17" t="s">
        <v>340</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336</v>
      </c>
      <c r="B18" t="s">
        <v>35</v>
      </c>
      <c r="C18" t="s">
        <v>22</v>
      </c>
      <c r="D18" t="s">
        <v>341</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336</v>
      </c>
      <c r="B19" t="s">
        <v>35</v>
      </c>
      <c r="C19" t="s">
        <v>22</v>
      </c>
      <c r="D19" t="s">
        <v>341</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336</v>
      </c>
      <c r="B20" t="s">
        <v>35</v>
      </c>
      <c r="C20" t="s">
        <v>22</v>
      </c>
      <c r="D20" t="s">
        <v>341</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336</v>
      </c>
      <c r="B21" t="s">
        <v>35</v>
      </c>
      <c r="C21" t="s">
        <v>22</v>
      </c>
      <c r="D21" t="s">
        <v>341</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336</v>
      </c>
      <c r="B22" t="s">
        <v>35</v>
      </c>
      <c r="C22" t="s">
        <v>22</v>
      </c>
      <c r="D22" t="s">
        <v>342</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336</v>
      </c>
      <c r="B23" t="s">
        <v>35</v>
      </c>
      <c r="C23" t="s">
        <v>22</v>
      </c>
      <c r="D23" t="s">
        <v>342</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336</v>
      </c>
      <c r="B24" t="s">
        <v>35</v>
      </c>
      <c r="C24" t="s">
        <v>22</v>
      </c>
      <c r="D24" t="s">
        <v>342</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336</v>
      </c>
      <c r="B25" t="s">
        <v>35</v>
      </c>
      <c r="C25" t="s">
        <v>22</v>
      </c>
      <c r="D25" t="s">
        <v>342</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336</v>
      </c>
      <c r="B26" t="s">
        <v>35</v>
      </c>
      <c r="C26" t="s">
        <v>22</v>
      </c>
      <c r="D26" t="s">
        <v>343</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336</v>
      </c>
      <c r="B27" t="s">
        <v>35</v>
      </c>
      <c r="C27" t="s">
        <v>22</v>
      </c>
      <c r="D27" t="s">
        <v>343</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336</v>
      </c>
      <c r="B28" t="s">
        <v>35</v>
      </c>
      <c r="C28" t="s">
        <v>22</v>
      </c>
      <c r="D28" t="s">
        <v>343</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336</v>
      </c>
      <c r="B29" t="s">
        <v>35</v>
      </c>
      <c r="C29" t="s">
        <v>22</v>
      </c>
      <c r="D29" t="s">
        <v>343</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336</v>
      </c>
      <c r="B30" t="s">
        <v>35</v>
      </c>
      <c r="C30" t="s">
        <v>22</v>
      </c>
      <c r="D30" t="s">
        <v>344</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336</v>
      </c>
      <c r="B31" t="s">
        <v>35</v>
      </c>
      <c r="C31" t="s">
        <v>22</v>
      </c>
      <c r="D31" t="s">
        <v>344</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336</v>
      </c>
      <c r="B32" t="s">
        <v>35</v>
      </c>
      <c r="C32" t="s">
        <v>22</v>
      </c>
      <c r="D32" t="s">
        <v>344</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336</v>
      </c>
      <c r="B33" t="s">
        <v>35</v>
      </c>
      <c r="C33" t="s">
        <v>22</v>
      </c>
      <c r="D33" t="s">
        <v>344</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336</v>
      </c>
      <c r="B34" t="s">
        <v>35</v>
      </c>
      <c r="C34" t="s">
        <v>22</v>
      </c>
      <c r="D34" t="s">
        <v>345</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336</v>
      </c>
      <c r="B35" t="s">
        <v>35</v>
      </c>
      <c r="C35" t="s">
        <v>22</v>
      </c>
      <c r="D35" t="s">
        <v>345</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336</v>
      </c>
      <c r="B36" t="s">
        <v>35</v>
      </c>
      <c r="C36" t="s">
        <v>22</v>
      </c>
      <c r="D36" t="s">
        <v>345</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336</v>
      </c>
      <c r="B37" t="s">
        <v>35</v>
      </c>
      <c r="C37" t="s">
        <v>22</v>
      </c>
      <c r="D37" t="s">
        <v>345</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336</v>
      </c>
      <c r="B38" t="s">
        <v>35</v>
      </c>
      <c r="C38" t="s">
        <v>22</v>
      </c>
      <c r="D38" t="s">
        <v>346</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336</v>
      </c>
      <c r="B39" t="s">
        <v>35</v>
      </c>
      <c r="C39" t="s">
        <v>22</v>
      </c>
      <c r="D39" t="s">
        <v>346</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336</v>
      </c>
      <c r="B40" t="s">
        <v>35</v>
      </c>
      <c r="C40" t="s">
        <v>22</v>
      </c>
      <c r="D40" t="s">
        <v>346</v>
      </c>
      <c r="E40" t="s">
        <v>209</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336</v>
      </c>
      <c r="B41" t="s">
        <v>35</v>
      </c>
      <c r="C41" t="s">
        <v>22</v>
      </c>
      <c r="D41" t="s">
        <v>346</v>
      </c>
      <c r="E41" t="s">
        <v>211</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336</v>
      </c>
      <c r="B42" t="s">
        <v>35</v>
      </c>
      <c r="C42" t="s">
        <v>22</v>
      </c>
      <c r="D42" t="s">
        <v>347</v>
      </c>
      <c r="E42" t="s">
        <v>251</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336</v>
      </c>
      <c r="B43" t="s">
        <v>35</v>
      </c>
      <c r="C43" t="s">
        <v>22</v>
      </c>
      <c r="D43" t="s">
        <v>347</v>
      </c>
      <c r="E43" t="s">
        <v>263</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336</v>
      </c>
      <c r="B44" t="s">
        <v>35</v>
      </c>
      <c r="C44" t="s">
        <v>22</v>
      </c>
      <c r="D44" t="s">
        <v>347</v>
      </c>
      <c r="E44" t="s">
        <v>264</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336</v>
      </c>
      <c r="B45" t="s">
        <v>35</v>
      </c>
      <c r="C45" t="s">
        <v>22</v>
      </c>
      <c r="D45" t="s">
        <v>347</v>
      </c>
      <c r="E45" t="s">
        <v>269</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336</v>
      </c>
      <c r="B46" t="s">
        <v>35</v>
      </c>
      <c r="C46" t="s">
        <v>22</v>
      </c>
      <c r="D46" t="s">
        <v>348</v>
      </c>
      <c r="E46" t="s">
        <v>270</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336</v>
      </c>
      <c r="B47" t="s">
        <v>35</v>
      </c>
      <c r="C47" t="s">
        <v>22</v>
      </c>
      <c r="D47" t="s">
        <v>348</v>
      </c>
      <c r="E47" t="s">
        <v>271</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336</v>
      </c>
      <c r="B48" t="s">
        <v>35</v>
      </c>
      <c r="C48" t="s">
        <v>22</v>
      </c>
      <c r="D48" t="s">
        <v>348</v>
      </c>
      <c r="E48" t="s">
        <v>272</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336</v>
      </c>
      <c r="B49" t="s">
        <v>35</v>
      </c>
      <c r="C49" t="s">
        <v>22</v>
      </c>
      <c r="D49" t="s">
        <v>348</v>
      </c>
      <c r="E49" t="s">
        <v>274</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336</v>
      </c>
      <c r="B50" t="s">
        <v>35</v>
      </c>
      <c r="C50" t="s">
        <v>22</v>
      </c>
      <c r="D50" t="s">
        <v>349</v>
      </c>
      <c r="E50" t="s">
        <v>277</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336</v>
      </c>
      <c r="B51" t="s">
        <v>35</v>
      </c>
      <c r="C51" t="s">
        <v>22</v>
      </c>
      <c r="D51" t="s">
        <v>349</v>
      </c>
      <c r="E51" t="s">
        <v>279</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336</v>
      </c>
      <c r="B52" t="s">
        <v>35</v>
      </c>
      <c r="C52" t="s">
        <v>22</v>
      </c>
      <c r="D52" t="s">
        <v>349</v>
      </c>
      <c r="E52" t="s">
        <v>280</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336</v>
      </c>
      <c r="B53" t="s">
        <v>35</v>
      </c>
      <c r="C53" t="s">
        <v>22</v>
      </c>
      <c r="D53" t="s">
        <v>349</v>
      </c>
      <c r="E53" t="s">
        <v>282</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336</v>
      </c>
      <c r="B54" t="s">
        <v>35</v>
      </c>
      <c r="C54" t="s">
        <v>22</v>
      </c>
      <c r="D54" t="s">
        <v>350</v>
      </c>
      <c r="E54" t="s">
        <v>283</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336</v>
      </c>
      <c r="B55" t="s">
        <v>35</v>
      </c>
      <c r="C55" t="s">
        <v>22</v>
      </c>
      <c r="D55" t="s">
        <v>350</v>
      </c>
      <c r="E55" t="s">
        <v>284</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336</v>
      </c>
      <c r="B56" t="s">
        <v>35</v>
      </c>
      <c r="C56" t="s">
        <v>22</v>
      </c>
      <c r="D56" t="s">
        <v>350</v>
      </c>
      <c r="E56" t="s">
        <v>287</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336</v>
      </c>
      <c r="B57" t="s">
        <v>35</v>
      </c>
      <c r="C57" t="s">
        <v>22</v>
      </c>
      <c r="D57" t="s">
        <v>350</v>
      </c>
      <c r="E57" t="s">
        <v>289</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336</v>
      </c>
      <c r="B58" t="s">
        <v>35</v>
      </c>
      <c r="C58" t="s">
        <v>22</v>
      </c>
      <c r="D58" t="s">
        <v>351</v>
      </c>
      <c r="E58" t="s">
        <v>290</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336</v>
      </c>
      <c r="B59" t="s">
        <v>35</v>
      </c>
      <c r="C59" t="s">
        <v>22</v>
      </c>
      <c r="D59" t="s">
        <v>351</v>
      </c>
      <c r="E59" t="s">
        <v>291</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336</v>
      </c>
      <c r="B60" t="s">
        <v>35</v>
      </c>
      <c r="C60" t="s">
        <v>22</v>
      </c>
      <c r="D60" t="s">
        <v>351</v>
      </c>
      <c r="E60" t="s">
        <v>293</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336</v>
      </c>
      <c r="B61" t="s">
        <v>35</v>
      </c>
      <c r="C61" t="s">
        <v>22</v>
      </c>
      <c r="D61" t="s">
        <v>351</v>
      </c>
      <c r="E61" t="s">
        <v>310</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336</v>
      </c>
      <c r="B62" t="s">
        <v>35</v>
      </c>
      <c r="C62" t="s">
        <v>22</v>
      </c>
      <c r="D62" t="s">
        <v>352</v>
      </c>
      <c r="E62" t="s">
        <v>313</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353</v>
      </c>
      <c r="B63" t="s">
        <v>1</v>
      </c>
      <c r="C63" t="s">
        <v>23</v>
      </c>
      <c r="D63" t="s">
        <v>337</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353</v>
      </c>
      <c r="B64" t="s">
        <v>1</v>
      </c>
      <c r="C64" t="s">
        <v>23</v>
      </c>
      <c r="D64" t="s">
        <v>337</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353</v>
      </c>
      <c r="B65" t="s">
        <v>1</v>
      </c>
      <c r="C65" t="s">
        <v>23</v>
      </c>
      <c r="D65" t="s">
        <v>337</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353</v>
      </c>
      <c r="B66" t="s">
        <v>1</v>
      </c>
      <c r="C66" t="s">
        <v>23</v>
      </c>
      <c r="D66" t="s">
        <v>337</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353</v>
      </c>
      <c r="B67" t="s">
        <v>1</v>
      </c>
      <c r="C67" t="s">
        <v>23</v>
      </c>
      <c r="D67" t="s">
        <v>338</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353</v>
      </c>
      <c r="B68" t="s">
        <v>1</v>
      </c>
      <c r="C68" t="s">
        <v>23</v>
      </c>
      <c r="D68" t="s">
        <v>338</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353</v>
      </c>
      <c r="B69" t="s">
        <v>1</v>
      </c>
      <c r="C69" t="s">
        <v>23</v>
      </c>
      <c r="D69" t="s">
        <v>338</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353</v>
      </c>
      <c r="B70" t="s">
        <v>1</v>
      </c>
      <c r="C70" t="s">
        <v>23</v>
      </c>
      <c r="D70" t="s">
        <v>338</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353</v>
      </c>
      <c r="B71" t="s">
        <v>1</v>
      </c>
      <c r="C71" t="s">
        <v>23</v>
      </c>
      <c r="D71" t="s">
        <v>339</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353</v>
      </c>
      <c r="B72" t="s">
        <v>1</v>
      </c>
      <c r="C72" t="s">
        <v>23</v>
      </c>
      <c r="D72" t="s">
        <v>339</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353</v>
      </c>
      <c r="B73" t="s">
        <v>1</v>
      </c>
      <c r="C73" t="s">
        <v>23</v>
      </c>
      <c r="D73" t="s">
        <v>339</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353</v>
      </c>
      <c r="B74" t="s">
        <v>1</v>
      </c>
      <c r="C74" t="s">
        <v>23</v>
      </c>
      <c r="D74" t="s">
        <v>339</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353</v>
      </c>
      <c r="B75" t="s">
        <v>1</v>
      </c>
      <c r="C75" t="s">
        <v>23</v>
      </c>
      <c r="D75" t="s">
        <v>340</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353</v>
      </c>
      <c r="B76" t="s">
        <v>1</v>
      </c>
      <c r="C76" t="s">
        <v>23</v>
      </c>
      <c r="D76" t="s">
        <v>340</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353</v>
      </c>
      <c r="B77" t="s">
        <v>1</v>
      </c>
      <c r="C77" t="s">
        <v>23</v>
      </c>
      <c r="D77" t="s">
        <v>340</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353</v>
      </c>
      <c r="B78" t="s">
        <v>1</v>
      </c>
      <c r="C78" t="s">
        <v>23</v>
      </c>
      <c r="D78" t="s">
        <v>340</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353</v>
      </c>
      <c r="B79" t="s">
        <v>1</v>
      </c>
      <c r="C79" t="s">
        <v>23</v>
      </c>
      <c r="D79" t="s">
        <v>341</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353</v>
      </c>
      <c r="B80" t="s">
        <v>1</v>
      </c>
      <c r="C80" t="s">
        <v>23</v>
      </c>
      <c r="D80" t="s">
        <v>341</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353</v>
      </c>
      <c r="B81" t="s">
        <v>1</v>
      </c>
      <c r="C81" t="s">
        <v>23</v>
      </c>
      <c r="D81" t="s">
        <v>341</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353</v>
      </c>
      <c r="B82" t="s">
        <v>1</v>
      </c>
      <c r="C82" t="s">
        <v>23</v>
      </c>
      <c r="D82" t="s">
        <v>341</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353</v>
      </c>
      <c r="B83" t="s">
        <v>1</v>
      </c>
      <c r="C83" t="s">
        <v>23</v>
      </c>
      <c r="D83" t="s">
        <v>342</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353</v>
      </c>
      <c r="B84" t="s">
        <v>1</v>
      </c>
      <c r="C84" t="s">
        <v>23</v>
      </c>
      <c r="D84" t="s">
        <v>342</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353</v>
      </c>
      <c r="B85" t="s">
        <v>1</v>
      </c>
      <c r="C85" t="s">
        <v>23</v>
      </c>
      <c r="D85" t="s">
        <v>342</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353</v>
      </c>
      <c r="B86" t="s">
        <v>1</v>
      </c>
      <c r="C86" t="s">
        <v>23</v>
      </c>
      <c r="D86" t="s">
        <v>342</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353</v>
      </c>
      <c r="B87" t="s">
        <v>1</v>
      </c>
      <c r="C87" t="s">
        <v>23</v>
      </c>
      <c r="D87" t="s">
        <v>343</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353</v>
      </c>
      <c r="B88" t="s">
        <v>1</v>
      </c>
      <c r="C88" t="s">
        <v>23</v>
      </c>
      <c r="D88" t="s">
        <v>343</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353</v>
      </c>
      <c r="B89" t="s">
        <v>1</v>
      </c>
      <c r="C89" t="s">
        <v>23</v>
      </c>
      <c r="D89" t="s">
        <v>343</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353</v>
      </c>
      <c r="B90" t="s">
        <v>1</v>
      </c>
      <c r="C90" t="s">
        <v>23</v>
      </c>
      <c r="D90" t="s">
        <v>343</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353</v>
      </c>
      <c r="B91" t="s">
        <v>1</v>
      </c>
      <c r="C91" t="s">
        <v>23</v>
      </c>
      <c r="D91" t="s">
        <v>344</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353</v>
      </c>
      <c r="B92" t="s">
        <v>1</v>
      </c>
      <c r="C92" t="s">
        <v>23</v>
      </c>
      <c r="D92" t="s">
        <v>344</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353</v>
      </c>
      <c r="B93" t="s">
        <v>1</v>
      </c>
      <c r="C93" t="s">
        <v>23</v>
      </c>
      <c r="D93" t="s">
        <v>344</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353</v>
      </c>
      <c r="B94" t="s">
        <v>1</v>
      </c>
      <c r="C94" t="s">
        <v>23</v>
      </c>
      <c r="D94" t="s">
        <v>344</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353</v>
      </c>
      <c r="B95" t="s">
        <v>1</v>
      </c>
      <c r="C95" t="s">
        <v>23</v>
      </c>
      <c r="D95" t="s">
        <v>345</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353</v>
      </c>
      <c r="B96" t="s">
        <v>1</v>
      </c>
      <c r="C96" t="s">
        <v>23</v>
      </c>
      <c r="D96" t="s">
        <v>345</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353</v>
      </c>
      <c r="B97" t="s">
        <v>1</v>
      </c>
      <c r="C97" t="s">
        <v>23</v>
      </c>
      <c r="D97" t="s">
        <v>345</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353</v>
      </c>
      <c r="B98" t="s">
        <v>1</v>
      </c>
      <c r="C98" t="s">
        <v>23</v>
      </c>
      <c r="D98" t="s">
        <v>345</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353</v>
      </c>
      <c r="B99" t="s">
        <v>1</v>
      </c>
      <c r="C99" t="s">
        <v>23</v>
      </c>
      <c r="D99" t="s">
        <v>346</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353</v>
      </c>
      <c r="B100" t="s">
        <v>1</v>
      </c>
      <c r="C100" t="s">
        <v>23</v>
      </c>
      <c r="D100" t="s">
        <v>346</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353</v>
      </c>
      <c r="B101" t="s">
        <v>1</v>
      </c>
      <c r="C101" t="s">
        <v>23</v>
      </c>
      <c r="D101" t="s">
        <v>346</v>
      </c>
      <c r="E101" t="s">
        <v>209</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353</v>
      </c>
      <c r="B102" t="s">
        <v>1</v>
      </c>
      <c r="C102" t="s">
        <v>23</v>
      </c>
      <c r="D102" t="s">
        <v>346</v>
      </c>
      <c r="E102" t="s">
        <v>211</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353</v>
      </c>
      <c r="B103" t="s">
        <v>1</v>
      </c>
      <c r="C103" t="s">
        <v>23</v>
      </c>
      <c r="D103" t="s">
        <v>347</v>
      </c>
      <c r="E103" t="s">
        <v>251</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353</v>
      </c>
      <c r="B104" t="s">
        <v>1</v>
      </c>
      <c r="C104" t="s">
        <v>23</v>
      </c>
      <c r="D104" t="s">
        <v>347</v>
      </c>
      <c r="E104" t="s">
        <v>263</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353</v>
      </c>
      <c r="B105" t="s">
        <v>1</v>
      </c>
      <c r="C105" t="s">
        <v>23</v>
      </c>
      <c r="D105" t="s">
        <v>347</v>
      </c>
      <c r="E105" t="s">
        <v>264</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353</v>
      </c>
      <c r="B106" t="s">
        <v>1</v>
      </c>
      <c r="C106" t="s">
        <v>23</v>
      </c>
      <c r="D106" t="s">
        <v>347</v>
      </c>
      <c r="E106" t="s">
        <v>269</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353</v>
      </c>
      <c r="B107" t="s">
        <v>1</v>
      </c>
      <c r="C107" t="s">
        <v>23</v>
      </c>
      <c r="D107" t="s">
        <v>348</v>
      </c>
      <c r="E107" t="s">
        <v>270</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353</v>
      </c>
      <c r="B108" t="s">
        <v>1</v>
      </c>
      <c r="C108" t="s">
        <v>23</v>
      </c>
      <c r="D108" t="s">
        <v>348</v>
      </c>
      <c r="E108" t="s">
        <v>271</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353</v>
      </c>
      <c r="B109" t="s">
        <v>1</v>
      </c>
      <c r="C109" t="s">
        <v>23</v>
      </c>
      <c r="D109" t="s">
        <v>348</v>
      </c>
      <c r="E109" t="s">
        <v>272</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353</v>
      </c>
      <c r="B110" t="s">
        <v>1</v>
      </c>
      <c r="C110" t="s">
        <v>23</v>
      </c>
      <c r="D110" t="s">
        <v>348</v>
      </c>
      <c r="E110" t="s">
        <v>274</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353</v>
      </c>
      <c r="B111" t="s">
        <v>1</v>
      </c>
      <c r="C111" t="s">
        <v>23</v>
      </c>
      <c r="D111" t="s">
        <v>349</v>
      </c>
      <c r="E111" t="s">
        <v>277</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353</v>
      </c>
      <c r="B112" t="s">
        <v>1</v>
      </c>
      <c r="C112" t="s">
        <v>23</v>
      </c>
      <c r="D112" t="s">
        <v>349</v>
      </c>
      <c r="E112" t="s">
        <v>279</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353</v>
      </c>
      <c r="B113" t="s">
        <v>1</v>
      </c>
      <c r="C113" t="s">
        <v>23</v>
      </c>
      <c r="D113" t="s">
        <v>349</v>
      </c>
      <c r="E113" t="s">
        <v>280</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353</v>
      </c>
      <c r="B114" t="s">
        <v>1</v>
      </c>
      <c r="C114" t="s">
        <v>23</v>
      </c>
      <c r="D114" t="s">
        <v>349</v>
      </c>
      <c r="E114" t="s">
        <v>282</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353</v>
      </c>
      <c r="B115" t="s">
        <v>1</v>
      </c>
      <c r="C115" t="s">
        <v>23</v>
      </c>
      <c r="D115" t="s">
        <v>350</v>
      </c>
      <c r="E115" t="s">
        <v>283</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353</v>
      </c>
      <c r="B116" t="s">
        <v>1</v>
      </c>
      <c r="C116" t="s">
        <v>23</v>
      </c>
      <c r="D116" t="s">
        <v>350</v>
      </c>
      <c r="E116" t="s">
        <v>284</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353</v>
      </c>
      <c r="B117" t="s">
        <v>1</v>
      </c>
      <c r="C117" t="s">
        <v>23</v>
      </c>
      <c r="D117" t="s">
        <v>350</v>
      </c>
      <c r="E117" t="s">
        <v>287</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353</v>
      </c>
      <c r="B118" t="s">
        <v>1</v>
      </c>
      <c r="C118" t="s">
        <v>23</v>
      </c>
      <c r="D118" t="s">
        <v>350</v>
      </c>
      <c r="E118" t="s">
        <v>289</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353</v>
      </c>
      <c r="B119" t="s">
        <v>1</v>
      </c>
      <c r="C119" t="s">
        <v>23</v>
      </c>
      <c r="D119" t="s">
        <v>351</v>
      </c>
      <c r="E119" t="s">
        <v>290</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353</v>
      </c>
      <c r="B120" t="s">
        <v>1</v>
      </c>
      <c r="C120" t="s">
        <v>23</v>
      </c>
      <c r="D120" t="s">
        <v>351</v>
      </c>
      <c r="E120" t="s">
        <v>291</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353</v>
      </c>
      <c r="B121" t="s">
        <v>1</v>
      </c>
      <c r="C121" t="s">
        <v>23</v>
      </c>
      <c r="D121" t="s">
        <v>351</v>
      </c>
      <c r="E121" t="s">
        <v>293</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353</v>
      </c>
      <c r="B122" t="s">
        <v>1</v>
      </c>
      <c r="C122" t="s">
        <v>23</v>
      </c>
      <c r="D122" t="s">
        <v>351</v>
      </c>
      <c r="E122" t="s">
        <v>310</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353</v>
      </c>
      <c r="B123" t="s">
        <v>1</v>
      </c>
      <c r="C123" t="s">
        <v>23</v>
      </c>
      <c r="D123" t="s">
        <v>352</v>
      </c>
      <c r="E123" t="s">
        <v>313</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354</v>
      </c>
      <c r="B124" t="s">
        <v>2</v>
      </c>
      <c r="C124" t="s">
        <v>0</v>
      </c>
      <c r="D124" t="s">
        <v>337</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354</v>
      </c>
      <c r="B125" t="s">
        <v>2</v>
      </c>
      <c r="C125" t="s">
        <v>0</v>
      </c>
      <c r="D125" t="s">
        <v>337</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354</v>
      </c>
      <c r="B126" t="s">
        <v>2</v>
      </c>
      <c r="C126" t="s">
        <v>0</v>
      </c>
      <c r="D126" t="s">
        <v>337</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354</v>
      </c>
      <c r="B127" t="s">
        <v>2</v>
      </c>
      <c r="C127" t="s">
        <v>0</v>
      </c>
      <c r="D127" t="s">
        <v>337</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354</v>
      </c>
      <c r="B128" t="s">
        <v>2</v>
      </c>
      <c r="C128" t="s">
        <v>0</v>
      </c>
      <c r="D128" t="s">
        <v>338</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354</v>
      </c>
      <c r="B129" t="s">
        <v>2</v>
      </c>
      <c r="C129" t="s">
        <v>0</v>
      </c>
      <c r="D129" t="s">
        <v>338</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354</v>
      </c>
      <c r="B130" t="s">
        <v>2</v>
      </c>
      <c r="C130" t="s">
        <v>0</v>
      </c>
      <c r="D130" t="s">
        <v>338</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354</v>
      </c>
      <c r="B131" t="s">
        <v>2</v>
      </c>
      <c r="C131" t="s">
        <v>0</v>
      </c>
      <c r="D131" t="s">
        <v>338</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354</v>
      </c>
      <c r="B132" t="s">
        <v>2</v>
      </c>
      <c r="C132" t="s">
        <v>0</v>
      </c>
      <c r="D132" t="s">
        <v>339</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354</v>
      </c>
      <c r="B133" t="s">
        <v>2</v>
      </c>
      <c r="C133" t="s">
        <v>0</v>
      </c>
      <c r="D133" t="s">
        <v>339</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354</v>
      </c>
      <c r="B134" t="s">
        <v>2</v>
      </c>
      <c r="C134" t="s">
        <v>0</v>
      </c>
      <c r="D134" t="s">
        <v>339</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354</v>
      </c>
      <c r="B135" t="s">
        <v>2</v>
      </c>
      <c r="C135" t="s">
        <v>0</v>
      </c>
      <c r="D135" t="s">
        <v>339</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354</v>
      </c>
      <c r="B136" t="s">
        <v>2</v>
      </c>
      <c r="C136" t="s">
        <v>0</v>
      </c>
      <c r="D136" t="s">
        <v>340</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354</v>
      </c>
      <c r="B137" t="s">
        <v>2</v>
      </c>
      <c r="C137" t="s">
        <v>0</v>
      </c>
      <c r="D137" t="s">
        <v>340</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354</v>
      </c>
      <c r="B138" t="s">
        <v>2</v>
      </c>
      <c r="C138" t="s">
        <v>0</v>
      </c>
      <c r="D138" t="s">
        <v>340</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354</v>
      </c>
      <c r="B139" t="s">
        <v>2</v>
      </c>
      <c r="C139" t="s">
        <v>0</v>
      </c>
      <c r="D139" t="s">
        <v>340</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354</v>
      </c>
      <c r="B140" t="s">
        <v>2</v>
      </c>
      <c r="C140" t="s">
        <v>0</v>
      </c>
      <c r="D140" t="s">
        <v>341</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354</v>
      </c>
      <c r="B141" t="s">
        <v>2</v>
      </c>
      <c r="C141" t="s">
        <v>0</v>
      </c>
      <c r="D141" t="s">
        <v>341</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354</v>
      </c>
      <c r="B142" t="s">
        <v>2</v>
      </c>
      <c r="C142" t="s">
        <v>0</v>
      </c>
      <c r="D142" t="s">
        <v>341</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354</v>
      </c>
      <c r="B143" t="s">
        <v>2</v>
      </c>
      <c r="C143" t="s">
        <v>0</v>
      </c>
      <c r="D143" t="s">
        <v>341</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354</v>
      </c>
      <c r="B144" t="s">
        <v>2</v>
      </c>
      <c r="C144" t="s">
        <v>0</v>
      </c>
      <c r="D144" t="s">
        <v>342</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354</v>
      </c>
      <c r="B145" t="s">
        <v>2</v>
      </c>
      <c r="C145" t="s">
        <v>0</v>
      </c>
      <c r="D145" t="s">
        <v>342</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354</v>
      </c>
      <c r="B146" t="s">
        <v>2</v>
      </c>
      <c r="C146" t="s">
        <v>0</v>
      </c>
      <c r="D146" t="s">
        <v>342</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354</v>
      </c>
      <c r="B147" t="s">
        <v>2</v>
      </c>
      <c r="C147" t="s">
        <v>0</v>
      </c>
      <c r="D147" t="s">
        <v>342</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354</v>
      </c>
      <c r="B148" t="s">
        <v>2</v>
      </c>
      <c r="C148" t="s">
        <v>0</v>
      </c>
      <c r="D148" t="s">
        <v>343</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354</v>
      </c>
      <c r="B149" t="s">
        <v>2</v>
      </c>
      <c r="C149" t="s">
        <v>0</v>
      </c>
      <c r="D149" t="s">
        <v>343</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354</v>
      </c>
      <c r="B150" t="s">
        <v>2</v>
      </c>
      <c r="C150" t="s">
        <v>0</v>
      </c>
      <c r="D150" t="s">
        <v>343</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354</v>
      </c>
      <c r="B151" t="s">
        <v>2</v>
      </c>
      <c r="C151" t="s">
        <v>0</v>
      </c>
      <c r="D151" t="s">
        <v>343</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354</v>
      </c>
      <c r="B152" t="s">
        <v>2</v>
      </c>
      <c r="C152" t="s">
        <v>0</v>
      </c>
      <c r="D152" t="s">
        <v>344</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354</v>
      </c>
      <c r="B153" t="s">
        <v>2</v>
      </c>
      <c r="C153" t="s">
        <v>0</v>
      </c>
      <c r="D153" t="s">
        <v>344</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354</v>
      </c>
      <c r="B154" t="s">
        <v>2</v>
      </c>
      <c r="C154" t="s">
        <v>0</v>
      </c>
      <c r="D154" t="s">
        <v>344</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354</v>
      </c>
      <c r="B155" t="s">
        <v>2</v>
      </c>
      <c r="C155" t="s">
        <v>0</v>
      </c>
      <c r="D155" t="s">
        <v>344</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354</v>
      </c>
      <c r="B156" t="s">
        <v>2</v>
      </c>
      <c r="C156" t="s">
        <v>0</v>
      </c>
      <c r="D156" t="s">
        <v>345</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354</v>
      </c>
      <c r="B157" t="s">
        <v>2</v>
      </c>
      <c r="C157" t="s">
        <v>0</v>
      </c>
      <c r="D157" t="s">
        <v>345</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354</v>
      </c>
      <c r="B158" t="s">
        <v>2</v>
      </c>
      <c r="C158" t="s">
        <v>0</v>
      </c>
      <c r="D158" t="s">
        <v>345</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354</v>
      </c>
      <c r="B159" t="s">
        <v>2</v>
      </c>
      <c r="C159" t="s">
        <v>0</v>
      </c>
      <c r="D159" t="s">
        <v>345</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354</v>
      </c>
      <c r="B160" t="s">
        <v>2</v>
      </c>
      <c r="C160" t="s">
        <v>0</v>
      </c>
      <c r="D160" t="s">
        <v>346</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354</v>
      </c>
      <c r="B161" t="s">
        <v>2</v>
      </c>
      <c r="C161" t="s">
        <v>0</v>
      </c>
      <c r="D161" t="s">
        <v>346</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354</v>
      </c>
      <c r="B162" t="s">
        <v>2</v>
      </c>
      <c r="C162" t="s">
        <v>0</v>
      </c>
      <c r="D162" t="s">
        <v>346</v>
      </c>
      <c r="E162" t="s">
        <v>209</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354</v>
      </c>
      <c r="B163" t="s">
        <v>2</v>
      </c>
      <c r="C163" t="s">
        <v>0</v>
      </c>
      <c r="D163" t="s">
        <v>346</v>
      </c>
      <c r="E163" t="s">
        <v>211</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354</v>
      </c>
      <c r="B164" t="s">
        <v>2</v>
      </c>
      <c r="C164" t="s">
        <v>0</v>
      </c>
      <c r="D164" t="s">
        <v>347</v>
      </c>
      <c r="E164" t="s">
        <v>251</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354</v>
      </c>
      <c r="B165" t="s">
        <v>2</v>
      </c>
      <c r="C165" t="s">
        <v>0</v>
      </c>
      <c r="D165" t="s">
        <v>347</v>
      </c>
      <c r="E165" t="s">
        <v>263</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354</v>
      </c>
      <c r="B166" t="s">
        <v>2</v>
      </c>
      <c r="C166" t="s">
        <v>0</v>
      </c>
      <c r="D166" t="s">
        <v>347</v>
      </c>
      <c r="E166" t="s">
        <v>264</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354</v>
      </c>
      <c r="B167" t="s">
        <v>2</v>
      </c>
      <c r="C167" t="s">
        <v>0</v>
      </c>
      <c r="D167" t="s">
        <v>347</v>
      </c>
      <c r="E167" t="s">
        <v>269</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354</v>
      </c>
      <c r="B168" t="s">
        <v>2</v>
      </c>
      <c r="C168" t="s">
        <v>0</v>
      </c>
      <c r="D168" t="s">
        <v>348</v>
      </c>
      <c r="E168" t="s">
        <v>270</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354</v>
      </c>
      <c r="B169" t="s">
        <v>2</v>
      </c>
      <c r="C169" t="s">
        <v>0</v>
      </c>
      <c r="D169" t="s">
        <v>348</v>
      </c>
      <c r="E169" t="s">
        <v>271</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354</v>
      </c>
      <c r="B170" t="s">
        <v>2</v>
      </c>
      <c r="C170" t="s">
        <v>0</v>
      </c>
      <c r="D170" t="s">
        <v>348</v>
      </c>
      <c r="E170" t="s">
        <v>272</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354</v>
      </c>
      <c r="B171" t="s">
        <v>2</v>
      </c>
      <c r="C171" t="s">
        <v>0</v>
      </c>
      <c r="D171" t="s">
        <v>348</v>
      </c>
      <c r="E171" t="s">
        <v>274</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354</v>
      </c>
      <c r="B172" t="s">
        <v>2</v>
      </c>
      <c r="C172" t="s">
        <v>0</v>
      </c>
      <c r="D172" t="s">
        <v>349</v>
      </c>
      <c r="E172" t="s">
        <v>277</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354</v>
      </c>
      <c r="B173" t="s">
        <v>2</v>
      </c>
      <c r="C173" t="s">
        <v>0</v>
      </c>
      <c r="D173" t="s">
        <v>349</v>
      </c>
      <c r="E173" t="s">
        <v>279</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354</v>
      </c>
      <c r="B174" t="s">
        <v>2</v>
      </c>
      <c r="C174" t="s">
        <v>0</v>
      </c>
      <c r="D174" t="s">
        <v>349</v>
      </c>
      <c r="E174" t="s">
        <v>280</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354</v>
      </c>
      <c r="B175" t="s">
        <v>2</v>
      </c>
      <c r="C175" t="s">
        <v>0</v>
      </c>
      <c r="D175" t="s">
        <v>349</v>
      </c>
      <c r="E175" t="s">
        <v>282</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354</v>
      </c>
      <c r="B176" t="s">
        <v>2</v>
      </c>
      <c r="C176" t="s">
        <v>0</v>
      </c>
      <c r="D176" t="s">
        <v>350</v>
      </c>
      <c r="E176" t="s">
        <v>283</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354</v>
      </c>
      <c r="B177" t="s">
        <v>2</v>
      </c>
      <c r="C177" t="s">
        <v>0</v>
      </c>
      <c r="D177" t="s">
        <v>350</v>
      </c>
      <c r="E177" t="s">
        <v>284</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354</v>
      </c>
      <c r="B178" t="s">
        <v>2</v>
      </c>
      <c r="C178" t="s">
        <v>0</v>
      </c>
      <c r="D178" t="s">
        <v>350</v>
      </c>
      <c r="E178" t="s">
        <v>287</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354</v>
      </c>
      <c r="B179" t="s">
        <v>2</v>
      </c>
      <c r="C179" t="s">
        <v>0</v>
      </c>
      <c r="D179" t="s">
        <v>350</v>
      </c>
      <c r="E179" t="s">
        <v>289</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354</v>
      </c>
      <c r="B180" t="s">
        <v>2</v>
      </c>
      <c r="C180" t="s">
        <v>0</v>
      </c>
      <c r="D180" t="s">
        <v>351</v>
      </c>
      <c r="E180" t="s">
        <v>290</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354</v>
      </c>
      <c r="B181" t="s">
        <v>2</v>
      </c>
      <c r="C181" t="s">
        <v>0</v>
      </c>
      <c r="D181" t="s">
        <v>351</v>
      </c>
      <c r="E181" t="s">
        <v>291</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354</v>
      </c>
      <c r="B182" t="s">
        <v>2</v>
      </c>
      <c r="C182" t="s">
        <v>0</v>
      </c>
      <c r="D182" t="s">
        <v>351</v>
      </c>
      <c r="E182" t="s">
        <v>293</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354</v>
      </c>
      <c r="B183" t="s">
        <v>2</v>
      </c>
      <c r="C183" t="s">
        <v>0</v>
      </c>
      <c r="D183" t="s">
        <v>351</v>
      </c>
      <c r="E183" t="s">
        <v>310</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354</v>
      </c>
      <c r="B184" t="s">
        <v>2</v>
      </c>
      <c r="C184" t="s">
        <v>0</v>
      </c>
      <c r="D184" t="s">
        <v>352</v>
      </c>
      <c r="E184" t="s">
        <v>313</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355</v>
      </c>
      <c r="B185" t="s">
        <v>3</v>
      </c>
      <c r="C185" t="s">
        <v>0</v>
      </c>
      <c r="D185" t="s">
        <v>337</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355</v>
      </c>
      <c r="B186" t="s">
        <v>3</v>
      </c>
      <c r="C186" t="s">
        <v>0</v>
      </c>
      <c r="D186" t="s">
        <v>337</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355</v>
      </c>
      <c r="B187" t="s">
        <v>3</v>
      </c>
      <c r="C187" t="s">
        <v>0</v>
      </c>
      <c r="D187" t="s">
        <v>337</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355</v>
      </c>
      <c r="B188" t="s">
        <v>3</v>
      </c>
      <c r="C188" t="s">
        <v>0</v>
      </c>
      <c r="D188" t="s">
        <v>337</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355</v>
      </c>
      <c r="B189" t="s">
        <v>3</v>
      </c>
      <c r="C189" t="s">
        <v>0</v>
      </c>
      <c r="D189" t="s">
        <v>338</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355</v>
      </c>
      <c r="B190" t="s">
        <v>3</v>
      </c>
      <c r="C190" t="s">
        <v>0</v>
      </c>
      <c r="D190" t="s">
        <v>338</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355</v>
      </c>
      <c r="B191" t="s">
        <v>3</v>
      </c>
      <c r="C191" t="s">
        <v>0</v>
      </c>
      <c r="D191" t="s">
        <v>338</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355</v>
      </c>
      <c r="B192" t="s">
        <v>3</v>
      </c>
      <c r="C192" t="s">
        <v>0</v>
      </c>
      <c r="D192" t="s">
        <v>338</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355</v>
      </c>
      <c r="B193" t="s">
        <v>3</v>
      </c>
      <c r="C193" t="s">
        <v>0</v>
      </c>
      <c r="D193" t="s">
        <v>339</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355</v>
      </c>
      <c r="B194" t="s">
        <v>3</v>
      </c>
      <c r="C194" t="s">
        <v>0</v>
      </c>
      <c r="D194" t="s">
        <v>339</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355</v>
      </c>
      <c r="B195" t="s">
        <v>3</v>
      </c>
      <c r="C195" t="s">
        <v>0</v>
      </c>
      <c r="D195" t="s">
        <v>339</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355</v>
      </c>
      <c r="B196" t="s">
        <v>3</v>
      </c>
      <c r="C196" t="s">
        <v>0</v>
      </c>
      <c r="D196" t="s">
        <v>339</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355</v>
      </c>
      <c r="B197" t="s">
        <v>3</v>
      </c>
      <c r="C197" t="s">
        <v>0</v>
      </c>
      <c r="D197" t="s">
        <v>340</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355</v>
      </c>
      <c r="B198" t="s">
        <v>3</v>
      </c>
      <c r="C198" t="s">
        <v>0</v>
      </c>
      <c r="D198" t="s">
        <v>340</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355</v>
      </c>
      <c r="B199" t="s">
        <v>3</v>
      </c>
      <c r="C199" t="s">
        <v>0</v>
      </c>
      <c r="D199" t="s">
        <v>340</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355</v>
      </c>
      <c r="B200" t="s">
        <v>3</v>
      </c>
      <c r="C200" t="s">
        <v>0</v>
      </c>
      <c r="D200" t="s">
        <v>340</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355</v>
      </c>
      <c r="B201" t="s">
        <v>3</v>
      </c>
      <c r="C201" t="s">
        <v>0</v>
      </c>
      <c r="D201" t="s">
        <v>341</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355</v>
      </c>
      <c r="B202" t="s">
        <v>3</v>
      </c>
      <c r="C202" t="s">
        <v>0</v>
      </c>
      <c r="D202" t="s">
        <v>341</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355</v>
      </c>
      <c r="B203" t="s">
        <v>3</v>
      </c>
      <c r="C203" t="s">
        <v>0</v>
      </c>
      <c r="D203" t="s">
        <v>341</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355</v>
      </c>
      <c r="B204" t="s">
        <v>3</v>
      </c>
      <c r="C204" t="s">
        <v>0</v>
      </c>
      <c r="D204" t="s">
        <v>341</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355</v>
      </c>
      <c r="B205" t="s">
        <v>3</v>
      </c>
      <c r="C205" t="s">
        <v>0</v>
      </c>
      <c r="D205" t="s">
        <v>342</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355</v>
      </c>
      <c r="B206" t="s">
        <v>3</v>
      </c>
      <c r="C206" t="s">
        <v>0</v>
      </c>
      <c r="D206" t="s">
        <v>342</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355</v>
      </c>
      <c r="B207" t="s">
        <v>3</v>
      </c>
      <c r="C207" t="s">
        <v>0</v>
      </c>
      <c r="D207" t="s">
        <v>342</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355</v>
      </c>
      <c r="B208" t="s">
        <v>3</v>
      </c>
      <c r="C208" t="s">
        <v>0</v>
      </c>
      <c r="D208" t="s">
        <v>342</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355</v>
      </c>
      <c r="B209" t="s">
        <v>3</v>
      </c>
      <c r="C209" t="s">
        <v>0</v>
      </c>
      <c r="D209" t="s">
        <v>343</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355</v>
      </c>
      <c r="B210" t="s">
        <v>3</v>
      </c>
      <c r="C210" t="s">
        <v>0</v>
      </c>
      <c r="D210" t="s">
        <v>343</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355</v>
      </c>
      <c r="B211" t="s">
        <v>3</v>
      </c>
      <c r="C211" t="s">
        <v>0</v>
      </c>
      <c r="D211" t="s">
        <v>343</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355</v>
      </c>
      <c r="B212" t="s">
        <v>3</v>
      </c>
      <c r="C212" t="s">
        <v>0</v>
      </c>
      <c r="D212" t="s">
        <v>343</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355</v>
      </c>
      <c r="B213" t="s">
        <v>3</v>
      </c>
      <c r="C213" t="s">
        <v>0</v>
      </c>
      <c r="D213" t="s">
        <v>344</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355</v>
      </c>
      <c r="B214" t="s">
        <v>3</v>
      </c>
      <c r="C214" t="s">
        <v>0</v>
      </c>
      <c r="D214" t="s">
        <v>344</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355</v>
      </c>
      <c r="B215" t="s">
        <v>3</v>
      </c>
      <c r="C215" t="s">
        <v>0</v>
      </c>
      <c r="D215" t="s">
        <v>344</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355</v>
      </c>
      <c r="B216" t="s">
        <v>3</v>
      </c>
      <c r="C216" t="s">
        <v>0</v>
      </c>
      <c r="D216" t="s">
        <v>344</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355</v>
      </c>
      <c r="B217" t="s">
        <v>3</v>
      </c>
      <c r="C217" t="s">
        <v>0</v>
      </c>
      <c r="D217" t="s">
        <v>345</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355</v>
      </c>
      <c r="B218" t="s">
        <v>3</v>
      </c>
      <c r="C218" t="s">
        <v>0</v>
      </c>
      <c r="D218" t="s">
        <v>345</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355</v>
      </c>
      <c r="B219" t="s">
        <v>3</v>
      </c>
      <c r="C219" t="s">
        <v>0</v>
      </c>
      <c r="D219" t="s">
        <v>345</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355</v>
      </c>
      <c r="B220" t="s">
        <v>3</v>
      </c>
      <c r="C220" t="s">
        <v>0</v>
      </c>
      <c r="D220" t="s">
        <v>345</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355</v>
      </c>
      <c r="B221" t="s">
        <v>3</v>
      </c>
      <c r="C221" t="s">
        <v>0</v>
      </c>
      <c r="D221" t="s">
        <v>346</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355</v>
      </c>
      <c r="B222" t="s">
        <v>3</v>
      </c>
      <c r="C222" t="s">
        <v>0</v>
      </c>
      <c r="D222" t="s">
        <v>346</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355</v>
      </c>
      <c r="B223" t="s">
        <v>3</v>
      </c>
      <c r="C223" t="s">
        <v>0</v>
      </c>
      <c r="D223" t="s">
        <v>346</v>
      </c>
      <c r="E223" t="s">
        <v>209</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355</v>
      </c>
      <c r="B224" t="s">
        <v>3</v>
      </c>
      <c r="C224" t="s">
        <v>0</v>
      </c>
      <c r="D224" t="s">
        <v>346</v>
      </c>
      <c r="E224" t="s">
        <v>211</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355</v>
      </c>
      <c r="B225" t="s">
        <v>3</v>
      </c>
      <c r="C225" t="s">
        <v>0</v>
      </c>
      <c r="D225" t="s">
        <v>347</v>
      </c>
      <c r="E225" t="s">
        <v>251</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355</v>
      </c>
      <c r="B226" t="s">
        <v>3</v>
      </c>
      <c r="C226" t="s">
        <v>0</v>
      </c>
      <c r="D226" t="s">
        <v>347</v>
      </c>
      <c r="E226" t="s">
        <v>263</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355</v>
      </c>
      <c r="B227" t="s">
        <v>3</v>
      </c>
      <c r="C227" t="s">
        <v>0</v>
      </c>
      <c r="D227" t="s">
        <v>347</v>
      </c>
      <c r="E227" t="s">
        <v>264</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355</v>
      </c>
      <c r="B228" t="s">
        <v>3</v>
      </c>
      <c r="C228" t="s">
        <v>0</v>
      </c>
      <c r="D228" t="s">
        <v>347</v>
      </c>
      <c r="E228" t="s">
        <v>269</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355</v>
      </c>
      <c r="B229" t="s">
        <v>3</v>
      </c>
      <c r="C229" t="s">
        <v>0</v>
      </c>
      <c r="D229" t="s">
        <v>348</v>
      </c>
      <c r="E229" t="s">
        <v>270</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355</v>
      </c>
      <c r="B230" t="s">
        <v>3</v>
      </c>
      <c r="C230" t="s">
        <v>0</v>
      </c>
      <c r="D230" t="s">
        <v>348</v>
      </c>
      <c r="E230" t="s">
        <v>271</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355</v>
      </c>
      <c r="B231" t="s">
        <v>3</v>
      </c>
      <c r="C231" t="s">
        <v>0</v>
      </c>
      <c r="D231" t="s">
        <v>348</v>
      </c>
      <c r="E231" t="s">
        <v>272</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355</v>
      </c>
      <c r="B232" t="s">
        <v>3</v>
      </c>
      <c r="C232" t="s">
        <v>0</v>
      </c>
      <c r="D232" t="s">
        <v>348</v>
      </c>
      <c r="E232" t="s">
        <v>274</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355</v>
      </c>
      <c r="B233" t="s">
        <v>3</v>
      </c>
      <c r="C233" t="s">
        <v>0</v>
      </c>
      <c r="D233" t="s">
        <v>349</v>
      </c>
      <c r="E233" t="s">
        <v>277</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355</v>
      </c>
      <c r="B234" t="s">
        <v>3</v>
      </c>
      <c r="C234" t="s">
        <v>0</v>
      </c>
      <c r="D234" t="s">
        <v>349</v>
      </c>
      <c r="E234" t="s">
        <v>279</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355</v>
      </c>
      <c r="B235" t="s">
        <v>3</v>
      </c>
      <c r="C235" t="s">
        <v>0</v>
      </c>
      <c r="D235" t="s">
        <v>349</v>
      </c>
      <c r="E235" t="s">
        <v>280</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355</v>
      </c>
      <c r="B236" t="s">
        <v>3</v>
      </c>
      <c r="C236" t="s">
        <v>0</v>
      </c>
      <c r="D236" t="s">
        <v>349</v>
      </c>
      <c r="E236" t="s">
        <v>282</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355</v>
      </c>
      <c r="B237" t="s">
        <v>3</v>
      </c>
      <c r="C237" t="s">
        <v>0</v>
      </c>
      <c r="D237" t="s">
        <v>350</v>
      </c>
      <c r="E237" t="s">
        <v>283</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355</v>
      </c>
      <c r="B238" t="s">
        <v>3</v>
      </c>
      <c r="C238" t="s">
        <v>0</v>
      </c>
      <c r="D238" t="s">
        <v>350</v>
      </c>
      <c r="E238" t="s">
        <v>284</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355</v>
      </c>
      <c r="B239" t="s">
        <v>3</v>
      </c>
      <c r="C239" t="s">
        <v>0</v>
      </c>
      <c r="D239" t="s">
        <v>350</v>
      </c>
      <c r="E239" t="s">
        <v>287</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355</v>
      </c>
      <c r="B240" t="s">
        <v>3</v>
      </c>
      <c r="C240" t="s">
        <v>0</v>
      </c>
      <c r="D240" t="s">
        <v>350</v>
      </c>
      <c r="E240" t="s">
        <v>289</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355</v>
      </c>
      <c r="B241" t="s">
        <v>3</v>
      </c>
      <c r="C241" t="s">
        <v>0</v>
      </c>
      <c r="D241" t="s">
        <v>351</v>
      </c>
      <c r="E241" t="s">
        <v>290</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355</v>
      </c>
      <c r="B242" t="s">
        <v>3</v>
      </c>
      <c r="C242" t="s">
        <v>0</v>
      </c>
      <c r="D242" t="s">
        <v>351</v>
      </c>
      <c r="E242" t="s">
        <v>291</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355</v>
      </c>
      <c r="B243" t="s">
        <v>3</v>
      </c>
      <c r="C243" t="s">
        <v>0</v>
      </c>
      <c r="D243" t="s">
        <v>351</v>
      </c>
      <c r="E243" t="s">
        <v>293</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355</v>
      </c>
      <c r="B244" t="s">
        <v>3</v>
      </c>
      <c r="C244" t="s">
        <v>0</v>
      </c>
      <c r="D244" t="s">
        <v>351</v>
      </c>
      <c r="E244" t="s">
        <v>310</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355</v>
      </c>
      <c r="B245" t="s">
        <v>3</v>
      </c>
      <c r="C245" t="s">
        <v>0</v>
      </c>
      <c r="D245" t="s">
        <v>352</v>
      </c>
      <c r="E245" t="s">
        <v>313</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356</v>
      </c>
      <c r="B246" t="s">
        <v>36</v>
      </c>
      <c r="C246" t="s">
        <v>0</v>
      </c>
      <c r="D246" t="s">
        <v>337</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356</v>
      </c>
      <c r="B247" t="s">
        <v>36</v>
      </c>
      <c r="C247" t="s">
        <v>0</v>
      </c>
      <c r="D247" t="s">
        <v>337</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356</v>
      </c>
      <c r="B248" t="s">
        <v>36</v>
      </c>
      <c r="C248" t="s">
        <v>0</v>
      </c>
      <c r="D248" t="s">
        <v>337</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356</v>
      </c>
      <c r="B249" t="s">
        <v>36</v>
      </c>
      <c r="C249" t="s">
        <v>0</v>
      </c>
      <c r="D249" t="s">
        <v>337</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356</v>
      </c>
      <c r="B250" t="s">
        <v>36</v>
      </c>
      <c r="C250" t="s">
        <v>0</v>
      </c>
      <c r="D250" t="s">
        <v>338</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356</v>
      </c>
      <c r="B251" t="s">
        <v>36</v>
      </c>
      <c r="C251" t="s">
        <v>0</v>
      </c>
      <c r="D251" t="s">
        <v>338</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356</v>
      </c>
      <c r="B252" t="s">
        <v>36</v>
      </c>
      <c r="C252" t="s">
        <v>0</v>
      </c>
      <c r="D252" t="s">
        <v>338</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356</v>
      </c>
      <c r="B253" t="s">
        <v>36</v>
      </c>
      <c r="C253" t="s">
        <v>0</v>
      </c>
      <c r="D253" t="s">
        <v>338</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356</v>
      </c>
      <c r="B254" t="s">
        <v>36</v>
      </c>
      <c r="C254" t="s">
        <v>0</v>
      </c>
      <c r="D254" t="s">
        <v>339</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356</v>
      </c>
      <c r="B255" t="s">
        <v>36</v>
      </c>
      <c r="C255" t="s">
        <v>0</v>
      </c>
      <c r="D255" t="s">
        <v>339</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356</v>
      </c>
      <c r="B256" t="s">
        <v>36</v>
      </c>
      <c r="C256" t="s">
        <v>0</v>
      </c>
      <c r="D256" t="s">
        <v>339</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356</v>
      </c>
      <c r="B257" t="s">
        <v>36</v>
      </c>
      <c r="C257" t="s">
        <v>0</v>
      </c>
      <c r="D257" t="s">
        <v>339</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356</v>
      </c>
      <c r="B258" t="s">
        <v>36</v>
      </c>
      <c r="C258" t="s">
        <v>0</v>
      </c>
      <c r="D258" t="s">
        <v>340</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356</v>
      </c>
      <c r="B259" t="s">
        <v>36</v>
      </c>
      <c r="C259" t="s">
        <v>0</v>
      </c>
      <c r="D259" t="s">
        <v>340</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356</v>
      </c>
      <c r="B260" t="s">
        <v>36</v>
      </c>
      <c r="C260" t="s">
        <v>0</v>
      </c>
      <c r="D260" t="s">
        <v>340</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356</v>
      </c>
      <c r="B261" t="s">
        <v>36</v>
      </c>
      <c r="C261" t="s">
        <v>0</v>
      </c>
      <c r="D261" t="s">
        <v>340</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356</v>
      </c>
      <c r="B262" t="s">
        <v>36</v>
      </c>
      <c r="C262" t="s">
        <v>0</v>
      </c>
      <c r="D262" t="s">
        <v>341</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356</v>
      </c>
      <c r="B263" t="s">
        <v>36</v>
      </c>
      <c r="C263" t="s">
        <v>0</v>
      </c>
      <c r="D263" t="s">
        <v>341</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356</v>
      </c>
      <c r="B264" t="s">
        <v>36</v>
      </c>
      <c r="C264" t="s">
        <v>0</v>
      </c>
      <c r="D264" t="s">
        <v>341</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356</v>
      </c>
      <c r="B265" t="s">
        <v>36</v>
      </c>
      <c r="C265" t="s">
        <v>0</v>
      </c>
      <c r="D265" t="s">
        <v>341</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356</v>
      </c>
      <c r="B266" t="s">
        <v>36</v>
      </c>
      <c r="C266" t="s">
        <v>0</v>
      </c>
      <c r="D266" t="s">
        <v>342</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356</v>
      </c>
      <c r="B267" t="s">
        <v>36</v>
      </c>
      <c r="C267" t="s">
        <v>0</v>
      </c>
      <c r="D267" t="s">
        <v>342</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356</v>
      </c>
      <c r="B268" t="s">
        <v>36</v>
      </c>
      <c r="C268" t="s">
        <v>0</v>
      </c>
      <c r="D268" t="s">
        <v>342</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356</v>
      </c>
      <c r="B269" t="s">
        <v>36</v>
      </c>
      <c r="C269" t="s">
        <v>0</v>
      </c>
      <c r="D269" t="s">
        <v>342</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356</v>
      </c>
      <c r="B270" t="s">
        <v>36</v>
      </c>
      <c r="C270" t="s">
        <v>0</v>
      </c>
      <c r="D270" t="s">
        <v>343</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356</v>
      </c>
      <c r="B271" t="s">
        <v>36</v>
      </c>
      <c r="C271" t="s">
        <v>0</v>
      </c>
      <c r="D271" t="s">
        <v>343</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356</v>
      </c>
      <c r="B272" t="s">
        <v>36</v>
      </c>
      <c r="C272" t="s">
        <v>0</v>
      </c>
      <c r="D272" t="s">
        <v>343</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356</v>
      </c>
      <c r="B273" t="s">
        <v>36</v>
      </c>
      <c r="C273" t="s">
        <v>0</v>
      </c>
      <c r="D273" t="s">
        <v>343</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356</v>
      </c>
      <c r="B274" t="s">
        <v>36</v>
      </c>
      <c r="C274" t="s">
        <v>0</v>
      </c>
      <c r="D274" t="s">
        <v>344</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356</v>
      </c>
      <c r="B275" t="s">
        <v>36</v>
      </c>
      <c r="C275" t="s">
        <v>0</v>
      </c>
      <c r="D275" t="s">
        <v>344</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356</v>
      </c>
      <c r="B276" t="s">
        <v>36</v>
      </c>
      <c r="C276" t="s">
        <v>0</v>
      </c>
      <c r="D276" t="s">
        <v>344</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356</v>
      </c>
      <c r="B277" t="s">
        <v>36</v>
      </c>
      <c r="C277" t="s">
        <v>0</v>
      </c>
      <c r="D277" t="s">
        <v>344</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356</v>
      </c>
      <c r="B278" t="s">
        <v>36</v>
      </c>
      <c r="C278" t="s">
        <v>0</v>
      </c>
      <c r="D278" t="s">
        <v>345</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356</v>
      </c>
      <c r="B279" t="s">
        <v>36</v>
      </c>
      <c r="C279" t="s">
        <v>0</v>
      </c>
      <c r="D279" t="s">
        <v>345</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356</v>
      </c>
      <c r="B280" t="s">
        <v>36</v>
      </c>
      <c r="C280" t="s">
        <v>0</v>
      </c>
      <c r="D280" t="s">
        <v>345</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356</v>
      </c>
      <c r="B281" t="s">
        <v>36</v>
      </c>
      <c r="C281" t="s">
        <v>0</v>
      </c>
      <c r="D281" t="s">
        <v>345</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356</v>
      </c>
      <c r="B282" t="s">
        <v>36</v>
      </c>
      <c r="C282" t="s">
        <v>0</v>
      </c>
      <c r="D282" t="s">
        <v>346</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356</v>
      </c>
      <c r="B283" t="s">
        <v>36</v>
      </c>
      <c r="C283" t="s">
        <v>0</v>
      </c>
      <c r="D283" t="s">
        <v>346</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356</v>
      </c>
      <c r="B284" t="s">
        <v>36</v>
      </c>
      <c r="C284" t="s">
        <v>0</v>
      </c>
      <c r="D284" t="s">
        <v>346</v>
      </c>
      <c r="E284" t="s">
        <v>209</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356</v>
      </c>
      <c r="B285" t="s">
        <v>36</v>
      </c>
      <c r="C285" t="s">
        <v>0</v>
      </c>
      <c r="D285" t="s">
        <v>346</v>
      </c>
      <c r="E285" t="s">
        <v>211</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356</v>
      </c>
      <c r="B286" t="s">
        <v>36</v>
      </c>
      <c r="C286" t="s">
        <v>0</v>
      </c>
      <c r="D286" t="s">
        <v>347</v>
      </c>
      <c r="E286" t="s">
        <v>251</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356</v>
      </c>
      <c r="B287" t="s">
        <v>36</v>
      </c>
      <c r="C287" t="s">
        <v>0</v>
      </c>
      <c r="D287" t="s">
        <v>347</v>
      </c>
      <c r="E287" t="s">
        <v>263</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356</v>
      </c>
      <c r="B288" t="s">
        <v>36</v>
      </c>
      <c r="C288" t="s">
        <v>0</v>
      </c>
      <c r="D288" t="s">
        <v>347</v>
      </c>
      <c r="E288" t="s">
        <v>264</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356</v>
      </c>
      <c r="B289" t="s">
        <v>36</v>
      </c>
      <c r="C289" t="s">
        <v>0</v>
      </c>
      <c r="D289" t="s">
        <v>347</v>
      </c>
      <c r="E289" t="s">
        <v>269</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356</v>
      </c>
      <c r="B290" t="s">
        <v>36</v>
      </c>
      <c r="C290" t="s">
        <v>0</v>
      </c>
      <c r="D290" t="s">
        <v>348</v>
      </c>
      <c r="E290" t="s">
        <v>270</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356</v>
      </c>
      <c r="B291" t="s">
        <v>36</v>
      </c>
      <c r="C291" t="s">
        <v>0</v>
      </c>
      <c r="D291" t="s">
        <v>348</v>
      </c>
      <c r="E291" t="s">
        <v>271</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356</v>
      </c>
      <c r="B292" t="s">
        <v>36</v>
      </c>
      <c r="C292" t="s">
        <v>0</v>
      </c>
      <c r="D292" t="s">
        <v>348</v>
      </c>
      <c r="E292" t="s">
        <v>272</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356</v>
      </c>
      <c r="B293" t="s">
        <v>36</v>
      </c>
      <c r="C293" t="s">
        <v>0</v>
      </c>
      <c r="D293" t="s">
        <v>348</v>
      </c>
      <c r="E293" t="s">
        <v>274</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356</v>
      </c>
      <c r="B294" t="s">
        <v>36</v>
      </c>
      <c r="C294" t="s">
        <v>0</v>
      </c>
      <c r="D294" t="s">
        <v>349</v>
      </c>
      <c r="E294" t="s">
        <v>277</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356</v>
      </c>
      <c r="B295" t="s">
        <v>36</v>
      </c>
      <c r="C295" t="s">
        <v>0</v>
      </c>
      <c r="D295" t="s">
        <v>349</v>
      </c>
      <c r="E295" t="s">
        <v>279</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356</v>
      </c>
      <c r="B296" t="s">
        <v>36</v>
      </c>
      <c r="C296" t="s">
        <v>0</v>
      </c>
      <c r="D296" t="s">
        <v>349</v>
      </c>
      <c r="E296" t="s">
        <v>280</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356</v>
      </c>
      <c r="B297" t="s">
        <v>36</v>
      </c>
      <c r="C297" t="s">
        <v>0</v>
      </c>
      <c r="D297" t="s">
        <v>349</v>
      </c>
      <c r="E297" t="s">
        <v>282</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356</v>
      </c>
      <c r="B298" t="s">
        <v>36</v>
      </c>
      <c r="C298" t="s">
        <v>0</v>
      </c>
      <c r="D298" t="s">
        <v>350</v>
      </c>
      <c r="E298" t="s">
        <v>283</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356</v>
      </c>
      <c r="B299" t="s">
        <v>36</v>
      </c>
      <c r="C299" t="s">
        <v>0</v>
      </c>
      <c r="D299" t="s">
        <v>350</v>
      </c>
      <c r="E299" t="s">
        <v>284</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356</v>
      </c>
      <c r="B300" t="s">
        <v>36</v>
      </c>
      <c r="C300" t="s">
        <v>0</v>
      </c>
      <c r="D300" t="s">
        <v>350</v>
      </c>
      <c r="E300" t="s">
        <v>287</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356</v>
      </c>
      <c r="B301" t="s">
        <v>36</v>
      </c>
      <c r="C301" t="s">
        <v>0</v>
      </c>
      <c r="D301" t="s">
        <v>350</v>
      </c>
      <c r="E301" t="s">
        <v>289</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356</v>
      </c>
      <c r="B302" t="s">
        <v>36</v>
      </c>
      <c r="C302" t="s">
        <v>0</v>
      </c>
      <c r="D302" t="s">
        <v>351</v>
      </c>
      <c r="E302" t="s">
        <v>290</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356</v>
      </c>
      <c r="B303" t="s">
        <v>36</v>
      </c>
      <c r="C303" t="s">
        <v>0</v>
      </c>
      <c r="D303" t="s">
        <v>351</v>
      </c>
      <c r="E303" t="s">
        <v>291</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356</v>
      </c>
      <c r="B304" t="s">
        <v>36</v>
      </c>
      <c r="C304" t="s">
        <v>0</v>
      </c>
      <c r="D304" t="s">
        <v>351</v>
      </c>
      <c r="E304" t="s">
        <v>293</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356</v>
      </c>
      <c r="B305" t="s">
        <v>36</v>
      </c>
      <c r="C305" t="s">
        <v>0</v>
      </c>
      <c r="D305" t="s">
        <v>351</v>
      </c>
      <c r="E305" t="s">
        <v>310</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356</v>
      </c>
      <c r="B306" t="s">
        <v>36</v>
      </c>
      <c r="C306" t="s">
        <v>0</v>
      </c>
      <c r="D306" t="s">
        <v>352</v>
      </c>
      <c r="E306" t="s">
        <v>313</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357</v>
      </c>
      <c r="B307" t="s">
        <v>37</v>
      </c>
      <c r="C307" t="s">
        <v>0</v>
      </c>
      <c r="D307" t="s">
        <v>337</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357</v>
      </c>
      <c r="B308" t="s">
        <v>37</v>
      </c>
      <c r="C308" t="s">
        <v>0</v>
      </c>
      <c r="D308" t="s">
        <v>337</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357</v>
      </c>
      <c r="B309" t="s">
        <v>37</v>
      </c>
      <c r="C309" t="s">
        <v>0</v>
      </c>
      <c r="D309" t="s">
        <v>337</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357</v>
      </c>
      <c r="B310" t="s">
        <v>37</v>
      </c>
      <c r="C310" t="s">
        <v>0</v>
      </c>
      <c r="D310" t="s">
        <v>337</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357</v>
      </c>
      <c r="B311" t="s">
        <v>37</v>
      </c>
      <c r="C311" t="s">
        <v>0</v>
      </c>
      <c r="D311" t="s">
        <v>338</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357</v>
      </c>
      <c r="B312" t="s">
        <v>37</v>
      </c>
      <c r="C312" t="s">
        <v>0</v>
      </c>
      <c r="D312" t="s">
        <v>338</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357</v>
      </c>
      <c r="B313" t="s">
        <v>37</v>
      </c>
      <c r="C313" t="s">
        <v>0</v>
      </c>
      <c r="D313" t="s">
        <v>338</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357</v>
      </c>
      <c r="B314" t="s">
        <v>37</v>
      </c>
      <c r="C314" t="s">
        <v>0</v>
      </c>
      <c r="D314" t="s">
        <v>338</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357</v>
      </c>
      <c r="B315" t="s">
        <v>37</v>
      </c>
      <c r="C315" t="s">
        <v>0</v>
      </c>
      <c r="D315" t="s">
        <v>339</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357</v>
      </c>
      <c r="B316" t="s">
        <v>37</v>
      </c>
      <c r="C316" t="s">
        <v>0</v>
      </c>
      <c r="D316" t="s">
        <v>339</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357</v>
      </c>
      <c r="B317" t="s">
        <v>37</v>
      </c>
      <c r="C317" t="s">
        <v>0</v>
      </c>
      <c r="D317" t="s">
        <v>339</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357</v>
      </c>
      <c r="B318" t="s">
        <v>37</v>
      </c>
      <c r="C318" t="s">
        <v>0</v>
      </c>
      <c r="D318" t="s">
        <v>339</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357</v>
      </c>
      <c r="B319" t="s">
        <v>37</v>
      </c>
      <c r="C319" t="s">
        <v>0</v>
      </c>
      <c r="D319" t="s">
        <v>340</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357</v>
      </c>
      <c r="B320" t="s">
        <v>37</v>
      </c>
      <c r="C320" t="s">
        <v>0</v>
      </c>
      <c r="D320" t="s">
        <v>340</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357</v>
      </c>
      <c r="B321" t="s">
        <v>37</v>
      </c>
      <c r="C321" t="s">
        <v>0</v>
      </c>
      <c r="D321" t="s">
        <v>340</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357</v>
      </c>
      <c r="B322" t="s">
        <v>37</v>
      </c>
      <c r="C322" t="s">
        <v>0</v>
      </c>
      <c r="D322" t="s">
        <v>340</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357</v>
      </c>
      <c r="B323" t="s">
        <v>37</v>
      </c>
      <c r="C323" t="s">
        <v>0</v>
      </c>
      <c r="D323" t="s">
        <v>341</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357</v>
      </c>
      <c r="B324" t="s">
        <v>37</v>
      </c>
      <c r="C324" t="s">
        <v>0</v>
      </c>
      <c r="D324" t="s">
        <v>341</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357</v>
      </c>
      <c r="B325" t="s">
        <v>37</v>
      </c>
      <c r="C325" t="s">
        <v>0</v>
      </c>
      <c r="D325" t="s">
        <v>341</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357</v>
      </c>
      <c r="B326" t="s">
        <v>37</v>
      </c>
      <c r="C326" t="s">
        <v>0</v>
      </c>
      <c r="D326" t="s">
        <v>341</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357</v>
      </c>
      <c r="B327" t="s">
        <v>37</v>
      </c>
      <c r="C327" t="s">
        <v>0</v>
      </c>
      <c r="D327" t="s">
        <v>342</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357</v>
      </c>
      <c r="B328" t="s">
        <v>37</v>
      </c>
      <c r="C328" t="s">
        <v>0</v>
      </c>
      <c r="D328" t="s">
        <v>342</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357</v>
      </c>
      <c r="B329" t="s">
        <v>37</v>
      </c>
      <c r="C329" t="s">
        <v>0</v>
      </c>
      <c r="D329" t="s">
        <v>342</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357</v>
      </c>
      <c r="B330" t="s">
        <v>37</v>
      </c>
      <c r="C330" t="s">
        <v>0</v>
      </c>
      <c r="D330" t="s">
        <v>342</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357</v>
      </c>
      <c r="B331" t="s">
        <v>37</v>
      </c>
      <c r="C331" t="s">
        <v>0</v>
      </c>
      <c r="D331" t="s">
        <v>343</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357</v>
      </c>
      <c r="B332" t="s">
        <v>37</v>
      </c>
      <c r="C332" t="s">
        <v>0</v>
      </c>
      <c r="D332" t="s">
        <v>343</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357</v>
      </c>
      <c r="B333" t="s">
        <v>37</v>
      </c>
      <c r="C333" t="s">
        <v>0</v>
      </c>
      <c r="D333" t="s">
        <v>343</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357</v>
      </c>
      <c r="B334" t="s">
        <v>37</v>
      </c>
      <c r="C334" t="s">
        <v>0</v>
      </c>
      <c r="D334" t="s">
        <v>343</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357</v>
      </c>
      <c r="B335" t="s">
        <v>37</v>
      </c>
      <c r="C335" t="s">
        <v>0</v>
      </c>
      <c r="D335" t="s">
        <v>344</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357</v>
      </c>
      <c r="B336" t="s">
        <v>37</v>
      </c>
      <c r="C336" t="s">
        <v>0</v>
      </c>
      <c r="D336" t="s">
        <v>344</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357</v>
      </c>
      <c r="B337" t="s">
        <v>37</v>
      </c>
      <c r="C337" t="s">
        <v>0</v>
      </c>
      <c r="D337" t="s">
        <v>344</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357</v>
      </c>
      <c r="B338" t="s">
        <v>37</v>
      </c>
      <c r="C338" t="s">
        <v>0</v>
      </c>
      <c r="D338" t="s">
        <v>344</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357</v>
      </c>
      <c r="B339" t="s">
        <v>37</v>
      </c>
      <c r="C339" t="s">
        <v>0</v>
      </c>
      <c r="D339" t="s">
        <v>345</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357</v>
      </c>
      <c r="B340" t="s">
        <v>37</v>
      </c>
      <c r="C340" t="s">
        <v>0</v>
      </c>
      <c r="D340" t="s">
        <v>345</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357</v>
      </c>
      <c r="B341" t="s">
        <v>37</v>
      </c>
      <c r="C341" t="s">
        <v>0</v>
      </c>
      <c r="D341" t="s">
        <v>345</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357</v>
      </c>
      <c r="B342" t="s">
        <v>37</v>
      </c>
      <c r="C342" t="s">
        <v>0</v>
      </c>
      <c r="D342" t="s">
        <v>345</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357</v>
      </c>
      <c r="B343" t="s">
        <v>37</v>
      </c>
      <c r="C343" t="s">
        <v>0</v>
      </c>
      <c r="D343" t="s">
        <v>346</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357</v>
      </c>
      <c r="B344" t="s">
        <v>37</v>
      </c>
      <c r="C344" t="s">
        <v>0</v>
      </c>
      <c r="D344" t="s">
        <v>346</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357</v>
      </c>
      <c r="B345" t="s">
        <v>37</v>
      </c>
      <c r="C345" t="s">
        <v>0</v>
      </c>
      <c r="D345" t="s">
        <v>346</v>
      </c>
      <c r="E345" t="s">
        <v>209</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357</v>
      </c>
      <c r="B346" t="s">
        <v>37</v>
      </c>
      <c r="C346" t="s">
        <v>0</v>
      </c>
      <c r="D346" t="s">
        <v>346</v>
      </c>
      <c r="E346" t="s">
        <v>211</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357</v>
      </c>
      <c r="B347" t="s">
        <v>37</v>
      </c>
      <c r="C347" t="s">
        <v>0</v>
      </c>
      <c r="D347" t="s">
        <v>347</v>
      </c>
      <c r="E347" t="s">
        <v>251</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357</v>
      </c>
      <c r="B348" t="s">
        <v>37</v>
      </c>
      <c r="C348" t="s">
        <v>0</v>
      </c>
      <c r="D348" t="s">
        <v>347</v>
      </c>
      <c r="E348" t="s">
        <v>263</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357</v>
      </c>
      <c r="B349" t="s">
        <v>37</v>
      </c>
      <c r="C349" t="s">
        <v>0</v>
      </c>
      <c r="D349" t="s">
        <v>347</v>
      </c>
      <c r="E349" t="s">
        <v>264</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357</v>
      </c>
      <c r="B350" t="s">
        <v>37</v>
      </c>
      <c r="C350" t="s">
        <v>0</v>
      </c>
      <c r="D350" t="s">
        <v>347</v>
      </c>
      <c r="E350" t="s">
        <v>269</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357</v>
      </c>
      <c r="B351" t="s">
        <v>37</v>
      </c>
      <c r="C351" t="s">
        <v>0</v>
      </c>
      <c r="D351" t="s">
        <v>348</v>
      </c>
      <c r="E351" t="s">
        <v>270</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357</v>
      </c>
      <c r="B352" t="s">
        <v>37</v>
      </c>
      <c r="C352" t="s">
        <v>0</v>
      </c>
      <c r="D352" t="s">
        <v>348</v>
      </c>
      <c r="E352" t="s">
        <v>271</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357</v>
      </c>
      <c r="B353" t="s">
        <v>37</v>
      </c>
      <c r="C353" t="s">
        <v>0</v>
      </c>
      <c r="D353" t="s">
        <v>348</v>
      </c>
      <c r="E353" t="s">
        <v>272</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357</v>
      </c>
      <c r="B354" t="s">
        <v>37</v>
      </c>
      <c r="C354" t="s">
        <v>0</v>
      </c>
      <c r="D354" t="s">
        <v>348</v>
      </c>
      <c r="E354" t="s">
        <v>274</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357</v>
      </c>
      <c r="B355" t="s">
        <v>37</v>
      </c>
      <c r="C355" t="s">
        <v>0</v>
      </c>
      <c r="D355" t="s">
        <v>349</v>
      </c>
      <c r="E355" t="s">
        <v>277</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357</v>
      </c>
      <c r="B356" t="s">
        <v>37</v>
      </c>
      <c r="C356" t="s">
        <v>0</v>
      </c>
      <c r="D356" t="s">
        <v>349</v>
      </c>
      <c r="E356" t="s">
        <v>279</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357</v>
      </c>
      <c r="B357" t="s">
        <v>37</v>
      </c>
      <c r="C357" t="s">
        <v>0</v>
      </c>
      <c r="D357" t="s">
        <v>349</v>
      </c>
      <c r="E357" t="s">
        <v>280</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357</v>
      </c>
      <c r="B358" t="s">
        <v>37</v>
      </c>
      <c r="C358" t="s">
        <v>0</v>
      </c>
      <c r="D358" t="s">
        <v>349</v>
      </c>
      <c r="E358" t="s">
        <v>282</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357</v>
      </c>
      <c r="B359" t="s">
        <v>37</v>
      </c>
      <c r="C359" t="s">
        <v>0</v>
      </c>
      <c r="D359" t="s">
        <v>350</v>
      </c>
      <c r="E359" t="s">
        <v>283</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357</v>
      </c>
      <c r="B360" t="s">
        <v>37</v>
      </c>
      <c r="C360" t="s">
        <v>0</v>
      </c>
      <c r="D360" t="s">
        <v>350</v>
      </c>
      <c r="E360" t="s">
        <v>284</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357</v>
      </c>
      <c r="B361" t="s">
        <v>37</v>
      </c>
      <c r="C361" t="s">
        <v>0</v>
      </c>
      <c r="D361" t="s">
        <v>350</v>
      </c>
      <c r="E361" t="s">
        <v>287</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357</v>
      </c>
      <c r="B362" t="s">
        <v>37</v>
      </c>
      <c r="C362" t="s">
        <v>0</v>
      </c>
      <c r="D362" t="s">
        <v>350</v>
      </c>
      <c r="E362" t="s">
        <v>289</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357</v>
      </c>
      <c r="B363" t="s">
        <v>37</v>
      </c>
      <c r="C363" t="s">
        <v>0</v>
      </c>
      <c r="D363" t="s">
        <v>351</v>
      </c>
      <c r="E363" t="s">
        <v>290</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357</v>
      </c>
      <c r="B364" t="s">
        <v>37</v>
      </c>
      <c r="C364" t="s">
        <v>0</v>
      </c>
      <c r="D364" t="s">
        <v>351</v>
      </c>
      <c r="E364" t="s">
        <v>291</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357</v>
      </c>
      <c r="B365" t="s">
        <v>37</v>
      </c>
      <c r="C365" t="s">
        <v>0</v>
      </c>
      <c r="D365" t="s">
        <v>351</v>
      </c>
      <c r="E365" t="s">
        <v>293</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357</v>
      </c>
      <c r="B366" t="s">
        <v>37</v>
      </c>
      <c r="C366" t="s">
        <v>0</v>
      </c>
      <c r="D366" t="s">
        <v>351</v>
      </c>
      <c r="E366" t="s">
        <v>310</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357</v>
      </c>
      <c r="B367" t="s">
        <v>37</v>
      </c>
      <c r="C367" t="s">
        <v>0</v>
      </c>
      <c r="D367" t="s">
        <v>352</v>
      </c>
      <c r="E367" t="s">
        <v>313</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358</v>
      </c>
      <c r="B368" t="s">
        <v>38</v>
      </c>
      <c r="C368" t="s">
        <v>0</v>
      </c>
      <c r="D368" t="s">
        <v>337</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358</v>
      </c>
      <c r="B369" t="s">
        <v>38</v>
      </c>
      <c r="C369" t="s">
        <v>0</v>
      </c>
      <c r="D369" t="s">
        <v>337</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358</v>
      </c>
      <c r="B370" t="s">
        <v>38</v>
      </c>
      <c r="C370" t="s">
        <v>0</v>
      </c>
      <c r="D370" t="s">
        <v>337</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358</v>
      </c>
      <c r="B371" t="s">
        <v>38</v>
      </c>
      <c r="C371" t="s">
        <v>0</v>
      </c>
      <c r="D371" t="s">
        <v>337</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358</v>
      </c>
      <c r="B372" t="s">
        <v>38</v>
      </c>
      <c r="C372" t="s">
        <v>0</v>
      </c>
      <c r="D372" t="s">
        <v>338</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358</v>
      </c>
      <c r="B373" t="s">
        <v>38</v>
      </c>
      <c r="C373" t="s">
        <v>0</v>
      </c>
      <c r="D373" t="s">
        <v>338</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358</v>
      </c>
      <c r="B374" t="s">
        <v>38</v>
      </c>
      <c r="C374" t="s">
        <v>0</v>
      </c>
      <c r="D374" t="s">
        <v>338</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358</v>
      </c>
      <c r="B375" t="s">
        <v>38</v>
      </c>
      <c r="C375" t="s">
        <v>0</v>
      </c>
      <c r="D375" t="s">
        <v>338</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358</v>
      </c>
      <c r="B376" t="s">
        <v>38</v>
      </c>
      <c r="C376" t="s">
        <v>0</v>
      </c>
      <c r="D376" t="s">
        <v>339</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358</v>
      </c>
      <c r="B377" t="s">
        <v>38</v>
      </c>
      <c r="C377" t="s">
        <v>0</v>
      </c>
      <c r="D377" t="s">
        <v>339</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358</v>
      </c>
      <c r="B378" t="s">
        <v>38</v>
      </c>
      <c r="C378" t="s">
        <v>0</v>
      </c>
      <c r="D378" t="s">
        <v>339</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358</v>
      </c>
      <c r="B379" t="s">
        <v>38</v>
      </c>
      <c r="C379" t="s">
        <v>0</v>
      </c>
      <c r="D379" t="s">
        <v>339</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358</v>
      </c>
      <c r="B380" t="s">
        <v>38</v>
      </c>
      <c r="C380" t="s">
        <v>0</v>
      </c>
      <c r="D380" t="s">
        <v>340</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358</v>
      </c>
      <c r="B381" t="s">
        <v>38</v>
      </c>
      <c r="C381" t="s">
        <v>0</v>
      </c>
      <c r="D381" t="s">
        <v>340</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358</v>
      </c>
      <c r="B382" t="s">
        <v>38</v>
      </c>
      <c r="C382" t="s">
        <v>0</v>
      </c>
      <c r="D382" t="s">
        <v>340</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358</v>
      </c>
      <c r="B383" t="s">
        <v>38</v>
      </c>
      <c r="C383" t="s">
        <v>0</v>
      </c>
      <c r="D383" t="s">
        <v>340</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358</v>
      </c>
      <c r="B384" t="s">
        <v>38</v>
      </c>
      <c r="C384" t="s">
        <v>0</v>
      </c>
      <c r="D384" t="s">
        <v>341</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358</v>
      </c>
      <c r="B385" t="s">
        <v>38</v>
      </c>
      <c r="C385" t="s">
        <v>0</v>
      </c>
      <c r="D385" t="s">
        <v>341</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358</v>
      </c>
      <c r="B386" t="s">
        <v>38</v>
      </c>
      <c r="C386" t="s">
        <v>0</v>
      </c>
      <c r="D386" t="s">
        <v>341</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358</v>
      </c>
      <c r="B387" t="s">
        <v>38</v>
      </c>
      <c r="C387" t="s">
        <v>0</v>
      </c>
      <c r="D387" t="s">
        <v>341</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358</v>
      </c>
      <c r="B388" t="s">
        <v>38</v>
      </c>
      <c r="C388" t="s">
        <v>0</v>
      </c>
      <c r="D388" t="s">
        <v>342</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358</v>
      </c>
      <c r="B389" t="s">
        <v>38</v>
      </c>
      <c r="C389" t="s">
        <v>0</v>
      </c>
      <c r="D389" t="s">
        <v>342</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358</v>
      </c>
      <c r="B390" t="s">
        <v>38</v>
      </c>
      <c r="C390" t="s">
        <v>0</v>
      </c>
      <c r="D390" t="s">
        <v>342</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358</v>
      </c>
      <c r="B391" t="s">
        <v>38</v>
      </c>
      <c r="C391" t="s">
        <v>0</v>
      </c>
      <c r="D391" t="s">
        <v>342</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358</v>
      </c>
      <c r="B392" t="s">
        <v>38</v>
      </c>
      <c r="C392" t="s">
        <v>0</v>
      </c>
      <c r="D392" t="s">
        <v>343</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358</v>
      </c>
      <c r="B393" t="s">
        <v>38</v>
      </c>
      <c r="C393" t="s">
        <v>0</v>
      </c>
      <c r="D393" t="s">
        <v>343</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358</v>
      </c>
      <c r="B394" t="s">
        <v>38</v>
      </c>
      <c r="C394" t="s">
        <v>0</v>
      </c>
      <c r="D394" t="s">
        <v>343</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358</v>
      </c>
      <c r="B395" t="s">
        <v>38</v>
      </c>
      <c r="C395" t="s">
        <v>0</v>
      </c>
      <c r="D395" t="s">
        <v>343</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358</v>
      </c>
      <c r="B396" t="s">
        <v>38</v>
      </c>
      <c r="C396" t="s">
        <v>0</v>
      </c>
      <c r="D396" t="s">
        <v>344</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358</v>
      </c>
      <c r="B397" t="s">
        <v>38</v>
      </c>
      <c r="C397" t="s">
        <v>0</v>
      </c>
      <c r="D397" t="s">
        <v>344</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358</v>
      </c>
      <c r="B398" t="s">
        <v>38</v>
      </c>
      <c r="C398" t="s">
        <v>0</v>
      </c>
      <c r="D398" t="s">
        <v>344</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358</v>
      </c>
      <c r="B399" t="s">
        <v>38</v>
      </c>
      <c r="C399" t="s">
        <v>0</v>
      </c>
      <c r="D399" t="s">
        <v>344</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358</v>
      </c>
      <c r="B400" t="s">
        <v>38</v>
      </c>
      <c r="C400" t="s">
        <v>0</v>
      </c>
      <c r="D400" t="s">
        <v>345</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358</v>
      </c>
      <c r="B401" t="s">
        <v>38</v>
      </c>
      <c r="C401" t="s">
        <v>0</v>
      </c>
      <c r="D401" t="s">
        <v>345</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358</v>
      </c>
      <c r="B402" t="s">
        <v>38</v>
      </c>
      <c r="C402" t="s">
        <v>0</v>
      </c>
      <c r="D402" t="s">
        <v>345</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358</v>
      </c>
      <c r="B403" t="s">
        <v>38</v>
      </c>
      <c r="C403" t="s">
        <v>0</v>
      </c>
      <c r="D403" t="s">
        <v>345</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358</v>
      </c>
      <c r="B404" t="s">
        <v>38</v>
      </c>
      <c r="C404" t="s">
        <v>0</v>
      </c>
      <c r="D404" t="s">
        <v>346</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358</v>
      </c>
      <c r="B405" t="s">
        <v>38</v>
      </c>
      <c r="C405" t="s">
        <v>0</v>
      </c>
      <c r="D405" t="s">
        <v>346</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358</v>
      </c>
      <c r="B406" t="s">
        <v>38</v>
      </c>
      <c r="C406" t="s">
        <v>0</v>
      </c>
      <c r="D406" t="s">
        <v>346</v>
      </c>
      <c r="E406" t="s">
        <v>209</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358</v>
      </c>
      <c r="B407" t="s">
        <v>38</v>
      </c>
      <c r="C407" t="s">
        <v>0</v>
      </c>
      <c r="D407" t="s">
        <v>346</v>
      </c>
      <c r="E407" t="s">
        <v>211</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358</v>
      </c>
      <c r="B408" t="s">
        <v>38</v>
      </c>
      <c r="C408" t="s">
        <v>0</v>
      </c>
      <c r="D408" t="s">
        <v>347</v>
      </c>
      <c r="E408" t="s">
        <v>251</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358</v>
      </c>
      <c r="B409" t="s">
        <v>38</v>
      </c>
      <c r="C409" t="s">
        <v>0</v>
      </c>
      <c r="D409" t="s">
        <v>347</v>
      </c>
      <c r="E409" t="s">
        <v>263</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358</v>
      </c>
      <c r="B410" t="s">
        <v>38</v>
      </c>
      <c r="C410" t="s">
        <v>0</v>
      </c>
      <c r="D410" t="s">
        <v>347</v>
      </c>
      <c r="E410" t="s">
        <v>264</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358</v>
      </c>
      <c r="B411" t="s">
        <v>38</v>
      </c>
      <c r="C411" t="s">
        <v>0</v>
      </c>
      <c r="D411" t="s">
        <v>347</v>
      </c>
      <c r="E411" t="s">
        <v>269</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358</v>
      </c>
      <c r="B412" t="s">
        <v>38</v>
      </c>
      <c r="C412" t="s">
        <v>0</v>
      </c>
      <c r="D412" t="s">
        <v>348</v>
      </c>
      <c r="E412" t="s">
        <v>270</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358</v>
      </c>
      <c r="B413" t="s">
        <v>38</v>
      </c>
      <c r="C413" t="s">
        <v>0</v>
      </c>
      <c r="D413" t="s">
        <v>348</v>
      </c>
      <c r="E413" t="s">
        <v>271</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358</v>
      </c>
      <c r="B414" t="s">
        <v>38</v>
      </c>
      <c r="C414" t="s">
        <v>0</v>
      </c>
      <c r="D414" t="s">
        <v>348</v>
      </c>
      <c r="E414" t="s">
        <v>272</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358</v>
      </c>
      <c r="B415" t="s">
        <v>38</v>
      </c>
      <c r="C415" t="s">
        <v>0</v>
      </c>
      <c r="D415" t="s">
        <v>348</v>
      </c>
      <c r="E415" t="s">
        <v>274</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358</v>
      </c>
      <c r="B416" t="s">
        <v>38</v>
      </c>
      <c r="C416" t="s">
        <v>0</v>
      </c>
      <c r="D416" t="s">
        <v>349</v>
      </c>
      <c r="E416" t="s">
        <v>277</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358</v>
      </c>
      <c r="B417" t="s">
        <v>38</v>
      </c>
      <c r="C417" t="s">
        <v>0</v>
      </c>
      <c r="D417" t="s">
        <v>349</v>
      </c>
      <c r="E417" t="s">
        <v>279</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358</v>
      </c>
      <c r="B418" t="s">
        <v>38</v>
      </c>
      <c r="C418" t="s">
        <v>0</v>
      </c>
      <c r="D418" t="s">
        <v>349</v>
      </c>
      <c r="E418" t="s">
        <v>280</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358</v>
      </c>
      <c r="B419" t="s">
        <v>38</v>
      </c>
      <c r="C419" t="s">
        <v>0</v>
      </c>
      <c r="D419" t="s">
        <v>349</v>
      </c>
      <c r="E419" t="s">
        <v>282</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358</v>
      </c>
      <c r="B420" t="s">
        <v>38</v>
      </c>
      <c r="C420" t="s">
        <v>0</v>
      </c>
      <c r="D420" t="s">
        <v>350</v>
      </c>
      <c r="E420" t="s">
        <v>283</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358</v>
      </c>
      <c r="B421" t="s">
        <v>38</v>
      </c>
      <c r="C421" t="s">
        <v>0</v>
      </c>
      <c r="D421" t="s">
        <v>350</v>
      </c>
      <c r="E421" t="s">
        <v>284</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358</v>
      </c>
      <c r="B422" t="s">
        <v>38</v>
      </c>
      <c r="C422" t="s">
        <v>0</v>
      </c>
      <c r="D422" t="s">
        <v>350</v>
      </c>
      <c r="E422" t="s">
        <v>287</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358</v>
      </c>
      <c r="B423" t="s">
        <v>38</v>
      </c>
      <c r="C423" t="s">
        <v>0</v>
      </c>
      <c r="D423" t="s">
        <v>350</v>
      </c>
      <c r="E423" t="s">
        <v>289</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358</v>
      </c>
      <c r="B424" t="s">
        <v>38</v>
      </c>
      <c r="C424" t="s">
        <v>0</v>
      </c>
      <c r="D424" t="s">
        <v>351</v>
      </c>
      <c r="E424" t="s">
        <v>290</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358</v>
      </c>
      <c r="B425" t="s">
        <v>38</v>
      </c>
      <c r="C425" t="s">
        <v>0</v>
      </c>
      <c r="D425" t="s">
        <v>351</v>
      </c>
      <c r="E425" t="s">
        <v>291</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358</v>
      </c>
      <c r="B426" t="s">
        <v>38</v>
      </c>
      <c r="C426" t="s">
        <v>0</v>
      </c>
      <c r="D426" t="s">
        <v>351</v>
      </c>
      <c r="E426" t="s">
        <v>293</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358</v>
      </c>
      <c r="B427" t="s">
        <v>38</v>
      </c>
      <c r="C427" t="s">
        <v>0</v>
      </c>
      <c r="D427" t="s">
        <v>351</v>
      </c>
      <c r="E427" t="s">
        <v>310</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358</v>
      </c>
      <c r="B428" t="s">
        <v>38</v>
      </c>
      <c r="C428" t="s">
        <v>0</v>
      </c>
      <c r="D428" t="s">
        <v>352</v>
      </c>
      <c r="E428" t="s">
        <v>313</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359</v>
      </c>
      <c r="B429" t="s">
        <v>39</v>
      </c>
      <c r="C429" t="s">
        <v>0</v>
      </c>
      <c r="D429" t="s">
        <v>337</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359</v>
      </c>
      <c r="B430" t="s">
        <v>39</v>
      </c>
      <c r="C430" t="s">
        <v>0</v>
      </c>
      <c r="D430" t="s">
        <v>337</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359</v>
      </c>
      <c r="B431" t="s">
        <v>39</v>
      </c>
      <c r="C431" t="s">
        <v>0</v>
      </c>
      <c r="D431" t="s">
        <v>337</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359</v>
      </c>
      <c r="B432" t="s">
        <v>39</v>
      </c>
      <c r="C432" t="s">
        <v>0</v>
      </c>
      <c r="D432" t="s">
        <v>337</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359</v>
      </c>
      <c r="B433" t="s">
        <v>39</v>
      </c>
      <c r="C433" t="s">
        <v>0</v>
      </c>
      <c r="D433" t="s">
        <v>338</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359</v>
      </c>
      <c r="B434" t="s">
        <v>39</v>
      </c>
      <c r="C434" t="s">
        <v>0</v>
      </c>
      <c r="D434" t="s">
        <v>338</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359</v>
      </c>
      <c r="B435" t="s">
        <v>39</v>
      </c>
      <c r="C435" t="s">
        <v>0</v>
      </c>
      <c r="D435" t="s">
        <v>338</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359</v>
      </c>
      <c r="B436" t="s">
        <v>39</v>
      </c>
      <c r="C436" t="s">
        <v>0</v>
      </c>
      <c r="D436" t="s">
        <v>338</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359</v>
      </c>
      <c r="B437" t="s">
        <v>39</v>
      </c>
      <c r="C437" t="s">
        <v>0</v>
      </c>
      <c r="D437" t="s">
        <v>339</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359</v>
      </c>
      <c r="B438" t="s">
        <v>39</v>
      </c>
      <c r="C438" t="s">
        <v>0</v>
      </c>
      <c r="D438" t="s">
        <v>339</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359</v>
      </c>
      <c r="B439" t="s">
        <v>39</v>
      </c>
      <c r="C439" t="s">
        <v>0</v>
      </c>
      <c r="D439" t="s">
        <v>339</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359</v>
      </c>
      <c r="B440" t="s">
        <v>39</v>
      </c>
      <c r="C440" t="s">
        <v>0</v>
      </c>
      <c r="D440" t="s">
        <v>339</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359</v>
      </c>
      <c r="B441" t="s">
        <v>39</v>
      </c>
      <c r="C441" t="s">
        <v>0</v>
      </c>
      <c r="D441" t="s">
        <v>340</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359</v>
      </c>
      <c r="B442" t="s">
        <v>39</v>
      </c>
      <c r="C442" t="s">
        <v>0</v>
      </c>
      <c r="D442" t="s">
        <v>340</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359</v>
      </c>
      <c r="B443" t="s">
        <v>39</v>
      </c>
      <c r="C443" t="s">
        <v>0</v>
      </c>
      <c r="D443" t="s">
        <v>340</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359</v>
      </c>
      <c r="B444" t="s">
        <v>39</v>
      </c>
      <c r="C444" t="s">
        <v>0</v>
      </c>
      <c r="D444" t="s">
        <v>340</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359</v>
      </c>
      <c r="B445" t="s">
        <v>39</v>
      </c>
      <c r="C445" t="s">
        <v>0</v>
      </c>
      <c r="D445" t="s">
        <v>341</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359</v>
      </c>
      <c r="B446" t="s">
        <v>39</v>
      </c>
      <c r="C446" t="s">
        <v>0</v>
      </c>
      <c r="D446" t="s">
        <v>341</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359</v>
      </c>
      <c r="B447" t="s">
        <v>39</v>
      </c>
      <c r="C447" t="s">
        <v>0</v>
      </c>
      <c r="D447" t="s">
        <v>341</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359</v>
      </c>
      <c r="B448" t="s">
        <v>39</v>
      </c>
      <c r="C448" t="s">
        <v>0</v>
      </c>
      <c r="D448" t="s">
        <v>341</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359</v>
      </c>
      <c r="B449" t="s">
        <v>39</v>
      </c>
      <c r="C449" t="s">
        <v>0</v>
      </c>
      <c r="D449" t="s">
        <v>342</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359</v>
      </c>
      <c r="B450" t="s">
        <v>39</v>
      </c>
      <c r="C450" t="s">
        <v>0</v>
      </c>
      <c r="D450" t="s">
        <v>342</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359</v>
      </c>
      <c r="B451" t="s">
        <v>39</v>
      </c>
      <c r="C451" t="s">
        <v>0</v>
      </c>
      <c r="D451" t="s">
        <v>342</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359</v>
      </c>
      <c r="B452" t="s">
        <v>39</v>
      </c>
      <c r="C452" t="s">
        <v>0</v>
      </c>
      <c r="D452" t="s">
        <v>342</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359</v>
      </c>
      <c r="B453" t="s">
        <v>39</v>
      </c>
      <c r="C453" t="s">
        <v>0</v>
      </c>
      <c r="D453" t="s">
        <v>343</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359</v>
      </c>
      <c r="B454" t="s">
        <v>39</v>
      </c>
      <c r="C454" t="s">
        <v>0</v>
      </c>
      <c r="D454" t="s">
        <v>343</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359</v>
      </c>
      <c r="B455" t="s">
        <v>39</v>
      </c>
      <c r="C455" t="s">
        <v>0</v>
      </c>
      <c r="D455" t="s">
        <v>343</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359</v>
      </c>
      <c r="B456" t="s">
        <v>39</v>
      </c>
      <c r="C456" t="s">
        <v>0</v>
      </c>
      <c r="D456" t="s">
        <v>343</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359</v>
      </c>
      <c r="B457" t="s">
        <v>39</v>
      </c>
      <c r="C457" t="s">
        <v>0</v>
      </c>
      <c r="D457" t="s">
        <v>344</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359</v>
      </c>
      <c r="B458" t="s">
        <v>39</v>
      </c>
      <c r="C458" t="s">
        <v>0</v>
      </c>
      <c r="D458" t="s">
        <v>344</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359</v>
      </c>
      <c r="B459" t="s">
        <v>39</v>
      </c>
      <c r="C459" t="s">
        <v>0</v>
      </c>
      <c r="D459" t="s">
        <v>344</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359</v>
      </c>
      <c r="B460" t="s">
        <v>39</v>
      </c>
      <c r="C460" t="s">
        <v>0</v>
      </c>
      <c r="D460" t="s">
        <v>344</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359</v>
      </c>
      <c r="B461" t="s">
        <v>39</v>
      </c>
      <c r="C461" t="s">
        <v>0</v>
      </c>
      <c r="D461" t="s">
        <v>345</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359</v>
      </c>
      <c r="B462" t="s">
        <v>39</v>
      </c>
      <c r="C462" t="s">
        <v>0</v>
      </c>
      <c r="D462" t="s">
        <v>345</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359</v>
      </c>
      <c r="B463" t="s">
        <v>39</v>
      </c>
      <c r="C463" t="s">
        <v>0</v>
      </c>
      <c r="D463" t="s">
        <v>345</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359</v>
      </c>
      <c r="B464" t="s">
        <v>39</v>
      </c>
      <c r="C464" t="s">
        <v>0</v>
      </c>
      <c r="D464" t="s">
        <v>345</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359</v>
      </c>
      <c r="B465" t="s">
        <v>39</v>
      </c>
      <c r="C465" t="s">
        <v>0</v>
      </c>
      <c r="D465" t="s">
        <v>346</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359</v>
      </c>
      <c r="B466" t="s">
        <v>39</v>
      </c>
      <c r="C466" t="s">
        <v>0</v>
      </c>
      <c r="D466" t="s">
        <v>346</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359</v>
      </c>
      <c r="B467" t="s">
        <v>39</v>
      </c>
      <c r="C467" t="s">
        <v>0</v>
      </c>
      <c r="D467" t="s">
        <v>346</v>
      </c>
      <c r="E467" t="s">
        <v>209</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359</v>
      </c>
      <c r="B468" t="s">
        <v>39</v>
      </c>
      <c r="C468" t="s">
        <v>0</v>
      </c>
      <c r="D468" t="s">
        <v>346</v>
      </c>
      <c r="E468" t="s">
        <v>211</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359</v>
      </c>
      <c r="B469" t="s">
        <v>39</v>
      </c>
      <c r="C469" t="s">
        <v>0</v>
      </c>
      <c r="D469" t="s">
        <v>347</v>
      </c>
      <c r="E469" t="s">
        <v>251</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359</v>
      </c>
      <c r="B470" t="s">
        <v>39</v>
      </c>
      <c r="C470" t="s">
        <v>0</v>
      </c>
      <c r="D470" t="s">
        <v>347</v>
      </c>
      <c r="E470" t="s">
        <v>263</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359</v>
      </c>
      <c r="B471" t="s">
        <v>39</v>
      </c>
      <c r="C471" t="s">
        <v>0</v>
      </c>
      <c r="D471" t="s">
        <v>347</v>
      </c>
      <c r="E471" t="s">
        <v>264</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359</v>
      </c>
      <c r="B472" t="s">
        <v>39</v>
      </c>
      <c r="C472" t="s">
        <v>0</v>
      </c>
      <c r="D472" t="s">
        <v>347</v>
      </c>
      <c r="E472" t="s">
        <v>269</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359</v>
      </c>
      <c r="B473" t="s">
        <v>39</v>
      </c>
      <c r="C473" t="s">
        <v>0</v>
      </c>
      <c r="D473" t="s">
        <v>348</v>
      </c>
      <c r="E473" t="s">
        <v>270</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359</v>
      </c>
      <c r="B474" t="s">
        <v>39</v>
      </c>
      <c r="C474" t="s">
        <v>0</v>
      </c>
      <c r="D474" t="s">
        <v>348</v>
      </c>
      <c r="E474" t="s">
        <v>271</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359</v>
      </c>
      <c r="B475" t="s">
        <v>39</v>
      </c>
      <c r="C475" t="s">
        <v>0</v>
      </c>
      <c r="D475" t="s">
        <v>348</v>
      </c>
      <c r="E475" t="s">
        <v>272</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359</v>
      </c>
      <c r="B476" t="s">
        <v>39</v>
      </c>
      <c r="C476" t="s">
        <v>0</v>
      </c>
      <c r="D476" t="s">
        <v>348</v>
      </c>
      <c r="E476" t="s">
        <v>274</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359</v>
      </c>
      <c r="B477" t="s">
        <v>39</v>
      </c>
      <c r="C477" t="s">
        <v>0</v>
      </c>
      <c r="D477" t="s">
        <v>349</v>
      </c>
      <c r="E477" t="s">
        <v>277</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359</v>
      </c>
      <c r="B478" t="s">
        <v>39</v>
      </c>
      <c r="C478" t="s">
        <v>0</v>
      </c>
      <c r="D478" t="s">
        <v>349</v>
      </c>
      <c r="E478" t="s">
        <v>279</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359</v>
      </c>
      <c r="B479" t="s">
        <v>39</v>
      </c>
      <c r="C479" t="s">
        <v>0</v>
      </c>
      <c r="D479" t="s">
        <v>349</v>
      </c>
      <c r="E479" t="s">
        <v>280</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359</v>
      </c>
      <c r="B480" t="s">
        <v>39</v>
      </c>
      <c r="C480" t="s">
        <v>0</v>
      </c>
      <c r="D480" t="s">
        <v>349</v>
      </c>
      <c r="E480" t="s">
        <v>282</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359</v>
      </c>
      <c r="B481" t="s">
        <v>39</v>
      </c>
      <c r="C481" t="s">
        <v>0</v>
      </c>
      <c r="D481" t="s">
        <v>350</v>
      </c>
      <c r="E481" t="s">
        <v>283</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359</v>
      </c>
      <c r="B482" t="s">
        <v>39</v>
      </c>
      <c r="C482" t="s">
        <v>0</v>
      </c>
      <c r="D482" t="s">
        <v>350</v>
      </c>
      <c r="E482" t="s">
        <v>284</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359</v>
      </c>
      <c r="B483" t="s">
        <v>39</v>
      </c>
      <c r="C483" t="s">
        <v>0</v>
      </c>
      <c r="D483" t="s">
        <v>350</v>
      </c>
      <c r="E483" t="s">
        <v>287</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359</v>
      </c>
      <c r="B484" t="s">
        <v>39</v>
      </c>
      <c r="C484" t="s">
        <v>0</v>
      </c>
      <c r="D484" t="s">
        <v>350</v>
      </c>
      <c r="E484" t="s">
        <v>289</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359</v>
      </c>
      <c r="B485" t="s">
        <v>39</v>
      </c>
      <c r="C485" t="s">
        <v>0</v>
      </c>
      <c r="D485" t="s">
        <v>351</v>
      </c>
      <c r="E485" t="s">
        <v>290</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359</v>
      </c>
      <c r="B486" t="s">
        <v>39</v>
      </c>
      <c r="C486" t="s">
        <v>0</v>
      </c>
      <c r="D486" t="s">
        <v>351</v>
      </c>
      <c r="E486" t="s">
        <v>291</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359</v>
      </c>
      <c r="B487" t="s">
        <v>39</v>
      </c>
      <c r="C487" t="s">
        <v>0</v>
      </c>
      <c r="D487" t="s">
        <v>351</v>
      </c>
      <c r="E487" t="s">
        <v>293</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359</v>
      </c>
      <c r="B488" t="s">
        <v>39</v>
      </c>
      <c r="C488" t="s">
        <v>0</v>
      </c>
      <c r="D488" t="s">
        <v>351</v>
      </c>
      <c r="E488" t="s">
        <v>310</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359</v>
      </c>
      <c r="B489" t="s">
        <v>39</v>
      </c>
      <c r="C489" t="s">
        <v>0</v>
      </c>
      <c r="D489" t="s">
        <v>352</v>
      </c>
      <c r="E489" t="s">
        <v>313</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360</v>
      </c>
      <c r="B490" t="s">
        <v>4</v>
      </c>
      <c r="C490" t="s">
        <v>0</v>
      </c>
      <c r="D490" t="s">
        <v>337</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360</v>
      </c>
      <c r="B491" t="s">
        <v>4</v>
      </c>
      <c r="C491" t="s">
        <v>0</v>
      </c>
      <c r="D491" t="s">
        <v>337</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360</v>
      </c>
      <c r="B492" t="s">
        <v>4</v>
      </c>
      <c r="C492" t="s">
        <v>0</v>
      </c>
      <c r="D492" t="s">
        <v>337</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360</v>
      </c>
      <c r="B493" t="s">
        <v>4</v>
      </c>
      <c r="C493" t="s">
        <v>0</v>
      </c>
      <c r="D493" t="s">
        <v>337</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360</v>
      </c>
      <c r="B494" t="s">
        <v>4</v>
      </c>
      <c r="C494" t="s">
        <v>0</v>
      </c>
      <c r="D494" t="s">
        <v>338</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360</v>
      </c>
      <c r="B495" t="s">
        <v>4</v>
      </c>
      <c r="C495" t="s">
        <v>0</v>
      </c>
      <c r="D495" t="s">
        <v>338</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360</v>
      </c>
      <c r="B496" t="s">
        <v>4</v>
      </c>
      <c r="C496" t="s">
        <v>0</v>
      </c>
      <c r="D496" t="s">
        <v>338</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360</v>
      </c>
      <c r="B497" t="s">
        <v>4</v>
      </c>
      <c r="C497" t="s">
        <v>0</v>
      </c>
      <c r="D497" t="s">
        <v>338</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360</v>
      </c>
      <c r="B498" t="s">
        <v>4</v>
      </c>
      <c r="C498" t="s">
        <v>0</v>
      </c>
      <c r="D498" t="s">
        <v>339</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360</v>
      </c>
      <c r="B499" t="s">
        <v>4</v>
      </c>
      <c r="C499" t="s">
        <v>0</v>
      </c>
      <c r="D499" t="s">
        <v>339</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360</v>
      </c>
      <c r="B500" t="s">
        <v>4</v>
      </c>
      <c r="C500" t="s">
        <v>0</v>
      </c>
      <c r="D500" t="s">
        <v>339</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360</v>
      </c>
      <c r="B501" t="s">
        <v>4</v>
      </c>
      <c r="C501" t="s">
        <v>0</v>
      </c>
      <c r="D501" t="s">
        <v>339</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360</v>
      </c>
      <c r="B502" t="s">
        <v>4</v>
      </c>
      <c r="C502" t="s">
        <v>0</v>
      </c>
      <c r="D502" t="s">
        <v>340</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360</v>
      </c>
      <c r="B503" t="s">
        <v>4</v>
      </c>
      <c r="C503" t="s">
        <v>0</v>
      </c>
      <c r="D503" t="s">
        <v>340</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360</v>
      </c>
      <c r="B504" t="s">
        <v>4</v>
      </c>
      <c r="C504" t="s">
        <v>0</v>
      </c>
      <c r="D504" t="s">
        <v>340</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360</v>
      </c>
      <c r="B505" t="s">
        <v>4</v>
      </c>
      <c r="C505" t="s">
        <v>0</v>
      </c>
      <c r="D505" t="s">
        <v>340</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360</v>
      </c>
      <c r="B506" t="s">
        <v>4</v>
      </c>
      <c r="C506" t="s">
        <v>0</v>
      </c>
      <c r="D506" t="s">
        <v>341</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360</v>
      </c>
      <c r="B507" t="s">
        <v>4</v>
      </c>
      <c r="C507" t="s">
        <v>0</v>
      </c>
      <c r="D507" t="s">
        <v>341</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360</v>
      </c>
      <c r="B508" t="s">
        <v>4</v>
      </c>
      <c r="C508" t="s">
        <v>0</v>
      </c>
      <c r="D508" t="s">
        <v>341</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360</v>
      </c>
      <c r="B509" t="s">
        <v>4</v>
      </c>
      <c r="C509" t="s">
        <v>0</v>
      </c>
      <c r="D509" t="s">
        <v>341</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360</v>
      </c>
      <c r="B510" t="s">
        <v>4</v>
      </c>
      <c r="C510" t="s">
        <v>0</v>
      </c>
      <c r="D510" t="s">
        <v>342</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360</v>
      </c>
      <c r="B511" t="s">
        <v>4</v>
      </c>
      <c r="C511" t="s">
        <v>0</v>
      </c>
      <c r="D511" t="s">
        <v>342</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360</v>
      </c>
      <c r="B512" t="s">
        <v>4</v>
      </c>
      <c r="C512" t="s">
        <v>0</v>
      </c>
      <c r="D512" t="s">
        <v>342</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360</v>
      </c>
      <c r="B513" t="s">
        <v>4</v>
      </c>
      <c r="C513" t="s">
        <v>0</v>
      </c>
      <c r="D513" t="s">
        <v>342</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360</v>
      </c>
      <c r="B514" t="s">
        <v>4</v>
      </c>
      <c r="C514" t="s">
        <v>0</v>
      </c>
      <c r="D514" t="s">
        <v>343</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360</v>
      </c>
      <c r="B515" t="s">
        <v>4</v>
      </c>
      <c r="C515" t="s">
        <v>0</v>
      </c>
      <c r="D515" t="s">
        <v>343</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360</v>
      </c>
      <c r="B516" t="s">
        <v>4</v>
      </c>
      <c r="C516" t="s">
        <v>0</v>
      </c>
      <c r="D516" t="s">
        <v>343</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360</v>
      </c>
      <c r="B517" t="s">
        <v>4</v>
      </c>
      <c r="C517" t="s">
        <v>0</v>
      </c>
      <c r="D517" t="s">
        <v>343</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360</v>
      </c>
      <c r="B518" t="s">
        <v>4</v>
      </c>
      <c r="C518" t="s">
        <v>0</v>
      </c>
      <c r="D518" t="s">
        <v>344</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360</v>
      </c>
      <c r="B519" t="s">
        <v>4</v>
      </c>
      <c r="C519" t="s">
        <v>0</v>
      </c>
      <c r="D519" t="s">
        <v>344</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360</v>
      </c>
      <c r="B520" t="s">
        <v>4</v>
      </c>
      <c r="C520" t="s">
        <v>0</v>
      </c>
      <c r="D520" t="s">
        <v>344</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360</v>
      </c>
      <c r="B521" t="s">
        <v>4</v>
      </c>
      <c r="C521" t="s">
        <v>0</v>
      </c>
      <c r="D521" t="s">
        <v>344</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360</v>
      </c>
      <c r="B522" t="s">
        <v>4</v>
      </c>
      <c r="C522" t="s">
        <v>0</v>
      </c>
      <c r="D522" t="s">
        <v>345</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360</v>
      </c>
      <c r="B523" t="s">
        <v>4</v>
      </c>
      <c r="C523" t="s">
        <v>0</v>
      </c>
      <c r="D523" t="s">
        <v>345</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360</v>
      </c>
      <c r="B524" t="s">
        <v>4</v>
      </c>
      <c r="C524" t="s">
        <v>0</v>
      </c>
      <c r="D524" t="s">
        <v>345</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360</v>
      </c>
      <c r="B525" t="s">
        <v>4</v>
      </c>
      <c r="C525" t="s">
        <v>0</v>
      </c>
      <c r="D525" t="s">
        <v>345</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360</v>
      </c>
      <c r="B526" t="s">
        <v>4</v>
      </c>
      <c r="C526" t="s">
        <v>0</v>
      </c>
      <c r="D526" t="s">
        <v>346</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360</v>
      </c>
      <c r="B527" t="s">
        <v>4</v>
      </c>
      <c r="C527" t="s">
        <v>0</v>
      </c>
      <c r="D527" t="s">
        <v>346</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360</v>
      </c>
      <c r="B528" t="s">
        <v>4</v>
      </c>
      <c r="C528" t="s">
        <v>0</v>
      </c>
      <c r="D528" t="s">
        <v>346</v>
      </c>
      <c r="E528" t="s">
        <v>209</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360</v>
      </c>
      <c r="B529" t="s">
        <v>4</v>
      </c>
      <c r="C529" t="s">
        <v>0</v>
      </c>
      <c r="D529" t="s">
        <v>346</v>
      </c>
      <c r="E529" t="s">
        <v>211</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360</v>
      </c>
      <c r="B530" t="s">
        <v>4</v>
      </c>
      <c r="C530" t="s">
        <v>0</v>
      </c>
      <c r="D530" t="s">
        <v>347</v>
      </c>
      <c r="E530" t="s">
        <v>251</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360</v>
      </c>
      <c r="B531" t="s">
        <v>4</v>
      </c>
      <c r="C531" t="s">
        <v>0</v>
      </c>
      <c r="D531" t="s">
        <v>347</v>
      </c>
      <c r="E531" t="s">
        <v>263</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360</v>
      </c>
      <c r="B532" t="s">
        <v>4</v>
      </c>
      <c r="C532" t="s">
        <v>0</v>
      </c>
      <c r="D532" t="s">
        <v>347</v>
      </c>
      <c r="E532" t="s">
        <v>264</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360</v>
      </c>
      <c r="B533" t="s">
        <v>4</v>
      </c>
      <c r="C533" t="s">
        <v>0</v>
      </c>
      <c r="D533" t="s">
        <v>347</v>
      </c>
      <c r="E533" t="s">
        <v>269</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360</v>
      </c>
      <c r="B534" t="s">
        <v>4</v>
      </c>
      <c r="C534" t="s">
        <v>0</v>
      </c>
      <c r="D534" t="s">
        <v>348</v>
      </c>
      <c r="E534" t="s">
        <v>270</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360</v>
      </c>
      <c r="B535" t="s">
        <v>4</v>
      </c>
      <c r="C535" t="s">
        <v>0</v>
      </c>
      <c r="D535" t="s">
        <v>348</v>
      </c>
      <c r="E535" t="s">
        <v>271</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360</v>
      </c>
      <c r="B536" t="s">
        <v>4</v>
      </c>
      <c r="C536" t="s">
        <v>0</v>
      </c>
      <c r="D536" t="s">
        <v>348</v>
      </c>
      <c r="E536" t="s">
        <v>272</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360</v>
      </c>
      <c r="B537" t="s">
        <v>4</v>
      </c>
      <c r="C537" t="s">
        <v>0</v>
      </c>
      <c r="D537" t="s">
        <v>348</v>
      </c>
      <c r="E537" t="s">
        <v>274</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360</v>
      </c>
      <c r="B538" t="s">
        <v>4</v>
      </c>
      <c r="C538" t="s">
        <v>0</v>
      </c>
      <c r="D538" t="s">
        <v>349</v>
      </c>
      <c r="E538" t="s">
        <v>277</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360</v>
      </c>
      <c r="B539" t="s">
        <v>4</v>
      </c>
      <c r="C539" t="s">
        <v>0</v>
      </c>
      <c r="D539" t="s">
        <v>349</v>
      </c>
      <c r="E539" t="s">
        <v>279</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360</v>
      </c>
      <c r="B540" t="s">
        <v>4</v>
      </c>
      <c r="C540" t="s">
        <v>0</v>
      </c>
      <c r="D540" t="s">
        <v>349</v>
      </c>
      <c r="E540" t="s">
        <v>280</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360</v>
      </c>
      <c r="B541" t="s">
        <v>4</v>
      </c>
      <c r="C541" t="s">
        <v>0</v>
      </c>
      <c r="D541" t="s">
        <v>349</v>
      </c>
      <c r="E541" t="s">
        <v>282</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360</v>
      </c>
      <c r="B542" t="s">
        <v>4</v>
      </c>
      <c r="C542" t="s">
        <v>0</v>
      </c>
      <c r="D542" t="s">
        <v>350</v>
      </c>
      <c r="E542" t="s">
        <v>283</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360</v>
      </c>
      <c r="B543" t="s">
        <v>4</v>
      </c>
      <c r="C543" t="s">
        <v>0</v>
      </c>
      <c r="D543" t="s">
        <v>350</v>
      </c>
      <c r="E543" t="s">
        <v>284</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360</v>
      </c>
      <c r="B544" t="s">
        <v>4</v>
      </c>
      <c r="C544" t="s">
        <v>0</v>
      </c>
      <c r="D544" t="s">
        <v>350</v>
      </c>
      <c r="E544" t="s">
        <v>287</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360</v>
      </c>
      <c r="B545" t="s">
        <v>4</v>
      </c>
      <c r="C545" t="s">
        <v>0</v>
      </c>
      <c r="D545" t="s">
        <v>350</v>
      </c>
      <c r="E545" t="s">
        <v>289</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360</v>
      </c>
      <c r="B546" t="s">
        <v>4</v>
      </c>
      <c r="C546" t="s">
        <v>0</v>
      </c>
      <c r="D546" t="s">
        <v>351</v>
      </c>
      <c r="E546" t="s">
        <v>290</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360</v>
      </c>
      <c r="B547" t="s">
        <v>4</v>
      </c>
      <c r="C547" t="s">
        <v>0</v>
      </c>
      <c r="D547" t="s">
        <v>351</v>
      </c>
      <c r="E547" t="s">
        <v>291</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360</v>
      </c>
      <c r="B548" t="s">
        <v>4</v>
      </c>
      <c r="C548" t="s">
        <v>0</v>
      </c>
      <c r="D548" t="s">
        <v>351</v>
      </c>
      <c r="E548" t="s">
        <v>293</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360</v>
      </c>
      <c r="B549" t="s">
        <v>4</v>
      </c>
      <c r="C549" t="s">
        <v>0</v>
      </c>
      <c r="D549" t="s">
        <v>351</v>
      </c>
      <c r="E549" t="s">
        <v>310</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360</v>
      </c>
      <c r="B550" t="s">
        <v>4</v>
      </c>
      <c r="C550" t="s">
        <v>0</v>
      </c>
      <c r="D550" t="s">
        <v>352</v>
      </c>
      <c r="E550" t="s">
        <v>313</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361</v>
      </c>
      <c r="B551" t="s">
        <v>5</v>
      </c>
      <c r="C551" t="s">
        <v>0</v>
      </c>
      <c r="D551" t="s">
        <v>337</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361</v>
      </c>
      <c r="B552" t="s">
        <v>5</v>
      </c>
      <c r="C552" t="s">
        <v>0</v>
      </c>
      <c r="D552" t="s">
        <v>337</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361</v>
      </c>
      <c r="B553" t="s">
        <v>5</v>
      </c>
      <c r="C553" t="s">
        <v>0</v>
      </c>
      <c r="D553" t="s">
        <v>337</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361</v>
      </c>
      <c r="B554" t="s">
        <v>5</v>
      </c>
      <c r="C554" t="s">
        <v>0</v>
      </c>
      <c r="D554" t="s">
        <v>337</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361</v>
      </c>
      <c r="B555" t="s">
        <v>5</v>
      </c>
      <c r="C555" t="s">
        <v>0</v>
      </c>
      <c r="D555" t="s">
        <v>338</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361</v>
      </c>
      <c r="B556" t="s">
        <v>5</v>
      </c>
      <c r="C556" t="s">
        <v>0</v>
      </c>
      <c r="D556" t="s">
        <v>338</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361</v>
      </c>
      <c r="B557" t="s">
        <v>5</v>
      </c>
      <c r="C557" t="s">
        <v>0</v>
      </c>
      <c r="D557" t="s">
        <v>338</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361</v>
      </c>
      <c r="B558" t="s">
        <v>5</v>
      </c>
      <c r="C558" t="s">
        <v>0</v>
      </c>
      <c r="D558" t="s">
        <v>338</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361</v>
      </c>
      <c r="B559" t="s">
        <v>5</v>
      </c>
      <c r="C559" t="s">
        <v>0</v>
      </c>
      <c r="D559" t="s">
        <v>339</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361</v>
      </c>
      <c r="B560" t="s">
        <v>5</v>
      </c>
      <c r="C560" t="s">
        <v>0</v>
      </c>
      <c r="D560" t="s">
        <v>339</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361</v>
      </c>
      <c r="B561" t="s">
        <v>5</v>
      </c>
      <c r="C561" t="s">
        <v>0</v>
      </c>
      <c r="D561" t="s">
        <v>339</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361</v>
      </c>
      <c r="B562" t="s">
        <v>5</v>
      </c>
      <c r="C562" t="s">
        <v>0</v>
      </c>
      <c r="D562" t="s">
        <v>339</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361</v>
      </c>
      <c r="B563" t="s">
        <v>5</v>
      </c>
      <c r="C563" t="s">
        <v>0</v>
      </c>
      <c r="D563" t="s">
        <v>340</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361</v>
      </c>
      <c r="B564" t="s">
        <v>5</v>
      </c>
      <c r="C564" t="s">
        <v>0</v>
      </c>
      <c r="D564" t="s">
        <v>340</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361</v>
      </c>
      <c r="B565" t="s">
        <v>5</v>
      </c>
      <c r="C565" t="s">
        <v>0</v>
      </c>
      <c r="D565" t="s">
        <v>340</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361</v>
      </c>
      <c r="B566" t="s">
        <v>5</v>
      </c>
      <c r="C566" t="s">
        <v>0</v>
      </c>
      <c r="D566" t="s">
        <v>340</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361</v>
      </c>
      <c r="B567" t="s">
        <v>5</v>
      </c>
      <c r="C567" t="s">
        <v>0</v>
      </c>
      <c r="D567" t="s">
        <v>341</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361</v>
      </c>
      <c r="B568" t="s">
        <v>5</v>
      </c>
      <c r="C568" t="s">
        <v>0</v>
      </c>
      <c r="D568" t="s">
        <v>341</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361</v>
      </c>
      <c r="B569" t="s">
        <v>5</v>
      </c>
      <c r="C569" t="s">
        <v>0</v>
      </c>
      <c r="D569" t="s">
        <v>341</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361</v>
      </c>
      <c r="B570" t="s">
        <v>5</v>
      </c>
      <c r="C570" t="s">
        <v>0</v>
      </c>
      <c r="D570" t="s">
        <v>341</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361</v>
      </c>
      <c r="B571" t="s">
        <v>5</v>
      </c>
      <c r="C571" t="s">
        <v>0</v>
      </c>
      <c r="D571" t="s">
        <v>342</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361</v>
      </c>
      <c r="B572" t="s">
        <v>5</v>
      </c>
      <c r="C572" t="s">
        <v>0</v>
      </c>
      <c r="D572" t="s">
        <v>342</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361</v>
      </c>
      <c r="B573" t="s">
        <v>5</v>
      </c>
      <c r="C573" t="s">
        <v>0</v>
      </c>
      <c r="D573" t="s">
        <v>342</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361</v>
      </c>
      <c r="B574" t="s">
        <v>5</v>
      </c>
      <c r="C574" t="s">
        <v>0</v>
      </c>
      <c r="D574" t="s">
        <v>342</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361</v>
      </c>
      <c r="B575" t="s">
        <v>5</v>
      </c>
      <c r="C575" t="s">
        <v>0</v>
      </c>
      <c r="D575" t="s">
        <v>343</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361</v>
      </c>
      <c r="B576" t="s">
        <v>5</v>
      </c>
      <c r="C576" t="s">
        <v>0</v>
      </c>
      <c r="D576" t="s">
        <v>343</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361</v>
      </c>
      <c r="B577" t="s">
        <v>5</v>
      </c>
      <c r="C577" t="s">
        <v>0</v>
      </c>
      <c r="D577" t="s">
        <v>343</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361</v>
      </c>
      <c r="B578" t="s">
        <v>5</v>
      </c>
      <c r="C578" t="s">
        <v>0</v>
      </c>
      <c r="D578" t="s">
        <v>343</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361</v>
      </c>
      <c r="B579" t="s">
        <v>5</v>
      </c>
      <c r="C579" t="s">
        <v>0</v>
      </c>
      <c r="D579" t="s">
        <v>344</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361</v>
      </c>
      <c r="B580" t="s">
        <v>5</v>
      </c>
      <c r="C580" t="s">
        <v>0</v>
      </c>
      <c r="D580" t="s">
        <v>344</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361</v>
      </c>
      <c r="B581" t="s">
        <v>5</v>
      </c>
      <c r="C581" t="s">
        <v>0</v>
      </c>
      <c r="D581" t="s">
        <v>344</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361</v>
      </c>
      <c r="B582" t="s">
        <v>5</v>
      </c>
      <c r="C582" t="s">
        <v>0</v>
      </c>
      <c r="D582" t="s">
        <v>344</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361</v>
      </c>
      <c r="B583" t="s">
        <v>5</v>
      </c>
      <c r="C583" t="s">
        <v>0</v>
      </c>
      <c r="D583" t="s">
        <v>345</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361</v>
      </c>
      <c r="B584" t="s">
        <v>5</v>
      </c>
      <c r="C584" t="s">
        <v>0</v>
      </c>
      <c r="D584" t="s">
        <v>345</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361</v>
      </c>
      <c r="B585" t="s">
        <v>5</v>
      </c>
      <c r="C585" t="s">
        <v>0</v>
      </c>
      <c r="D585" t="s">
        <v>345</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361</v>
      </c>
      <c r="B586" t="s">
        <v>5</v>
      </c>
      <c r="C586" t="s">
        <v>0</v>
      </c>
      <c r="D586" t="s">
        <v>345</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361</v>
      </c>
      <c r="B587" t="s">
        <v>5</v>
      </c>
      <c r="C587" t="s">
        <v>0</v>
      </c>
      <c r="D587" t="s">
        <v>346</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361</v>
      </c>
      <c r="B588" t="s">
        <v>5</v>
      </c>
      <c r="C588" t="s">
        <v>0</v>
      </c>
      <c r="D588" t="s">
        <v>346</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361</v>
      </c>
      <c r="B589" t="s">
        <v>5</v>
      </c>
      <c r="C589" t="s">
        <v>0</v>
      </c>
      <c r="D589" t="s">
        <v>346</v>
      </c>
      <c r="E589" t="s">
        <v>209</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361</v>
      </c>
      <c r="B590" t="s">
        <v>5</v>
      </c>
      <c r="C590" t="s">
        <v>0</v>
      </c>
      <c r="D590" t="s">
        <v>346</v>
      </c>
      <c r="E590" t="s">
        <v>211</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361</v>
      </c>
      <c r="B591" t="s">
        <v>5</v>
      </c>
      <c r="C591" t="s">
        <v>0</v>
      </c>
      <c r="D591" t="s">
        <v>347</v>
      </c>
      <c r="E591" t="s">
        <v>251</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361</v>
      </c>
      <c r="B592" t="s">
        <v>5</v>
      </c>
      <c r="C592" t="s">
        <v>0</v>
      </c>
      <c r="D592" t="s">
        <v>347</v>
      </c>
      <c r="E592" t="s">
        <v>263</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361</v>
      </c>
      <c r="B593" t="s">
        <v>5</v>
      </c>
      <c r="C593" t="s">
        <v>0</v>
      </c>
      <c r="D593" t="s">
        <v>347</v>
      </c>
      <c r="E593" t="s">
        <v>264</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361</v>
      </c>
      <c r="B594" t="s">
        <v>5</v>
      </c>
      <c r="C594" t="s">
        <v>0</v>
      </c>
      <c r="D594" t="s">
        <v>347</v>
      </c>
      <c r="E594" t="s">
        <v>269</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361</v>
      </c>
      <c r="B595" t="s">
        <v>5</v>
      </c>
      <c r="C595" t="s">
        <v>0</v>
      </c>
      <c r="D595" t="s">
        <v>348</v>
      </c>
      <c r="E595" t="s">
        <v>270</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361</v>
      </c>
      <c r="B596" t="s">
        <v>5</v>
      </c>
      <c r="C596" t="s">
        <v>0</v>
      </c>
      <c r="D596" t="s">
        <v>348</v>
      </c>
      <c r="E596" t="s">
        <v>271</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361</v>
      </c>
      <c r="B597" t="s">
        <v>5</v>
      </c>
      <c r="C597" t="s">
        <v>0</v>
      </c>
      <c r="D597" t="s">
        <v>348</v>
      </c>
      <c r="E597" t="s">
        <v>272</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361</v>
      </c>
      <c r="B598" t="s">
        <v>5</v>
      </c>
      <c r="C598" t="s">
        <v>0</v>
      </c>
      <c r="D598" t="s">
        <v>348</v>
      </c>
      <c r="E598" t="s">
        <v>274</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361</v>
      </c>
      <c r="B599" t="s">
        <v>5</v>
      </c>
      <c r="C599" t="s">
        <v>0</v>
      </c>
      <c r="D599" t="s">
        <v>349</v>
      </c>
      <c r="E599" t="s">
        <v>277</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361</v>
      </c>
      <c r="B600" t="s">
        <v>5</v>
      </c>
      <c r="C600" t="s">
        <v>0</v>
      </c>
      <c r="D600" t="s">
        <v>349</v>
      </c>
      <c r="E600" t="s">
        <v>279</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361</v>
      </c>
      <c r="B601" t="s">
        <v>5</v>
      </c>
      <c r="C601" t="s">
        <v>0</v>
      </c>
      <c r="D601" t="s">
        <v>349</v>
      </c>
      <c r="E601" t="s">
        <v>280</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361</v>
      </c>
      <c r="B602" t="s">
        <v>5</v>
      </c>
      <c r="C602" t="s">
        <v>0</v>
      </c>
      <c r="D602" t="s">
        <v>349</v>
      </c>
      <c r="E602" t="s">
        <v>282</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361</v>
      </c>
      <c r="B603" t="s">
        <v>5</v>
      </c>
      <c r="C603" t="s">
        <v>0</v>
      </c>
      <c r="D603" t="s">
        <v>350</v>
      </c>
      <c r="E603" t="s">
        <v>283</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361</v>
      </c>
      <c r="B604" t="s">
        <v>5</v>
      </c>
      <c r="C604" t="s">
        <v>0</v>
      </c>
      <c r="D604" t="s">
        <v>350</v>
      </c>
      <c r="E604" t="s">
        <v>284</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361</v>
      </c>
      <c r="B605" t="s">
        <v>5</v>
      </c>
      <c r="C605" t="s">
        <v>0</v>
      </c>
      <c r="D605" t="s">
        <v>350</v>
      </c>
      <c r="E605" t="s">
        <v>287</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361</v>
      </c>
      <c r="B606" t="s">
        <v>5</v>
      </c>
      <c r="C606" t="s">
        <v>0</v>
      </c>
      <c r="D606" t="s">
        <v>350</v>
      </c>
      <c r="E606" t="s">
        <v>289</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361</v>
      </c>
      <c r="B607" t="s">
        <v>5</v>
      </c>
      <c r="C607" t="s">
        <v>0</v>
      </c>
      <c r="D607" t="s">
        <v>351</v>
      </c>
      <c r="E607" t="s">
        <v>290</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361</v>
      </c>
      <c r="B608" t="s">
        <v>5</v>
      </c>
      <c r="C608" t="s">
        <v>0</v>
      </c>
      <c r="D608" t="s">
        <v>351</v>
      </c>
      <c r="E608" t="s">
        <v>291</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361</v>
      </c>
      <c r="B609" t="s">
        <v>5</v>
      </c>
      <c r="C609" t="s">
        <v>0</v>
      </c>
      <c r="D609" t="s">
        <v>351</v>
      </c>
      <c r="E609" t="s">
        <v>293</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361</v>
      </c>
      <c r="B610" t="s">
        <v>5</v>
      </c>
      <c r="C610" t="s">
        <v>0</v>
      </c>
      <c r="D610" t="s">
        <v>351</v>
      </c>
      <c r="E610" t="s">
        <v>310</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361</v>
      </c>
      <c r="B611" t="s">
        <v>5</v>
      </c>
      <c r="C611" t="s">
        <v>0</v>
      </c>
      <c r="D611" t="s">
        <v>352</v>
      </c>
      <c r="E611" t="s">
        <v>313</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362</v>
      </c>
      <c r="B612" t="s">
        <v>48</v>
      </c>
      <c r="C612" t="s">
        <v>26</v>
      </c>
      <c r="D612" t="s">
        <v>337</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362</v>
      </c>
      <c r="B613" t="s">
        <v>48</v>
      </c>
      <c r="C613" t="s">
        <v>26</v>
      </c>
      <c r="D613" t="s">
        <v>337</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362</v>
      </c>
      <c r="B614" t="s">
        <v>48</v>
      </c>
      <c r="C614" t="s">
        <v>26</v>
      </c>
      <c r="D614" t="s">
        <v>337</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362</v>
      </c>
      <c r="B615" t="s">
        <v>48</v>
      </c>
      <c r="C615" t="s">
        <v>26</v>
      </c>
      <c r="D615" t="s">
        <v>337</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362</v>
      </c>
      <c r="B616" t="s">
        <v>48</v>
      </c>
      <c r="C616" t="s">
        <v>26</v>
      </c>
      <c r="D616" t="s">
        <v>338</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362</v>
      </c>
      <c r="B617" t="s">
        <v>48</v>
      </c>
      <c r="C617" t="s">
        <v>26</v>
      </c>
      <c r="D617" t="s">
        <v>338</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362</v>
      </c>
      <c r="B618" t="s">
        <v>48</v>
      </c>
      <c r="C618" t="s">
        <v>26</v>
      </c>
      <c r="D618" t="s">
        <v>338</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362</v>
      </c>
      <c r="B619" t="s">
        <v>48</v>
      </c>
      <c r="C619" t="s">
        <v>26</v>
      </c>
      <c r="D619" t="s">
        <v>338</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362</v>
      </c>
      <c r="B620" t="s">
        <v>48</v>
      </c>
      <c r="C620" t="s">
        <v>26</v>
      </c>
      <c r="D620" t="s">
        <v>339</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362</v>
      </c>
      <c r="B621" t="s">
        <v>48</v>
      </c>
      <c r="C621" t="s">
        <v>26</v>
      </c>
      <c r="D621" t="s">
        <v>339</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362</v>
      </c>
      <c r="B622" t="s">
        <v>48</v>
      </c>
      <c r="C622" t="s">
        <v>26</v>
      </c>
      <c r="D622" t="s">
        <v>339</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362</v>
      </c>
      <c r="B623" t="s">
        <v>48</v>
      </c>
      <c r="C623" t="s">
        <v>26</v>
      </c>
      <c r="D623" t="s">
        <v>339</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362</v>
      </c>
      <c r="B624" t="s">
        <v>48</v>
      </c>
      <c r="C624" t="s">
        <v>26</v>
      </c>
      <c r="D624" t="s">
        <v>340</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362</v>
      </c>
      <c r="B625" t="s">
        <v>48</v>
      </c>
      <c r="C625" t="s">
        <v>26</v>
      </c>
      <c r="D625" t="s">
        <v>340</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362</v>
      </c>
      <c r="B626" t="s">
        <v>48</v>
      </c>
      <c r="C626" t="s">
        <v>26</v>
      </c>
      <c r="D626" t="s">
        <v>340</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362</v>
      </c>
      <c r="B627" t="s">
        <v>48</v>
      </c>
      <c r="C627" t="s">
        <v>26</v>
      </c>
      <c r="D627" t="s">
        <v>340</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362</v>
      </c>
      <c r="B628" t="s">
        <v>48</v>
      </c>
      <c r="C628" t="s">
        <v>26</v>
      </c>
      <c r="D628" t="s">
        <v>341</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362</v>
      </c>
      <c r="B629" t="s">
        <v>48</v>
      </c>
      <c r="C629" t="s">
        <v>26</v>
      </c>
      <c r="D629" t="s">
        <v>341</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362</v>
      </c>
      <c r="B630" t="s">
        <v>48</v>
      </c>
      <c r="C630" t="s">
        <v>26</v>
      </c>
      <c r="D630" t="s">
        <v>341</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362</v>
      </c>
      <c r="B631" t="s">
        <v>48</v>
      </c>
      <c r="C631" t="s">
        <v>26</v>
      </c>
      <c r="D631" t="s">
        <v>341</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362</v>
      </c>
      <c r="B632" t="s">
        <v>48</v>
      </c>
      <c r="C632" t="s">
        <v>26</v>
      </c>
      <c r="D632" t="s">
        <v>342</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362</v>
      </c>
      <c r="B633" t="s">
        <v>48</v>
      </c>
      <c r="C633" t="s">
        <v>26</v>
      </c>
      <c r="D633" t="s">
        <v>342</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362</v>
      </c>
      <c r="B634" t="s">
        <v>48</v>
      </c>
      <c r="C634" t="s">
        <v>26</v>
      </c>
      <c r="D634" t="s">
        <v>342</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362</v>
      </c>
      <c r="B635" t="s">
        <v>48</v>
      </c>
      <c r="C635" t="s">
        <v>26</v>
      </c>
      <c r="D635" t="s">
        <v>342</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362</v>
      </c>
      <c r="B636" t="s">
        <v>48</v>
      </c>
      <c r="C636" t="s">
        <v>26</v>
      </c>
      <c r="D636" t="s">
        <v>343</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362</v>
      </c>
      <c r="B637" t="s">
        <v>48</v>
      </c>
      <c r="C637" t="s">
        <v>26</v>
      </c>
      <c r="D637" t="s">
        <v>343</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362</v>
      </c>
      <c r="B638" t="s">
        <v>48</v>
      </c>
      <c r="C638" t="s">
        <v>26</v>
      </c>
      <c r="D638" t="s">
        <v>343</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362</v>
      </c>
      <c r="B639" t="s">
        <v>48</v>
      </c>
      <c r="C639" t="s">
        <v>26</v>
      </c>
      <c r="D639" t="s">
        <v>343</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362</v>
      </c>
      <c r="B640" t="s">
        <v>48</v>
      </c>
      <c r="C640" t="s">
        <v>26</v>
      </c>
      <c r="D640" t="s">
        <v>344</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362</v>
      </c>
      <c r="B641" t="s">
        <v>48</v>
      </c>
      <c r="C641" t="s">
        <v>26</v>
      </c>
      <c r="D641" t="s">
        <v>344</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362</v>
      </c>
      <c r="B642" t="s">
        <v>48</v>
      </c>
      <c r="C642" t="s">
        <v>26</v>
      </c>
      <c r="D642" t="s">
        <v>344</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362</v>
      </c>
      <c r="B643" t="s">
        <v>48</v>
      </c>
      <c r="C643" t="s">
        <v>26</v>
      </c>
      <c r="D643" t="s">
        <v>344</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362</v>
      </c>
      <c r="B644" t="s">
        <v>48</v>
      </c>
      <c r="C644" t="s">
        <v>26</v>
      </c>
      <c r="D644" t="s">
        <v>345</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362</v>
      </c>
      <c r="B645" t="s">
        <v>48</v>
      </c>
      <c r="C645" t="s">
        <v>26</v>
      </c>
      <c r="D645" t="s">
        <v>345</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362</v>
      </c>
      <c r="B646" t="s">
        <v>48</v>
      </c>
      <c r="C646" t="s">
        <v>26</v>
      </c>
      <c r="D646" t="s">
        <v>345</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362</v>
      </c>
      <c r="B647" t="s">
        <v>48</v>
      </c>
      <c r="C647" t="s">
        <v>26</v>
      </c>
      <c r="D647" t="s">
        <v>345</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362</v>
      </c>
      <c r="B648" t="s">
        <v>48</v>
      </c>
      <c r="C648" t="s">
        <v>26</v>
      </c>
      <c r="D648" t="s">
        <v>346</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362</v>
      </c>
      <c r="B649" t="s">
        <v>48</v>
      </c>
      <c r="C649" t="s">
        <v>26</v>
      </c>
      <c r="D649" t="s">
        <v>346</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362</v>
      </c>
      <c r="B650" t="s">
        <v>48</v>
      </c>
      <c r="C650" t="s">
        <v>26</v>
      </c>
      <c r="D650" t="s">
        <v>346</v>
      </c>
      <c r="E650" t="s">
        <v>209</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362</v>
      </c>
      <c r="B651" t="s">
        <v>48</v>
      </c>
      <c r="C651" t="s">
        <v>26</v>
      </c>
      <c r="D651" t="s">
        <v>346</v>
      </c>
      <c r="E651" t="s">
        <v>211</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362</v>
      </c>
      <c r="B652" t="s">
        <v>48</v>
      </c>
      <c r="C652" t="s">
        <v>26</v>
      </c>
      <c r="D652" t="s">
        <v>347</v>
      </c>
      <c r="E652" t="s">
        <v>251</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362</v>
      </c>
      <c r="B653" t="s">
        <v>48</v>
      </c>
      <c r="C653" t="s">
        <v>26</v>
      </c>
      <c r="D653" t="s">
        <v>347</v>
      </c>
      <c r="E653" t="s">
        <v>263</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362</v>
      </c>
      <c r="B654" t="s">
        <v>48</v>
      </c>
      <c r="C654" t="s">
        <v>26</v>
      </c>
      <c r="D654" t="s">
        <v>347</v>
      </c>
      <c r="E654" t="s">
        <v>264</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362</v>
      </c>
      <c r="B655" t="s">
        <v>48</v>
      </c>
      <c r="C655" t="s">
        <v>26</v>
      </c>
      <c r="D655" t="s">
        <v>347</v>
      </c>
      <c r="E655" t="s">
        <v>269</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362</v>
      </c>
      <c r="B656" t="s">
        <v>48</v>
      </c>
      <c r="C656" t="s">
        <v>26</v>
      </c>
      <c r="D656" t="s">
        <v>348</v>
      </c>
      <c r="E656" t="s">
        <v>270</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362</v>
      </c>
      <c r="B657" t="s">
        <v>48</v>
      </c>
      <c r="C657" t="s">
        <v>26</v>
      </c>
      <c r="D657" t="s">
        <v>348</v>
      </c>
      <c r="E657" t="s">
        <v>271</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362</v>
      </c>
      <c r="B658" t="s">
        <v>48</v>
      </c>
      <c r="C658" t="s">
        <v>26</v>
      </c>
      <c r="D658" t="s">
        <v>348</v>
      </c>
      <c r="E658" t="s">
        <v>272</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362</v>
      </c>
      <c r="B659" t="s">
        <v>48</v>
      </c>
      <c r="C659" t="s">
        <v>26</v>
      </c>
      <c r="D659" t="s">
        <v>348</v>
      </c>
      <c r="E659" t="s">
        <v>274</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362</v>
      </c>
      <c r="B660" t="s">
        <v>48</v>
      </c>
      <c r="C660" t="s">
        <v>26</v>
      </c>
      <c r="D660" t="s">
        <v>349</v>
      </c>
      <c r="E660" t="s">
        <v>277</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362</v>
      </c>
      <c r="B661" t="s">
        <v>48</v>
      </c>
      <c r="C661" t="s">
        <v>26</v>
      </c>
      <c r="D661" t="s">
        <v>349</v>
      </c>
      <c r="E661" t="s">
        <v>279</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362</v>
      </c>
      <c r="B662" t="s">
        <v>48</v>
      </c>
      <c r="C662" t="s">
        <v>26</v>
      </c>
      <c r="D662" t="s">
        <v>349</v>
      </c>
      <c r="E662" t="s">
        <v>280</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362</v>
      </c>
      <c r="B663" t="s">
        <v>48</v>
      </c>
      <c r="C663" t="s">
        <v>26</v>
      </c>
      <c r="D663" t="s">
        <v>349</v>
      </c>
      <c r="E663" t="s">
        <v>282</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362</v>
      </c>
      <c r="B664" t="s">
        <v>48</v>
      </c>
      <c r="C664" t="s">
        <v>26</v>
      </c>
      <c r="D664" t="s">
        <v>350</v>
      </c>
      <c r="E664" t="s">
        <v>283</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362</v>
      </c>
      <c r="B665" t="s">
        <v>48</v>
      </c>
      <c r="C665" t="s">
        <v>26</v>
      </c>
      <c r="D665" t="s">
        <v>350</v>
      </c>
      <c r="E665" t="s">
        <v>284</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362</v>
      </c>
      <c r="B666" t="s">
        <v>48</v>
      </c>
      <c r="C666" t="s">
        <v>26</v>
      </c>
      <c r="D666" t="s">
        <v>350</v>
      </c>
      <c r="E666" t="s">
        <v>287</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362</v>
      </c>
      <c r="B667" t="s">
        <v>48</v>
      </c>
      <c r="C667" t="s">
        <v>26</v>
      </c>
      <c r="D667" t="s">
        <v>350</v>
      </c>
      <c r="E667" t="s">
        <v>289</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362</v>
      </c>
      <c r="B668" t="s">
        <v>48</v>
      </c>
      <c r="C668" t="s">
        <v>26</v>
      </c>
      <c r="D668" t="s">
        <v>351</v>
      </c>
      <c r="E668" t="s">
        <v>290</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362</v>
      </c>
      <c r="B669" t="s">
        <v>48</v>
      </c>
      <c r="C669" t="s">
        <v>26</v>
      </c>
      <c r="D669" t="s">
        <v>351</v>
      </c>
      <c r="E669" t="s">
        <v>291</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362</v>
      </c>
      <c r="B670" t="s">
        <v>48</v>
      </c>
      <c r="C670" t="s">
        <v>26</v>
      </c>
      <c r="D670" t="s">
        <v>351</v>
      </c>
      <c r="E670" t="s">
        <v>293</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362</v>
      </c>
      <c r="B671" t="s">
        <v>48</v>
      </c>
      <c r="C671" t="s">
        <v>26</v>
      </c>
      <c r="D671" t="s">
        <v>351</v>
      </c>
      <c r="E671" t="s">
        <v>310</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362</v>
      </c>
      <c r="B672" t="s">
        <v>48</v>
      </c>
      <c r="C672" t="s">
        <v>26</v>
      </c>
      <c r="D672" t="s">
        <v>352</v>
      </c>
      <c r="E672" t="s">
        <v>313</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363</v>
      </c>
      <c r="B673" t="s">
        <v>364</v>
      </c>
      <c r="C673" t="s">
        <v>26</v>
      </c>
      <c r="D673" t="s">
        <v>337</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363</v>
      </c>
      <c r="B674" t="s">
        <v>364</v>
      </c>
      <c r="C674" t="s">
        <v>26</v>
      </c>
      <c r="D674" t="s">
        <v>337</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363</v>
      </c>
      <c r="B675" t="s">
        <v>364</v>
      </c>
      <c r="C675" t="s">
        <v>26</v>
      </c>
      <c r="D675" t="s">
        <v>337</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363</v>
      </c>
      <c r="B676" t="s">
        <v>364</v>
      </c>
      <c r="C676" t="s">
        <v>26</v>
      </c>
      <c r="D676" t="s">
        <v>337</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363</v>
      </c>
      <c r="B677" t="s">
        <v>364</v>
      </c>
      <c r="C677" t="s">
        <v>26</v>
      </c>
      <c r="D677" t="s">
        <v>338</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363</v>
      </c>
      <c r="B678" t="s">
        <v>364</v>
      </c>
      <c r="C678" t="s">
        <v>26</v>
      </c>
      <c r="D678" t="s">
        <v>338</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363</v>
      </c>
      <c r="B679" t="s">
        <v>364</v>
      </c>
      <c r="C679" t="s">
        <v>26</v>
      </c>
      <c r="D679" t="s">
        <v>338</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363</v>
      </c>
      <c r="B680" t="s">
        <v>364</v>
      </c>
      <c r="C680" t="s">
        <v>26</v>
      </c>
      <c r="D680" t="s">
        <v>338</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363</v>
      </c>
      <c r="B681" t="s">
        <v>364</v>
      </c>
      <c r="C681" t="s">
        <v>26</v>
      </c>
      <c r="D681" t="s">
        <v>339</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363</v>
      </c>
      <c r="B682" t="s">
        <v>364</v>
      </c>
      <c r="C682" t="s">
        <v>26</v>
      </c>
      <c r="D682" t="s">
        <v>339</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363</v>
      </c>
      <c r="B683" t="s">
        <v>364</v>
      </c>
      <c r="C683" t="s">
        <v>26</v>
      </c>
      <c r="D683" t="s">
        <v>339</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363</v>
      </c>
      <c r="B684" t="s">
        <v>364</v>
      </c>
      <c r="C684" t="s">
        <v>26</v>
      </c>
      <c r="D684" t="s">
        <v>339</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363</v>
      </c>
      <c r="B685" t="s">
        <v>364</v>
      </c>
      <c r="C685" t="s">
        <v>26</v>
      </c>
      <c r="D685" t="s">
        <v>340</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363</v>
      </c>
      <c r="B686" t="s">
        <v>364</v>
      </c>
      <c r="C686" t="s">
        <v>26</v>
      </c>
      <c r="D686" t="s">
        <v>340</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363</v>
      </c>
      <c r="B687" t="s">
        <v>364</v>
      </c>
      <c r="C687" t="s">
        <v>26</v>
      </c>
      <c r="D687" t="s">
        <v>340</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363</v>
      </c>
      <c r="B688" t="s">
        <v>364</v>
      </c>
      <c r="C688" t="s">
        <v>26</v>
      </c>
      <c r="D688" t="s">
        <v>340</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363</v>
      </c>
      <c r="B689" t="s">
        <v>364</v>
      </c>
      <c r="C689" t="s">
        <v>26</v>
      </c>
      <c r="D689" t="s">
        <v>341</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363</v>
      </c>
      <c r="B690" t="s">
        <v>364</v>
      </c>
      <c r="C690" t="s">
        <v>26</v>
      </c>
      <c r="D690" t="s">
        <v>341</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363</v>
      </c>
      <c r="B691" t="s">
        <v>364</v>
      </c>
      <c r="C691" t="s">
        <v>26</v>
      </c>
      <c r="D691" t="s">
        <v>341</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363</v>
      </c>
      <c r="B692" t="s">
        <v>364</v>
      </c>
      <c r="C692" t="s">
        <v>26</v>
      </c>
      <c r="D692" t="s">
        <v>341</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363</v>
      </c>
      <c r="B693" t="s">
        <v>364</v>
      </c>
      <c r="C693" t="s">
        <v>26</v>
      </c>
      <c r="D693" t="s">
        <v>342</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363</v>
      </c>
      <c r="B694" t="s">
        <v>364</v>
      </c>
      <c r="C694" t="s">
        <v>26</v>
      </c>
      <c r="D694" t="s">
        <v>342</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363</v>
      </c>
      <c r="B695" t="s">
        <v>364</v>
      </c>
      <c r="C695" t="s">
        <v>26</v>
      </c>
      <c r="D695" t="s">
        <v>342</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363</v>
      </c>
      <c r="B696" t="s">
        <v>364</v>
      </c>
      <c r="C696" t="s">
        <v>26</v>
      </c>
      <c r="D696" t="s">
        <v>342</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363</v>
      </c>
      <c r="B697" t="s">
        <v>364</v>
      </c>
      <c r="C697" t="s">
        <v>26</v>
      </c>
      <c r="D697" t="s">
        <v>343</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363</v>
      </c>
      <c r="B698" t="s">
        <v>364</v>
      </c>
      <c r="C698" t="s">
        <v>26</v>
      </c>
      <c r="D698" t="s">
        <v>343</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363</v>
      </c>
      <c r="B699" t="s">
        <v>364</v>
      </c>
      <c r="C699" t="s">
        <v>26</v>
      </c>
      <c r="D699" t="s">
        <v>343</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363</v>
      </c>
      <c r="B700" t="s">
        <v>364</v>
      </c>
      <c r="C700" t="s">
        <v>26</v>
      </c>
      <c r="D700" t="s">
        <v>343</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363</v>
      </c>
      <c r="B701" t="s">
        <v>364</v>
      </c>
      <c r="C701" t="s">
        <v>26</v>
      </c>
      <c r="D701" t="s">
        <v>344</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363</v>
      </c>
      <c r="B702" t="s">
        <v>364</v>
      </c>
      <c r="C702" t="s">
        <v>26</v>
      </c>
      <c r="D702" t="s">
        <v>344</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363</v>
      </c>
      <c r="B703" t="s">
        <v>364</v>
      </c>
      <c r="C703" t="s">
        <v>26</v>
      </c>
      <c r="D703" t="s">
        <v>344</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363</v>
      </c>
      <c r="B704" t="s">
        <v>364</v>
      </c>
      <c r="C704" t="s">
        <v>26</v>
      </c>
      <c r="D704" t="s">
        <v>344</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363</v>
      </c>
      <c r="B705" t="s">
        <v>364</v>
      </c>
      <c r="C705" t="s">
        <v>26</v>
      </c>
      <c r="D705" t="s">
        <v>345</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363</v>
      </c>
      <c r="B706" t="s">
        <v>364</v>
      </c>
      <c r="C706" t="s">
        <v>26</v>
      </c>
      <c r="D706" t="s">
        <v>345</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363</v>
      </c>
      <c r="B707" t="s">
        <v>364</v>
      </c>
      <c r="C707" t="s">
        <v>26</v>
      </c>
      <c r="D707" t="s">
        <v>345</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363</v>
      </c>
      <c r="B708" t="s">
        <v>364</v>
      </c>
      <c r="C708" t="s">
        <v>26</v>
      </c>
      <c r="D708" t="s">
        <v>345</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363</v>
      </c>
      <c r="B709" t="s">
        <v>364</v>
      </c>
      <c r="C709" t="s">
        <v>26</v>
      </c>
      <c r="D709" t="s">
        <v>346</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363</v>
      </c>
      <c r="B710" t="s">
        <v>364</v>
      </c>
      <c r="C710" t="s">
        <v>26</v>
      </c>
      <c r="D710" t="s">
        <v>346</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363</v>
      </c>
      <c r="B711" t="s">
        <v>364</v>
      </c>
      <c r="C711" t="s">
        <v>26</v>
      </c>
      <c r="D711" t="s">
        <v>346</v>
      </c>
      <c r="E711" t="s">
        <v>209</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363</v>
      </c>
      <c r="B712" t="s">
        <v>364</v>
      </c>
      <c r="C712" t="s">
        <v>26</v>
      </c>
      <c r="D712" t="s">
        <v>346</v>
      </c>
      <c r="E712" t="s">
        <v>211</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363</v>
      </c>
      <c r="B713" t="s">
        <v>364</v>
      </c>
      <c r="C713" t="s">
        <v>26</v>
      </c>
      <c r="D713" t="s">
        <v>347</v>
      </c>
      <c r="E713" t="s">
        <v>251</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363</v>
      </c>
      <c r="B714" t="s">
        <v>364</v>
      </c>
      <c r="C714" t="s">
        <v>26</v>
      </c>
      <c r="D714" t="s">
        <v>347</v>
      </c>
      <c r="E714" t="s">
        <v>263</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363</v>
      </c>
      <c r="B715" t="s">
        <v>364</v>
      </c>
      <c r="C715" t="s">
        <v>26</v>
      </c>
      <c r="D715" t="s">
        <v>347</v>
      </c>
      <c r="E715" t="s">
        <v>264</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363</v>
      </c>
      <c r="B716" t="s">
        <v>364</v>
      </c>
      <c r="C716" t="s">
        <v>26</v>
      </c>
      <c r="D716" t="s">
        <v>347</v>
      </c>
      <c r="E716" t="s">
        <v>269</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363</v>
      </c>
      <c r="B717" t="s">
        <v>364</v>
      </c>
      <c r="C717" t="s">
        <v>26</v>
      </c>
      <c r="D717" t="s">
        <v>348</v>
      </c>
      <c r="E717" t="s">
        <v>270</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363</v>
      </c>
      <c r="B718" t="s">
        <v>364</v>
      </c>
      <c r="C718" t="s">
        <v>26</v>
      </c>
      <c r="D718" t="s">
        <v>348</v>
      </c>
      <c r="E718" t="s">
        <v>271</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363</v>
      </c>
      <c r="B719" t="s">
        <v>364</v>
      </c>
      <c r="C719" t="s">
        <v>26</v>
      </c>
      <c r="D719" t="s">
        <v>348</v>
      </c>
      <c r="E719" t="s">
        <v>272</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363</v>
      </c>
      <c r="B720" t="s">
        <v>364</v>
      </c>
      <c r="C720" t="s">
        <v>26</v>
      </c>
      <c r="D720" t="s">
        <v>348</v>
      </c>
      <c r="E720" t="s">
        <v>274</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363</v>
      </c>
      <c r="B721" t="s">
        <v>364</v>
      </c>
      <c r="C721" t="s">
        <v>26</v>
      </c>
      <c r="D721" t="s">
        <v>349</v>
      </c>
      <c r="E721" t="s">
        <v>277</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363</v>
      </c>
      <c r="B722" t="s">
        <v>364</v>
      </c>
      <c r="C722" t="s">
        <v>26</v>
      </c>
      <c r="D722" t="s">
        <v>349</v>
      </c>
      <c r="E722" t="s">
        <v>279</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363</v>
      </c>
      <c r="B723" t="s">
        <v>364</v>
      </c>
      <c r="C723" t="s">
        <v>26</v>
      </c>
      <c r="D723" t="s">
        <v>349</v>
      </c>
      <c r="E723" t="s">
        <v>280</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363</v>
      </c>
      <c r="B724" t="s">
        <v>364</v>
      </c>
      <c r="C724" t="s">
        <v>26</v>
      </c>
      <c r="D724" t="s">
        <v>349</v>
      </c>
      <c r="E724" t="s">
        <v>282</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363</v>
      </c>
      <c r="B725" t="s">
        <v>364</v>
      </c>
      <c r="C725" t="s">
        <v>26</v>
      </c>
      <c r="D725" t="s">
        <v>350</v>
      </c>
      <c r="E725" t="s">
        <v>283</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363</v>
      </c>
      <c r="B726" t="s">
        <v>364</v>
      </c>
      <c r="C726" t="s">
        <v>26</v>
      </c>
      <c r="D726" t="s">
        <v>350</v>
      </c>
      <c r="E726" t="s">
        <v>284</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363</v>
      </c>
      <c r="B727" t="s">
        <v>364</v>
      </c>
      <c r="C727" t="s">
        <v>26</v>
      </c>
      <c r="D727" t="s">
        <v>350</v>
      </c>
      <c r="E727" t="s">
        <v>287</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363</v>
      </c>
      <c r="B728" t="s">
        <v>364</v>
      </c>
      <c r="C728" t="s">
        <v>26</v>
      </c>
      <c r="D728" t="s">
        <v>350</v>
      </c>
      <c r="E728" t="s">
        <v>289</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363</v>
      </c>
      <c r="B729" t="s">
        <v>364</v>
      </c>
      <c r="C729" t="s">
        <v>26</v>
      </c>
      <c r="D729" t="s">
        <v>351</v>
      </c>
      <c r="E729" t="s">
        <v>290</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363</v>
      </c>
      <c r="B730" t="s">
        <v>364</v>
      </c>
      <c r="C730" t="s">
        <v>26</v>
      </c>
      <c r="D730" t="s">
        <v>351</v>
      </c>
      <c r="E730" t="s">
        <v>291</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363</v>
      </c>
      <c r="B731" t="s">
        <v>364</v>
      </c>
      <c r="C731" t="s">
        <v>26</v>
      </c>
      <c r="D731" t="s">
        <v>351</v>
      </c>
      <c r="E731" t="s">
        <v>293</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363</v>
      </c>
      <c r="B732" t="s">
        <v>364</v>
      </c>
      <c r="C732" t="s">
        <v>26</v>
      </c>
      <c r="D732" t="s">
        <v>351</v>
      </c>
      <c r="E732" t="s">
        <v>310</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363</v>
      </c>
      <c r="B733" t="s">
        <v>364</v>
      </c>
      <c r="C733" t="s">
        <v>26</v>
      </c>
      <c r="D733" t="s">
        <v>352</v>
      </c>
      <c r="E733" t="s">
        <v>313</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365</v>
      </c>
      <c r="B734" t="s">
        <v>49</v>
      </c>
      <c r="C734" t="s">
        <v>366</v>
      </c>
      <c r="D734" t="s">
        <v>337</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365</v>
      </c>
      <c r="B735" t="s">
        <v>49</v>
      </c>
      <c r="C735" t="s">
        <v>366</v>
      </c>
      <c r="D735" t="s">
        <v>337</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365</v>
      </c>
      <c r="B736" t="s">
        <v>49</v>
      </c>
      <c r="C736" t="s">
        <v>366</v>
      </c>
      <c r="D736" t="s">
        <v>337</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365</v>
      </c>
      <c r="B737" t="s">
        <v>49</v>
      </c>
      <c r="C737" t="s">
        <v>366</v>
      </c>
      <c r="D737" t="s">
        <v>337</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365</v>
      </c>
      <c r="B738" t="s">
        <v>49</v>
      </c>
      <c r="C738" t="s">
        <v>366</v>
      </c>
      <c r="D738" t="s">
        <v>338</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365</v>
      </c>
      <c r="B739" t="s">
        <v>49</v>
      </c>
      <c r="C739" t="s">
        <v>366</v>
      </c>
      <c r="D739" t="s">
        <v>338</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365</v>
      </c>
      <c r="B740" t="s">
        <v>49</v>
      </c>
      <c r="C740" t="s">
        <v>366</v>
      </c>
      <c r="D740" t="s">
        <v>338</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365</v>
      </c>
      <c r="B741" t="s">
        <v>49</v>
      </c>
      <c r="C741" t="s">
        <v>366</v>
      </c>
      <c r="D741" t="s">
        <v>338</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365</v>
      </c>
      <c r="B742" t="s">
        <v>49</v>
      </c>
      <c r="C742" t="s">
        <v>366</v>
      </c>
      <c r="D742" t="s">
        <v>339</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365</v>
      </c>
      <c r="B743" t="s">
        <v>49</v>
      </c>
      <c r="C743" t="s">
        <v>366</v>
      </c>
      <c r="D743" t="s">
        <v>339</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365</v>
      </c>
      <c r="B744" t="s">
        <v>49</v>
      </c>
      <c r="C744" t="s">
        <v>366</v>
      </c>
      <c r="D744" t="s">
        <v>339</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365</v>
      </c>
      <c r="B745" t="s">
        <v>49</v>
      </c>
      <c r="C745" t="s">
        <v>366</v>
      </c>
      <c r="D745" t="s">
        <v>339</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365</v>
      </c>
      <c r="B746" t="s">
        <v>49</v>
      </c>
      <c r="C746" t="s">
        <v>366</v>
      </c>
      <c r="D746" t="s">
        <v>340</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365</v>
      </c>
      <c r="B747" t="s">
        <v>49</v>
      </c>
      <c r="C747" t="s">
        <v>366</v>
      </c>
      <c r="D747" t="s">
        <v>340</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365</v>
      </c>
      <c r="B748" t="s">
        <v>49</v>
      </c>
      <c r="C748" t="s">
        <v>366</v>
      </c>
      <c r="D748" t="s">
        <v>340</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365</v>
      </c>
      <c r="B749" t="s">
        <v>49</v>
      </c>
      <c r="C749" t="s">
        <v>366</v>
      </c>
      <c r="D749" t="s">
        <v>340</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365</v>
      </c>
      <c r="B750" t="s">
        <v>49</v>
      </c>
      <c r="C750" t="s">
        <v>366</v>
      </c>
      <c r="D750" t="s">
        <v>341</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365</v>
      </c>
      <c r="B751" t="s">
        <v>49</v>
      </c>
      <c r="C751" t="s">
        <v>366</v>
      </c>
      <c r="D751" t="s">
        <v>341</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365</v>
      </c>
      <c r="B752" t="s">
        <v>49</v>
      </c>
      <c r="C752" t="s">
        <v>366</v>
      </c>
      <c r="D752" t="s">
        <v>341</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365</v>
      </c>
      <c r="B753" t="s">
        <v>49</v>
      </c>
      <c r="C753" t="s">
        <v>366</v>
      </c>
      <c r="D753" t="s">
        <v>341</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365</v>
      </c>
      <c r="B754" t="s">
        <v>49</v>
      </c>
      <c r="C754" t="s">
        <v>366</v>
      </c>
      <c r="D754" t="s">
        <v>342</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365</v>
      </c>
      <c r="B755" t="s">
        <v>49</v>
      </c>
      <c r="C755" t="s">
        <v>366</v>
      </c>
      <c r="D755" t="s">
        <v>342</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365</v>
      </c>
      <c r="B756" t="s">
        <v>49</v>
      </c>
      <c r="C756" t="s">
        <v>366</v>
      </c>
      <c r="D756" t="s">
        <v>342</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365</v>
      </c>
      <c r="B757" t="s">
        <v>49</v>
      </c>
      <c r="C757" t="s">
        <v>366</v>
      </c>
      <c r="D757" t="s">
        <v>342</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365</v>
      </c>
      <c r="B758" t="s">
        <v>49</v>
      </c>
      <c r="C758" t="s">
        <v>366</v>
      </c>
      <c r="D758" t="s">
        <v>343</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365</v>
      </c>
      <c r="B759" t="s">
        <v>49</v>
      </c>
      <c r="C759" t="s">
        <v>366</v>
      </c>
      <c r="D759" t="s">
        <v>343</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365</v>
      </c>
      <c r="B760" t="s">
        <v>49</v>
      </c>
      <c r="C760" t="s">
        <v>366</v>
      </c>
      <c r="D760" t="s">
        <v>343</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365</v>
      </c>
      <c r="B761" t="s">
        <v>49</v>
      </c>
      <c r="C761" t="s">
        <v>366</v>
      </c>
      <c r="D761" t="s">
        <v>343</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365</v>
      </c>
      <c r="B762" t="s">
        <v>49</v>
      </c>
      <c r="C762" t="s">
        <v>366</v>
      </c>
      <c r="D762" t="s">
        <v>344</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365</v>
      </c>
      <c r="B763" t="s">
        <v>49</v>
      </c>
      <c r="C763" t="s">
        <v>366</v>
      </c>
      <c r="D763" t="s">
        <v>344</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365</v>
      </c>
      <c r="B764" t="s">
        <v>49</v>
      </c>
      <c r="C764" t="s">
        <v>366</v>
      </c>
      <c r="D764" t="s">
        <v>344</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365</v>
      </c>
      <c r="B765" t="s">
        <v>49</v>
      </c>
      <c r="C765" t="s">
        <v>366</v>
      </c>
      <c r="D765" t="s">
        <v>344</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365</v>
      </c>
      <c r="B766" t="s">
        <v>49</v>
      </c>
      <c r="C766" t="s">
        <v>366</v>
      </c>
      <c r="D766" t="s">
        <v>345</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365</v>
      </c>
      <c r="B767" t="s">
        <v>49</v>
      </c>
      <c r="C767" t="s">
        <v>366</v>
      </c>
      <c r="D767" t="s">
        <v>345</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365</v>
      </c>
      <c r="B768" t="s">
        <v>49</v>
      </c>
      <c r="C768" t="s">
        <v>366</v>
      </c>
      <c r="D768" t="s">
        <v>345</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365</v>
      </c>
      <c r="B769" t="s">
        <v>49</v>
      </c>
      <c r="C769" t="s">
        <v>366</v>
      </c>
      <c r="D769" t="s">
        <v>345</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365</v>
      </c>
      <c r="B770" t="s">
        <v>49</v>
      </c>
      <c r="C770" t="s">
        <v>366</v>
      </c>
      <c r="D770" t="s">
        <v>346</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365</v>
      </c>
      <c r="B771" t="s">
        <v>49</v>
      </c>
      <c r="C771" t="s">
        <v>366</v>
      </c>
      <c r="D771" t="s">
        <v>346</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365</v>
      </c>
      <c r="B772" t="s">
        <v>49</v>
      </c>
      <c r="C772" t="s">
        <v>366</v>
      </c>
      <c r="D772" t="s">
        <v>346</v>
      </c>
      <c r="E772" t="s">
        <v>209</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365</v>
      </c>
      <c r="B773" t="s">
        <v>49</v>
      </c>
      <c r="C773" t="s">
        <v>366</v>
      </c>
      <c r="D773" t="s">
        <v>346</v>
      </c>
      <c r="E773" t="s">
        <v>211</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365</v>
      </c>
      <c r="B774" t="s">
        <v>49</v>
      </c>
      <c r="C774" t="s">
        <v>366</v>
      </c>
      <c r="D774" t="s">
        <v>347</v>
      </c>
      <c r="E774" t="s">
        <v>251</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365</v>
      </c>
      <c r="B775" t="s">
        <v>49</v>
      </c>
      <c r="C775" t="s">
        <v>366</v>
      </c>
      <c r="D775" t="s">
        <v>347</v>
      </c>
      <c r="E775" t="s">
        <v>263</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365</v>
      </c>
      <c r="B776" t="s">
        <v>49</v>
      </c>
      <c r="C776" t="s">
        <v>366</v>
      </c>
      <c r="D776" t="s">
        <v>347</v>
      </c>
      <c r="E776" t="s">
        <v>264</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365</v>
      </c>
      <c r="B777" t="s">
        <v>49</v>
      </c>
      <c r="C777" t="s">
        <v>366</v>
      </c>
      <c r="D777" t="s">
        <v>347</v>
      </c>
      <c r="E777" t="s">
        <v>269</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365</v>
      </c>
      <c r="B778" t="s">
        <v>49</v>
      </c>
      <c r="C778" t="s">
        <v>366</v>
      </c>
      <c r="D778" t="s">
        <v>348</v>
      </c>
      <c r="E778" t="s">
        <v>270</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365</v>
      </c>
      <c r="B779" t="s">
        <v>49</v>
      </c>
      <c r="C779" t="s">
        <v>366</v>
      </c>
      <c r="D779" t="s">
        <v>348</v>
      </c>
      <c r="E779" t="s">
        <v>271</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365</v>
      </c>
      <c r="B780" t="s">
        <v>49</v>
      </c>
      <c r="C780" t="s">
        <v>366</v>
      </c>
      <c r="D780" t="s">
        <v>348</v>
      </c>
      <c r="E780" t="s">
        <v>272</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365</v>
      </c>
      <c r="B781" t="s">
        <v>49</v>
      </c>
      <c r="C781" t="s">
        <v>366</v>
      </c>
      <c r="D781" t="s">
        <v>348</v>
      </c>
      <c r="E781" t="s">
        <v>274</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365</v>
      </c>
      <c r="B782" t="s">
        <v>49</v>
      </c>
      <c r="C782" t="s">
        <v>366</v>
      </c>
      <c r="D782" t="s">
        <v>349</v>
      </c>
      <c r="E782" t="s">
        <v>277</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365</v>
      </c>
      <c r="B783" t="s">
        <v>49</v>
      </c>
      <c r="C783" t="s">
        <v>366</v>
      </c>
      <c r="D783" t="s">
        <v>349</v>
      </c>
      <c r="E783" t="s">
        <v>279</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365</v>
      </c>
      <c r="B784" t="s">
        <v>49</v>
      </c>
      <c r="C784" t="s">
        <v>366</v>
      </c>
      <c r="D784" t="s">
        <v>349</v>
      </c>
      <c r="E784" t="s">
        <v>280</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365</v>
      </c>
      <c r="B785" t="s">
        <v>49</v>
      </c>
      <c r="C785" t="s">
        <v>366</v>
      </c>
      <c r="D785" t="s">
        <v>349</v>
      </c>
      <c r="E785" t="s">
        <v>282</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365</v>
      </c>
      <c r="B786" t="s">
        <v>49</v>
      </c>
      <c r="C786" t="s">
        <v>366</v>
      </c>
      <c r="D786" t="s">
        <v>350</v>
      </c>
      <c r="E786" t="s">
        <v>283</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365</v>
      </c>
      <c r="B787" t="s">
        <v>49</v>
      </c>
      <c r="C787" t="s">
        <v>366</v>
      </c>
      <c r="D787" t="s">
        <v>350</v>
      </c>
      <c r="E787" t="s">
        <v>284</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365</v>
      </c>
      <c r="B788" t="s">
        <v>49</v>
      </c>
      <c r="C788" t="s">
        <v>366</v>
      </c>
      <c r="D788" t="s">
        <v>350</v>
      </c>
      <c r="E788" t="s">
        <v>287</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365</v>
      </c>
      <c r="B789" t="s">
        <v>49</v>
      </c>
      <c r="C789" t="s">
        <v>366</v>
      </c>
      <c r="D789" t="s">
        <v>350</v>
      </c>
      <c r="E789" t="s">
        <v>289</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365</v>
      </c>
      <c r="B790" t="s">
        <v>49</v>
      </c>
      <c r="C790" t="s">
        <v>366</v>
      </c>
      <c r="D790" t="s">
        <v>351</v>
      </c>
      <c r="E790" t="s">
        <v>290</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365</v>
      </c>
      <c r="B791" t="s">
        <v>49</v>
      </c>
      <c r="C791" t="s">
        <v>366</v>
      </c>
      <c r="D791" t="s">
        <v>351</v>
      </c>
      <c r="E791" t="s">
        <v>291</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365</v>
      </c>
      <c r="B792" t="s">
        <v>49</v>
      </c>
      <c r="C792" t="s">
        <v>366</v>
      </c>
      <c r="D792" t="s">
        <v>351</v>
      </c>
      <c r="E792" t="s">
        <v>293</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365</v>
      </c>
      <c r="B793" t="s">
        <v>49</v>
      </c>
      <c r="C793" t="s">
        <v>366</v>
      </c>
      <c r="D793" t="s">
        <v>351</v>
      </c>
      <c r="E793" t="s">
        <v>310</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365</v>
      </c>
      <c r="B794" t="s">
        <v>49</v>
      </c>
      <c r="C794" t="s">
        <v>366</v>
      </c>
      <c r="D794" t="s">
        <v>352</v>
      </c>
      <c r="E794" t="s">
        <v>313</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367</v>
      </c>
      <c r="B795" t="s">
        <v>50</v>
      </c>
      <c r="C795" t="s">
        <v>366</v>
      </c>
      <c r="D795" t="s">
        <v>337</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367</v>
      </c>
      <c r="B796" t="s">
        <v>50</v>
      </c>
      <c r="C796" t="s">
        <v>366</v>
      </c>
      <c r="D796" t="s">
        <v>337</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367</v>
      </c>
      <c r="B797" t="s">
        <v>50</v>
      </c>
      <c r="C797" t="s">
        <v>366</v>
      </c>
      <c r="D797" t="s">
        <v>337</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367</v>
      </c>
      <c r="B798" t="s">
        <v>50</v>
      </c>
      <c r="C798" t="s">
        <v>366</v>
      </c>
      <c r="D798" t="s">
        <v>337</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367</v>
      </c>
      <c r="B799" t="s">
        <v>50</v>
      </c>
      <c r="C799" t="s">
        <v>366</v>
      </c>
      <c r="D799" t="s">
        <v>338</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367</v>
      </c>
      <c r="B800" t="s">
        <v>50</v>
      </c>
      <c r="C800" t="s">
        <v>366</v>
      </c>
      <c r="D800" t="s">
        <v>338</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367</v>
      </c>
      <c r="B801" t="s">
        <v>50</v>
      </c>
      <c r="C801" t="s">
        <v>366</v>
      </c>
      <c r="D801" t="s">
        <v>338</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367</v>
      </c>
      <c r="B802" t="s">
        <v>50</v>
      </c>
      <c r="C802" t="s">
        <v>366</v>
      </c>
      <c r="D802" t="s">
        <v>338</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367</v>
      </c>
      <c r="B803" t="s">
        <v>50</v>
      </c>
      <c r="C803" t="s">
        <v>366</v>
      </c>
      <c r="D803" t="s">
        <v>339</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367</v>
      </c>
      <c r="B804" t="s">
        <v>50</v>
      </c>
      <c r="C804" t="s">
        <v>366</v>
      </c>
      <c r="D804" t="s">
        <v>339</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367</v>
      </c>
      <c r="B805" t="s">
        <v>50</v>
      </c>
      <c r="C805" t="s">
        <v>366</v>
      </c>
      <c r="D805" t="s">
        <v>339</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367</v>
      </c>
      <c r="B806" t="s">
        <v>50</v>
      </c>
      <c r="C806" t="s">
        <v>366</v>
      </c>
      <c r="D806" t="s">
        <v>339</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367</v>
      </c>
      <c r="B807" t="s">
        <v>50</v>
      </c>
      <c r="C807" t="s">
        <v>366</v>
      </c>
      <c r="D807" t="s">
        <v>340</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367</v>
      </c>
      <c r="B808" t="s">
        <v>50</v>
      </c>
      <c r="C808" t="s">
        <v>366</v>
      </c>
      <c r="D808" t="s">
        <v>340</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367</v>
      </c>
      <c r="B809" t="s">
        <v>50</v>
      </c>
      <c r="C809" t="s">
        <v>366</v>
      </c>
      <c r="D809" t="s">
        <v>340</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367</v>
      </c>
      <c r="B810" t="s">
        <v>50</v>
      </c>
      <c r="C810" t="s">
        <v>366</v>
      </c>
      <c r="D810" t="s">
        <v>340</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367</v>
      </c>
      <c r="B811" t="s">
        <v>50</v>
      </c>
      <c r="C811" t="s">
        <v>366</v>
      </c>
      <c r="D811" t="s">
        <v>341</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367</v>
      </c>
      <c r="B812" t="s">
        <v>50</v>
      </c>
      <c r="C812" t="s">
        <v>366</v>
      </c>
      <c r="D812" t="s">
        <v>341</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367</v>
      </c>
      <c r="B813" t="s">
        <v>50</v>
      </c>
      <c r="C813" t="s">
        <v>366</v>
      </c>
      <c r="D813" t="s">
        <v>341</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367</v>
      </c>
      <c r="B814" t="s">
        <v>50</v>
      </c>
      <c r="C814" t="s">
        <v>366</v>
      </c>
      <c r="D814" t="s">
        <v>341</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367</v>
      </c>
      <c r="B815" t="s">
        <v>50</v>
      </c>
      <c r="C815" t="s">
        <v>366</v>
      </c>
      <c r="D815" t="s">
        <v>342</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367</v>
      </c>
      <c r="B816" t="s">
        <v>50</v>
      </c>
      <c r="C816" t="s">
        <v>366</v>
      </c>
      <c r="D816" t="s">
        <v>342</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367</v>
      </c>
      <c r="B817" t="s">
        <v>50</v>
      </c>
      <c r="C817" t="s">
        <v>366</v>
      </c>
      <c r="D817" t="s">
        <v>342</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367</v>
      </c>
      <c r="B818" t="s">
        <v>50</v>
      </c>
      <c r="C818" t="s">
        <v>366</v>
      </c>
      <c r="D818" t="s">
        <v>342</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367</v>
      </c>
      <c r="B819" t="s">
        <v>50</v>
      </c>
      <c r="C819" t="s">
        <v>366</v>
      </c>
      <c r="D819" t="s">
        <v>343</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367</v>
      </c>
      <c r="B820" t="s">
        <v>50</v>
      </c>
      <c r="C820" t="s">
        <v>366</v>
      </c>
      <c r="D820" t="s">
        <v>343</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367</v>
      </c>
      <c r="B821" t="s">
        <v>50</v>
      </c>
      <c r="C821" t="s">
        <v>366</v>
      </c>
      <c r="D821" t="s">
        <v>343</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367</v>
      </c>
      <c r="B822" t="s">
        <v>50</v>
      </c>
      <c r="C822" t="s">
        <v>366</v>
      </c>
      <c r="D822" t="s">
        <v>343</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367</v>
      </c>
      <c r="B823" t="s">
        <v>50</v>
      </c>
      <c r="C823" t="s">
        <v>366</v>
      </c>
      <c r="D823" t="s">
        <v>344</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367</v>
      </c>
      <c r="B824" t="s">
        <v>50</v>
      </c>
      <c r="C824" t="s">
        <v>366</v>
      </c>
      <c r="D824" t="s">
        <v>344</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367</v>
      </c>
      <c r="B825" t="s">
        <v>50</v>
      </c>
      <c r="C825" t="s">
        <v>366</v>
      </c>
      <c r="D825" t="s">
        <v>344</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367</v>
      </c>
      <c r="B826" t="s">
        <v>50</v>
      </c>
      <c r="C826" t="s">
        <v>366</v>
      </c>
      <c r="D826" t="s">
        <v>344</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367</v>
      </c>
      <c r="B827" t="s">
        <v>50</v>
      </c>
      <c r="C827" t="s">
        <v>366</v>
      </c>
      <c r="D827" t="s">
        <v>345</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367</v>
      </c>
      <c r="B828" t="s">
        <v>50</v>
      </c>
      <c r="C828" t="s">
        <v>366</v>
      </c>
      <c r="D828" t="s">
        <v>345</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367</v>
      </c>
      <c r="B829" t="s">
        <v>50</v>
      </c>
      <c r="C829" t="s">
        <v>366</v>
      </c>
      <c r="D829" t="s">
        <v>345</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367</v>
      </c>
      <c r="B830" t="s">
        <v>50</v>
      </c>
      <c r="C830" t="s">
        <v>366</v>
      </c>
      <c r="D830" t="s">
        <v>345</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367</v>
      </c>
      <c r="B831" t="s">
        <v>50</v>
      </c>
      <c r="C831" t="s">
        <v>366</v>
      </c>
      <c r="D831" t="s">
        <v>346</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367</v>
      </c>
      <c r="B832" t="s">
        <v>50</v>
      </c>
      <c r="C832" t="s">
        <v>366</v>
      </c>
      <c r="D832" t="s">
        <v>346</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367</v>
      </c>
      <c r="B833" t="s">
        <v>50</v>
      </c>
      <c r="C833" t="s">
        <v>366</v>
      </c>
      <c r="D833" t="s">
        <v>346</v>
      </c>
      <c r="E833" t="s">
        <v>209</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367</v>
      </c>
      <c r="B834" t="s">
        <v>50</v>
      </c>
      <c r="C834" t="s">
        <v>366</v>
      </c>
      <c r="D834" t="s">
        <v>346</v>
      </c>
      <c r="E834" t="s">
        <v>211</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367</v>
      </c>
      <c r="B835" t="s">
        <v>50</v>
      </c>
      <c r="C835" t="s">
        <v>366</v>
      </c>
      <c r="D835" t="s">
        <v>347</v>
      </c>
      <c r="E835" t="s">
        <v>251</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367</v>
      </c>
      <c r="B836" t="s">
        <v>50</v>
      </c>
      <c r="C836" t="s">
        <v>366</v>
      </c>
      <c r="D836" t="s">
        <v>347</v>
      </c>
      <c r="E836" t="s">
        <v>263</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367</v>
      </c>
      <c r="B837" t="s">
        <v>50</v>
      </c>
      <c r="C837" t="s">
        <v>366</v>
      </c>
      <c r="D837" t="s">
        <v>347</v>
      </c>
      <c r="E837" t="s">
        <v>264</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367</v>
      </c>
      <c r="B838" t="s">
        <v>50</v>
      </c>
      <c r="C838" t="s">
        <v>366</v>
      </c>
      <c r="D838" t="s">
        <v>347</v>
      </c>
      <c r="E838" t="s">
        <v>269</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367</v>
      </c>
      <c r="B839" t="s">
        <v>50</v>
      </c>
      <c r="C839" t="s">
        <v>366</v>
      </c>
      <c r="D839" t="s">
        <v>348</v>
      </c>
      <c r="E839" t="s">
        <v>270</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367</v>
      </c>
      <c r="B840" t="s">
        <v>50</v>
      </c>
      <c r="C840" t="s">
        <v>366</v>
      </c>
      <c r="D840" t="s">
        <v>348</v>
      </c>
      <c r="E840" t="s">
        <v>271</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367</v>
      </c>
      <c r="B841" t="s">
        <v>50</v>
      </c>
      <c r="C841" t="s">
        <v>366</v>
      </c>
      <c r="D841" t="s">
        <v>348</v>
      </c>
      <c r="E841" t="s">
        <v>272</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367</v>
      </c>
      <c r="B842" t="s">
        <v>50</v>
      </c>
      <c r="C842" t="s">
        <v>366</v>
      </c>
      <c r="D842" t="s">
        <v>348</v>
      </c>
      <c r="E842" t="s">
        <v>274</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367</v>
      </c>
      <c r="B843" t="s">
        <v>50</v>
      </c>
      <c r="C843" t="s">
        <v>366</v>
      </c>
      <c r="D843" t="s">
        <v>349</v>
      </c>
      <c r="E843" t="s">
        <v>277</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367</v>
      </c>
      <c r="B844" t="s">
        <v>50</v>
      </c>
      <c r="C844" t="s">
        <v>366</v>
      </c>
      <c r="D844" t="s">
        <v>349</v>
      </c>
      <c r="E844" t="s">
        <v>279</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367</v>
      </c>
      <c r="B845" t="s">
        <v>50</v>
      </c>
      <c r="C845" t="s">
        <v>366</v>
      </c>
      <c r="D845" t="s">
        <v>349</v>
      </c>
      <c r="E845" t="s">
        <v>280</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367</v>
      </c>
      <c r="B846" t="s">
        <v>50</v>
      </c>
      <c r="C846" t="s">
        <v>366</v>
      </c>
      <c r="D846" t="s">
        <v>349</v>
      </c>
      <c r="E846" t="s">
        <v>282</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367</v>
      </c>
      <c r="B847" t="s">
        <v>50</v>
      </c>
      <c r="C847" t="s">
        <v>366</v>
      </c>
      <c r="D847" t="s">
        <v>350</v>
      </c>
      <c r="E847" t="s">
        <v>283</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367</v>
      </c>
      <c r="B848" t="s">
        <v>50</v>
      </c>
      <c r="C848" t="s">
        <v>366</v>
      </c>
      <c r="D848" t="s">
        <v>350</v>
      </c>
      <c r="E848" t="s">
        <v>284</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367</v>
      </c>
      <c r="B849" t="s">
        <v>50</v>
      </c>
      <c r="C849" t="s">
        <v>366</v>
      </c>
      <c r="D849" t="s">
        <v>350</v>
      </c>
      <c r="E849" t="s">
        <v>287</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367</v>
      </c>
      <c r="B850" t="s">
        <v>50</v>
      </c>
      <c r="C850" t="s">
        <v>366</v>
      </c>
      <c r="D850" t="s">
        <v>350</v>
      </c>
      <c r="E850" t="s">
        <v>289</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367</v>
      </c>
      <c r="B851" t="s">
        <v>50</v>
      </c>
      <c r="C851" t="s">
        <v>366</v>
      </c>
      <c r="D851" t="s">
        <v>351</v>
      </c>
      <c r="E851" t="s">
        <v>290</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367</v>
      </c>
      <c r="B852" t="s">
        <v>50</v>
      </c>
      <c r="C852" t="s">
        <v>366</v>
      </c>
      <c r="D852" t="s">
        <v>351</v>
      </c>
      <c r="E852" t="s">
        <v>291</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367</v>
      </c>
      <c r="B853" t="s">
        <v>50</v>
      </c>
      <c r="C853" t="s">
        <v>366</v>
      </c>
      <c r="D853" t="s">
        <v>351</v>
      </c>
      <c r="E853" t="s">
        <v>293</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367</v>
      </c>
      <c r="B854" t="s">
        <v>50</v>
      </c>
      <c r="C854" t="s">
        <v>366</v>
      </c>
      <c r="D854" t="s">
        <v>351</v>
      </c>
      <c r="E854" t="s">
        <v>310</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367</v>
      </c>
      <c r="B855" t="s">
        <v>50</v>
      </c>
      <c r="C855" t="s">
        <v>366</v>
      </c>
      <c r="D855" t="s">
        <v>352</v>
      </c>
      <c r="E855" t="s">
        <v>313</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368</v>
      </c>
      <c r="B856" t="s">
        <v>6</v>
      </c>
      <c r="C856" t="s">
        <v>0</v>
      </c>
      <c r="D856" t="s">
        <v>337</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368</v>
      </c>
      <c r="B857" t="s">
        <v>6</v>
      </c>
      <c r="C857" t="s">
        <v>0</v>
      </c>
      <c r="D857" t="s">
        <v>337</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368</v>
      </c>
      <c r="B858" t="s">
        <v>6</v>
      </c>
      <c r="C858" t="s">
        <v>0</v>
      </c>
      <c r="D858" t="s">
        <v>337</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368</v>
      </c>
      <c r="B859" t="s">
        <v>6</v>
      </c>
      <c r="C859" t="s">
        <v>0</v>
      </c>
      <c r="D859" t="s">
        <v>337</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368</v>
      </c>
      <c r="B860" t="s">
        <v>6</v>
      </c>
      <c r="C860" t="s">
        <v>0</v>
      </c>
      <c r="D860" t="s">
        <v>338</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368</v>
      </c>
      <c r="B861" t="s">
        <v>6</v>
      </c>
      <c r="C861" t="s">
        <v>0</v>
      </c>
      <c r="D861" t="s">
        <v>338</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368</v>
      </c>
      <c r="B862" t="s">
        <v>6</v>
      </c>
      <c r="C862" t="s">
        <v>0</v>
      </c>
      <c r="D862" t="s">
        <v>338</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368</v>
      </c>
      <c r="B863" t="s">
        <v>6</v>
      </c>
      <c r="C863" t="s">
        <v>0</v>
      </c>
      <c r="D863" t="s">
        <v>338</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368</v>
      </c>
      <c r="B864" t="s">
        <v>6</v>
      </c>
      <c r="C864" t="s">
        <v>0</v>
      </c>
      <c r="D864" t="s">
        <v>339</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368</v>
      </c>
      <c r="B865" t="s">
        <v>6</v>
      </c>
      <c r="C865" t="s">
        <v>0</v>
      </c>
      <c r="D865" t="s">
        <v>339</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368</v>
      </c>
      <c r="B866" t="s">
        <v>6</v>
      </c>
      <c r="C866" t="s">
        <v>0</v>
      </c>
      <c r="D866" t="s">
        <v>339</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368</v>
      </c>
      <c r="B867" t="s">
        <v>6</v>
      </c>
      <c r="C867" t="s">
        <v>0</v>
      </c>
      <c r="D867" t="s">
        <v>339</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368</v>
      </c>
      <c r="B868" t="s">
        <v>6</v>
      </c>
      <c r="C868" t="s">
        <v>0</v>
      </c>
      <c r="D868" t="s">
        <v>340</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368</v>
      </c>
      <c r="B869" t="s">
        <v>6</v>
      </c>
      <c r="C869" t="s">
        <v>0</v>
      </c>
      <c r="D869" t="s">
        <v>340</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368</v>
      </c>
      <c r="B870" t="s">
        <v>6</v>
      </c>
      <c r="C870" t="s">
        <v>0</v>
      </c>
      <c r="D870" t="s">
        <v>340</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368</v>
      </c>
      <c r="B871" t="s">
        <v>6</v>
      </c>
      <c r="C871" t="s">
        <v>0</v>
      </c>
      <c r="D871" t="s">
        <v>340</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368</v>
      </c>
      <c r="B872" t="s">
        <v>6</v>
      </c>
      <c r="C872" t="s">
        <v>0</v>
      </c>
      <c r="D872" t="s">
        <v>341</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368</v>
      </c>
      <c r="B873" t="s">
        <v>6</v>
      </c>
      <c r="C873" t="s">
        <v>0</v>
      </c>
      <c r="D873" t="s">
        <v>341</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368</v>
      </c>
      <c r="B874" t="s">
        <v>6</v>
      </c>
      <c r="C874" t="s">
        <v>0</v>
      </c>
      <c r="D874" t="s">
        <v>341</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368</v>
      </c>
      <c r="B875" t="s">
        <v>6</v>
      </c>
      <c r="C875" t="s">
        <v>0</v>
      </c>
      <c r="D875" t="s">
        <v>341</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368</v>
      </c>
      <c r="B876" t="s">
        <v>6</v>
      </c>
      <c r="C876" t="s">
        <v>0</v>
      </c>
      <c r="D876" t="s">
        <v>342</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368</v>
      </c>
      <c r="B877" t="s">
        <v>6</v>
      </c>
      <c r="C877" t="s">
        <v>0</v>
      </c>
      <c r="D877" t="s">
        <v>342</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368</v>
      </c>
      <c r="B878" t="s">
        <v>6</v>
      </c>
      <c r="C878" t="s">
        <v>0</v>
      </c>
      <c r="D878" t="s">
        <v>342</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368</v>
      </c>
      <c r="B879" t="s">
        <v>6</v>
      </c>
      <c r="C879" t="s">
        <v>0</v>
      </c>
      <c r="D879" t="s">
        <v>342</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368</v>
      </c>
      <c r="B880" t="s">
        <v>6</v>
      </c>
      <c r="C880" t="s">
        <v>0</v>
      </c>
      <c r="D880" t="s">
        <v>343</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368</v>
      </c>
      <c r="B881" t="s">
        <v>6</v>
      </c>
      <c r="C881" t="s">
        <v>0</v>
      </c>
      <c r="D881" t="s">
        <v>343</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368</v>
      </c>
      <c r="B882" t="s">
        <v>6</v>
      </c>
      <c r="C882" t="s">
        <v>0</v>
      </c>
      <c r="D882" t="s">
        <v>343</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368</v>
      </c>
      <c r="B883" t="s">
        <v>6</v>
      </c>
      <c r="C883" t="s">
        <v>0</v>
      </c>
      <c r="D883" t="s">
        <v>343</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368</v>
      </c>
      <c r="B884" t="s">
        <v>6</v>
      </c>
      <c r="C884" t="s">
        <v>0</v>
      </c>
      <c r="D884" t="s">
        <v>344</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368</v>
      </c>
      <c r="B885" t="s">
        <v>6</v>
      </c>
      <c r="C885" t="s">
        <v>0</v>
      </c>
      <c r="D885" t="s">
        <v>344</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368</v>
      </c>
      <c r="B886" t="s">
        <v>6</v>
      </c>
      <c r="C886" t="s">
        <v>0</v>
      </c>
      <c r="D886" t="s">
        <v>344</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368</v>
      </c>
      <c r="B887" t="s">
        <v>6</v>
      </c>
      <c r="C887" t="s">
        <v>0</v>
      </c>
      <c r="D887" t="s">
        <v>344</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368</v>
      </c>
      <c r="B888" t="s">
        <v>6</v>
      </c>
      <c r="C888" t="s">
        <v>0</v>
      </c>
      <c r="D888" t="s">
        <v>345</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368</v>
      </c>
      <c r="B889" t="s">
        <v>6</v>
      </c>
      <c r="C889" t="s">
        <v>0</v>
      </c>
      <c r="D889" t="s">
        <v>345</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368</v>
      </c>
      <c r="B890" t="s">
        <v>6</v>
      </c>
      <c r="C890" t="s">
        <v>0</v>
      </c>
      <c r="D890" t="s">
        <v>345</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368</v>
      </c>
      <c r="B891" t="s">
        <v>6</v>
      </c>
      <c r="C891" t="s">
        <v>0</v>
      </c>
      <c r="D891" t="s">
        <v>345</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368</v>
      </c>
      <c r="B892" t="s">
        <v>6</v>
      </c>
      <c r="C892" t="s">
        <v>0</v>
      </c>
      <c r="D892" t="s">
        <v>346</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368</v>
      </c>
      <c r="B893" t="s">
        <v>6</v>
      </c>
      <c r="C893" t="s">
        <v>0</v>
      </c>
      <c r="D893" t="s">
        <v>346</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368</v>
      </c>
      <c r="B894" t="s">
        <v>6</v>
      </c>
      <c r="C894" t="s">
        <v>0</v>
      </c>
      <c r="D894" t="s">
        <v>346</v>
      </c>
      <c r="E894" t="s">
        <v>209</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368</v>
      </c>
      <c r="B895" t="s">
        <v>6</v>
      </c>
      <c r="C895" t="s">
        <v>0</v>
      </c>
      <c r="D895" t="s">
        <v>346</v>
      </c>
      <c r="E895" t="s">
        <v>211</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368</v>
      </c>
      <c r="B896" t="s">
        <v>6</v>
      </c>
      <c r="C896" t="s">
        <v>0</v>
      </c>
      <c r="D896" t="s">
        <v>347</v>
      </c>
      <c r="E896" t="s">
        <v>251</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368</v>
      </c>
      <c r="B897" t="s">
        <v>6</v>
      </c>
      <c r="C897" t="s">
        <v>0</v>
      </c>
      <c r="D897" t="s">
        <v>347</v>
      </c>
      <c r="E897" t="s">
        <v>263</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368</v>
      </c>
      <c r="B898" t="s">
        <v>6</v>
      </c>
      <c r="C898" t="s">
        <v>0</v>
      </c>
      <c r="D898" t="s">
        <v>347</v>
      </c>
      <c r="E898" t="s">
        <v>264</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368</v>
      </c>
      <c r="B899" t="s">
        <v>6</v>
      </c>
      <c r="C899" t="s">
        <v>0</v>
      </c>
      <c r="D899" t="s">
        <v>347</v>
      </c>
      <c r="E899" t="s">
        <v>269</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368</v>
      </c>
      <c r="B900" t="s">
        <v>6</v>
      </c>
      <c r="C900" t="s">
        <v>0</v>
      </c>
      <c r="D900" t="s">
        <v>348</v>
      </c>
      <c r="E900" t="s">
        <v>270</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368</v>
      </c>
      <c r="B901" t="s">
        <v>6</v>
      </c>
      <c r="C901" t="s">
        <v>0</v>
      </c>
      <c r="D901" t="s">
        <v>348</v>
      </c>
      <c r="E901" t="s">
        <v>271</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368</v>
      </c>
      <c r="B902" t="s">
        <v>6</v>
      </c>
      <c r="C902" t="s">
        <v>0</v>
      </c>
      <c r="D902" t="s">
        <v>348</v>
      </c>
      <c r="E902" t="s">
        <v>272</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368</v>
      </c>
      <c r="B903" t="s">
        <v>6</v>
      </c>
      <c r="C903" t="s">
        <v>0</v>
      </c>
      <c r="D903" t="s">
        <v>348</v>
      </c>
      <c r="E903" t="s">
        <v>274</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368</v>
      </c>
      <c r="B904" t="s">
        <v>6</v>
      </c>
      <c r="C904" t="s">
        <v>0</v>
      </c>
      <c r="D904" t="s">
        <v>349</v>
      </c>
      <c r="E904" t="s">
        <v>277</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368</v>
      </c>
      <c r="B905" t="s">
        <v>6</v>
      </c>
      <c r="C905" t="s">
        <v>0</v>
      </c>
      <c r="D905" t="s">
        <v>349</v>
      </c>
      <c r="E905" t="s">
        <v>279</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368</v>
      </c>
      <c r="B906" t="s">
        <v>6</v>
      </c>
      <c r="C906" t="s">
        <v>0</v>
      </c>
      <c r="D906" t="s">
        <v>349</v>
      </c>
      <c r="E906" t="s">
        <v>280</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368</v>
      </c>
      <c r="B907" t="s">
        <v>6</v>
      </c>
      <c r="C907" t="s">
        <v>0</v>
      </c>
      <c r="D907" t="s">
        <v>349</v>
      </c>
      <c r="E907" t="s">
        <v>282</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368</v>
      </c>
      <c r="B908" t="s">
        <v>6</v>
      </c>
      <c r="C908" t="s">
        <v>0</v>
      </c>
      <c r="D908" t="s">
        <v>350</v>
      </c>
      <c r="E908" t="s">
        <v>283</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368</v>
      </c>
      <c r="B909" t="s">
        <v>6</v>
      </c>
      <c r="C909" t="s">
        <v>0</v>
      </c>
      <c r="D909" t="s">
        <v>350</v>
      </c>
      <c r="E909" t="s">
        <v>284</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368</v>
      </c>
      <c r="B910" t="s">
        <v>6</v>
      </c>
      <c r="C910" t="s">
        <v>0</v>
      </c>
      <c r="D910" t="s">
        <v>350</v>
      </c>
      <c r="E910" t="s">
        <v>287</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368</v>
      </c>
      <c r="B911" t="s">
        <v>6</v>
      </c>
      <c r="C911" t="s">
        <v>0</v>
      </c>
      <c r="D911" t="s">
        <v>350</v>
      </c>
      <c r="E911" t="s">
        <v>289</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368</v>
      </c>
      <c r="B912" t="s">
        <v>6</v>
      </c>
      <c r="C912" t="s">
        <v>0</v>
      </c>
      <c r="D912" t="s">
        <v>351</v>
      </c>
      <c r="E912" t="s">
        <v>290</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368</v>
      </c>
      <c r="B913" t="s">
        <v>6</v>
      </c>
      <c r="C913" t="s">
        <v>0</v>
      </c>
      <c r="D913" t="s">
        <v>351</v>
      </c>
      <c r="E913" t="s">
        <v>291</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368</v>
      </c>
      <c r="B914" t="s">
        <v>6</v>
      </c>
      <c r="C914" t="s">
        <v>0</v>
      </c>
      <c r="D914" t="s">
        <v>351</v>
      </c>
      <c r="E914" t="s">
        <v>293</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368</v>
      </c>
      <c r="B915" t="s">
        <v>6</v>
      </c>
      <c r="C915" t="s">
        <v>0</v>
      </c>
      <c r="D915" t="s">
        <v>351</v>
      </c>
      <c r="E915" t="s">
        <v>310</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368</v>
      </c>
      <c r="B916" t="s">
        <v>6</v>
      </c>
      <c r="C916" t="s">
        <v>0</v>
      </c>
      <c r="D916" t="s">
        <v>352</v>
      </c>
      <c r="E916" t="s">
        <v>313</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369</v>
      </c>
      <c r="B917" t="s">
        <v>7</v>
      </c>
      <c r="C917" t="s">
        <v>0</v>
      </c>
      <c r="D917" t="s">
        <v>337</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369</v>
      </c>
      <c r="B918" t="s">
        <v>7</v>
      </c>
      <c r="C918" t="s">
        <v>0</v>
      </c>
      <c r="D918" t="s">
        <v>337</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369</v>
      </c>
      <c r="B919" t="s">
        <v>7</v>
      </c>
      <c r="C919" t="s">
        <v>0</v>
      </c>
      <c r="D919" t="s">
        <v>337</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369</v>
      </c>
      <c r="B920" t="s">
        <v>7</v>
      </c>
      <c r="C920" t="s">
        <v>0</v>
      </c>
      <c r="D920" t="s">
        <v>337</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369</v>
      </c>
      <c r="B921" t="s">
        <v>7</v>
      </c>
      <c r="C921" t="s">
        <v>0</v>
      </c>
      <c r="D921" t="s">
        <v>338</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369</v>
      </c>
      <c r="B922" t="s">
        <v>7</v>
      </c>
      <c r="C922" t="s">
        <v>0</v>
      </c>
      <c r="D922" t="s">
        <v>338</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369</v>
      </c>
      <c r="B923" t="s">
        <v>7</v>
      </c>
      <c r="C923" t="s">
        <v>0</v>
      </c>
      <c r="D923" t="s">
        <v>338</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369</v>
      </c>
      <c r="B924" t="s">
        <v>7</v>
      </c>
      <c r="C924" t="s">
        <v>0</v>
      </c>
      <c r="D924" t="s">
        <v>338</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369</v>
      </c>
      <c r="B925" t="s">
        <v>7</v>
      </c>
      <c r="C925" t="s">
        <v>0</v>
      </c>
      <c r="D925" t="s">
        <v>339</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369</v>
      </c>
      <c r="B926" t="s">
        <v>7</v>
      </c>
      <c r="C926" t="s">
        <v>0</v>
      </c>
      <c r="D926" t="s">
        <v>339</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369</v>
      </c>
      <c r="B927" t="s">
        <v>7</v>
      </c>
      <c r="C927" t="s">
        <v>0</v>
      </c>
      <c r="D927" t="s">
        <v>339</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369</v>
      </c>
      <c r="B928" t="s">
        <v>7</v>
      </c>
      <c r="C928" t="s">
        <v>0</v>
      </c>
      <c r="D928" t="s">
        <v>339</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369</v>
      </c>
      <c r="B929" t="s">
        <v>7</v>
      </c>
      <c r="C929" t="s">
        <v>0</v>
      </c>
      <c r="D929" t="s">
        <v>340</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369</v>
      </c>
      <c r="B930" t="s">
        <v>7</v>
      </c>
      <c r="C930" t="s">
        <v>0</v>
      </c>
      <c r="D930" t="s">
        <v>340</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369</v>
      </c>
      <c r="B931" t="s">
        <v>7</v>
      </c>
      <c r="C931" t="s">
        <v>0</v>
      </c>
      <c r="D931" t="s">
        <v>340</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369</v>
      </c>
      <c r="B932" t="s">
        <v>7</v>
      </c>
      <c r="C932" t="s">
        <v>0</v>
      </c>
      <c r="D932" t="s">
        <v>340</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369</v>
      </c>
      <c r="B933" t="s">
        <v>7</v>
      </c>
      <c r="C933" t="s">
        <v>0</v>
      </c>
      <c r="D933" t="s">
        <v>341</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369</v>
      </c>
      <c r="B934" t="s">
        <v>7</v>
      </c>
      <c r="C934" t="s">
        <v>0</v>
      </c>
      <c r="D934" t="s">
        <v>341</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369</v>
      </c>
      <c r="B935" t="s">
        <v>7</v>
      </c>
      <c r="C935" t="s">
        <v>0</v>
      </c>
      <c r="D935" t="s">
        <v>341</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369</v>
      </c>
      <c r="B936" t="s">
        <v>7</v>
      </c>
      <c r="C936" t="s">
        <v>0</v>
      </c>
      <c r="D936" t="s">
        <v>341</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369</v>
      </c>
      <c r="B937" t="s">
        <v>7</v>
      </c>
      <c r="C937" t="s">
        <v>0</v>
      </c>
      <c r="D937" t="s">
        <v>342</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369</v>
      </c>
      <c r="B938" t="s">
        <v>7</v>
      </c>
      <c r="C938" t="s">
        <v>0</v>
      </c>
      <c r="D938" t="s">
        <v>342</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369</v>
      </c>
      <c r="B939" t="s">
        <v>7</v>
      </c>
      <c r="C939" t="s">
        <v>0</v>
      </c>
      <c r="D939" t="s">
        <v>342</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369</v>
      </c>
      <c r="B940" t="s">
        <v>7</v>
      </c>
      <c r="C940" t="s">
        <v>0</v>
      </c>
      <c r="D940" t="s">
        <v>342</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369</v>
      </c>
      <c r="B941" t="s">
        <v>7</v>
      </c>
      <c r="C941" t="s">
        <v>0</v>
      </c>
      <c r="D941" t="s">
        <v>343</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369</v>
      </c>
      <c r="B942" t="s">
        <v>7</v>
      </c>
      <c r="C942" t="s">
        <v>0</v>
      </c>
      <c r="D942" t="s">
        <v>343</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369</v>
      </c>
      <c r="B943" t="s">
        <v>7</v>
      </c>
      <c r="C943" t="s">
        <v>0</v>
      </c>
      <c r="D943" t="s">
        <v>343</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369</v>
      </c>
      <c r="B944" t="s">
        <v>7</v>
      </c>
      <c r="C944" t="s">
        <v>0</v>
      </c>
      <c r="D944" t="s">
        <v>343</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369</v>
      </c>
      <c r="B945" t="s">
        <v>7</v>
      </c>
      <c r="C945" t="s">
        <v>0</v>
      </c>
      <c r="D945" t="s">
        <v>344</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369</v>
      </c>
      <c r="B946" t="s">
        <v>7</v>
      </c>
      <c r="C946" t="s">
        <v>0</v>
      </c>
      <c r="D946" t="s">
        <v>344</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369</v>
      </c>
      <c r="B947" t="s">
        <v>7</v>
      </c>
      <c r="C947" t="s">
        <v>0</v>
      </c>
      <c r="D947" t="s">
        <v>344</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369</v>
      </c>
      <c r="B948" t="s">
        <v>7</v>
      </c>
      <c r="C948" t="s">
        <v>0</v>
      </c>
      <c r="D948" t="s">
        <v>344</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369</v>
      </c>
      <c r="B949" t="s">
        <v>7</v>
      </c>
      <c r="C949" t="s">
        <v>0</v>
      </c>
      <c r="D949" t="s">
        <v>345</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369</v>
      </c>
      <c r="B950" t="s">
        <v>7</v>
      </c>
      <c r="C950" t="s">
        <v>0</v>
      </c>
      <c r="D950" t="s">
        <v>345</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369</v>
      </c>
      <c r="B951" t="s">
        <v>7</v>
      </c>
      <c r="C951" t="s">
        <v>0</v>
      </c>
      <c r="D951" t="s">
        <v>345</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369</v>
      </c>
      <c r="B952" t="s">
        <v>7</v>
      </c>
      <c r="C952" t="s">
        <v>0</v>
      </c>
      <c r="D952" t="s">
        <v>345</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369</v>
      </c>
      <c r="B953" t="s">
        <v>7</v>
      </c>
      <c r="C953" t="s">
        <v>0</v>
      </c>
      <c r="D953" t="s">
        <v>346</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369</v>
      </c>
      <c r="B954" t="s">
        <v>7</v>
      </c>
      <c r="C954" t="s">
        <v>0</v>
      </c>
      <c r="D954" t="s">
        <v>346</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369</v>
      </c>
      <c r="B955" t="s">
        <v>7</v>
      </c>
      <c r="C955" t="s">
        <v>0</v>
      </c>
      <c r="D955" t="s">
        <v>346</v>
      </c>
      <c r="E955" t="s">
        <v>209</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369</v>
      </c>
      <c r="B956" t="s">
        <v>7</v>
      </c>
      <c r="C956" t="s">
        <v>0</v>
      </c>
      <c r="D956" t="s">
        <v>346</v>
      </c>
      <c r="E956" t="s">
        <v>211</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369</v>
      </c>
      <c r="B957" t="s">
        <v>7</v>
      </c>
      <c r="C957" t="s">
        <v>0</v>
      </c>
      <c r="D957" t="s">
        <v>347</v>
      </c>
      <c r="E957" t="s">
        <v>251</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369</v>
      </c>
      <c r="B958" t="s">
        <v>7</v>
      </c>
      <c r="C958" t="s">
        <v>0</v>
      </c>
      <c r="D958" t="s">
        <v>347</v>
      </c>
      <c r="E958" t="s">
        <v>263</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369</v>
      </c>
      <c r="B959" t="s">
        <v>7</v>
      </c>
      <c r="C959" t="s">
        <v>0</v>
      </c>
      <c r="D959" t="s">
        <v>347</v>
      </c>
      <c r="E959" t="s">
        <v>264</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369</v>
      </c>
      <c r="B960" t="s">
        <v>7</v>
      </c>
      <c r="C960" t="s">
        <v>0</v>
      </c>
      <c r="D960" t="s">
        <v>347</v>
      </c>
      <c r="E960" t="s">
        <v>269</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369</v>
      </c>
      <c r="B961" t="s">
        <v>7</v>
      </c>
      <c r="C961" t="s">
        <v>0</v>
      </c>
      <c r="D961" t="s">
        <v>348</v>
      </c>
      <c r="E961" t="s">
        <v>270</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369</v>
      </c>
      <c r="B962" t="s">
        <v>7</v>
      </c>
      <c r="C962" t="s">
        <v>0</v>
      </c>
      <c r="D962" t="s">
        <v>348</v>
      </c>
      <c r="E962" t="s">
        <v>271</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369</v>
      </c>
      <c r="B963" t="s">
        <v>7</v>
      </c>
      <c r="C963" t="s">
        <v>0</v>
      </c>
      <c r="D963" t="s">
        <v>348</v>
      </c>
      <c r="E963" t="s">
        <v>272</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369</v>
      </c>
      <c r="B964" t="s">
        <v>7</v>
      </c>
      <c r="C964" t="s">
        <v>0</v>
      </c>
      <c r="D964" t="s">
        <v>348</v>
      </c>
      <c r="E964" t="s">
        <v>274</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369</v>
      </c>
      <c r="B965" t="s">
        <v>7</v>
      </c>
      <c r="C965" t="s">
        <v>0</v>
      </c>
      <c r="D965" t="s">
        <v>349</v>
      </c>
      <c r="E965" t="s">
        <v>277</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369</v>
      </c>
      <c r="B966" t="s">
        <v>7</v>
      </c>
      <c r="C966" t="s">
        <v>0</v>
      </c>
      <c r="D966" t="s">
        <v>349</v>
      </c>
      <c r="E966" t="s">
        <v>279</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369</v>
      </c>
      <c r="B967" t="s">
        <v>7</v>
      </c>
      <c r="C967" t="s">
        <v>0</v>
      </c>
      <c r="D967" t="s">
        <v>349</v>
      </c>
      <c r="E967" t="s">
        <v>280</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369</v>
      </c>
      <c r="B968" t="s">
        <v>7</v>
      </c>
      <c r="C968" t="s">
        <v>0</v>
      </c>
      <c r="D968" t="s">
        <v>349</v>
      </c>
      <c r="E968" t="s">
        <v>282</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369</v>
      </c>
      <c r="B969" t="s">
        <v>7</v>
      </c>
      <c r="C969" t="s">
        <v>0</v>
      </c>
      <c r="D969" t="s">
        <v>350</v>
      </c>
      <c r="E969" t="s">
        <v>283</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369</v>
      </c>
      <c r="B970" t="s">
        <v>7</v>
      </c>
      <c r="C970" t="s">
        <v>0</v>
      </c>
      <c r="D970" t="s">
        <v>350</v>
      </c>
      <c r="E970" t="s">
        <v>284</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369</v>
      </c>
      <c r="B971" t="s">
        <v>7</v>
      </c>
      <c r="C971" t="s">
        <v>0</v>
      </c>
      <c r="D971" t="s">
        <v>350</v>
      </c>
      <c r="E971" t="s">
        <v>287</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369</v>
      </c>
      <c r="B972" t="s">
        <v>7</v>
      </c>
      <c r="C972" t="s">
        <v>0</v>
      </c>
      <c r="D972" t="s">
        <v>350</v>
      </c>
      <c r="E972" t="s">
        <v>289</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369</v>
      </c>
      <c r="B973" t="s">
        <v>7</v>
      </c>
      <c r="C973" t="s">
        <v>0</v>
      </c>
      <c r="D973" t="s">
        <v>351</v>
      </c>
      <c r="E973" t="s">
        <v>290</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369</v>
      </c>
      <c r="B974" t="s">
        <v>7</v>
      </c>
      <c r="C974" t="s">
        <v>0</v>
      </c>
      <c r="D974" t="s">
        <v>351</v>
      </c>
      <c r="E974" t="s">
        <v>291</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369</v>
      </c>
      <c r="B975" t="s">
        <v>7</v>
      </c>
      <c r="C975" t="s">
        <v>0</v>
      </c>
      <c r="D975" t="s">
        <v>351</v>
      </c>
      <c r="E975" t="s">
        <v>293</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369</v>
      </c>
      <c r="B976" t="s">
        <v>7</v>
      </c>
      <c r="C976" t="s">
        <v>0</v>
      </c>
      <c r="D976" t="s">
        <v>351</v>
      </c>
      <c r="E976" t="s">
        <v>310</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369</v>
      </c>
      <c r="B977" t="s">
        <v>7</v>
      </c>
      <c r="C977" t="s">
        <v>0</v>
      </c>
      <c r="D977" t="s">
        <v>352</v>
      </c>
      <c r="E977" t="s">
        <v>313</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370</v>
      </c>
      <c r="B978" t="s">
        <v>8</v>
      </c>
      <c r="C978" t="s">
        <v>0</v>
      </c>
      <c r="D978" t="s">
        <v>337</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370</v>
      </c>
      <c r="B979" t="s">
        <v>8</v>
      </c>
      <c r="C979" t="s">
        <v>0</v>
      </c>
      <c r="D979" t="s">
        <v>337</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370</v>
      </c>
      <c r="B980" t="s">
        <v>8</v>
      </c>
      <c r="C980" t="s">
        <v>0</v>
      </c>
      <c r="D980" t="s">
        <v>337</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370</v>
      </c>
      <c r="B981" t="s">
        <v>8</v>
      </c>
      <c r="C981" t="s">
        <v>0</v>
      </c>
      <c r="D981" t="s">
        <v>337</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370</v>
      </c>
      <c r="B982" t="s">
        <v>8</v>
      </c>
      <c r="C982" t="s">
        <v>0</v>
      </c>
      <c r="D982" t="s">
        <v>338</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370</v>
      </c>
      <c r="B983" t="s">
        <v>8</v>
      </c>
      <c r="C983" t="s">
        <v>0</v>
      </c>
      <c r="D983" t="s">
        <v>338</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370</v>
      </c>
      <c r="B984" t="s">
        <v>8</v>
      </c>
      <c r="C984" t="s">
        <v>0</v>
      </c>
      <c r="D984" t="s">
        <v>338</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370</v>
      </c>
      <c r="B985" t="s">
        <v>8</v>
      </c>
      <c r="C985" t="s">
        <v>0</v>
      </c>
      <c r="D985" t="s">
        <v>338</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370</v>
      </c>
      <c r="B986" t="s">
        <v>8</v>
      </c>
      <c r="C986" t="s">
        <v>0</v>
      </c>
      <c r="D986" t="s">
        <v>339</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370</v>
      </c>
      <c r="B987" t="s">
        <v>8</v>
      </c>
      <c r="C987" t="s">
        <v>0</v>
      </c>
      <c r="D987" t="s">
        <v>339</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370</v>
      </c>
      <c r="B988" t="s">
        <v>8</v>
      </c>
      <c r="C988" t="s">
        <v>0</v>
      </c>
      <c r="D988" t="s">
        <v>339</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370</v>
      </c>
      <c r="B989" t="s">
        <v>8</v>
      </c>
      <c r="C989" t="s">
        <v>0</v>
      </c>
      <c r="D989" t="s">
        <v>339</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370</v>
      </c>
      <c r="B990" t="s">
        <v>8</v>
      </c>
      <c r="C990" t="s">
        <v>0</v>
      </c>
      <c r="D990" t="s">
        <v>340</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370</v>
      </c>
      <c r="B991" t="s">
        <v>8</v>
      </c>
      <c r="C991" t="s">
        <v>0</v>
      </c>
      <c r="D991" t="s">
        <v>340</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370</v>
      </c>
      <c r="B992" t="s">
        <v>8</v>
      </c>
      <c r="C992" t="s">
        <v>0</v>
      </c>
      <c r="D992" t="s">
        <v>340</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370</v>
      </c>
      <c r="B993" t="s">
        <v>8</v>
      </c>
      <c r="C993" t="s">
        <v>0</v>
      </c>
      <c r="D993" t="s">
        <v>340</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370</v>
      </c>
      <c r="B994" t="s">
        <v>8</v>
      </c>
      <c r="C994" t="s">
        <v>0</v>
      </c>
      <c r="D994" t="s">
        <v>341</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370</v>
      </c>
      <c r="B995" t="s">
        <v>8</v>
      </c>
      <c r="C995" t="s">
        <v>0</v>
      </c>
      <c r="D995" t="s">
        <v>341</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370</v>
      </c>
      <c r="B996" t="s">
        <v>8</v>
      </c>
      <c r="C996" t="s">
        <v>0</v>
      </c>
      <c r="D996" t="s">
        <v>341</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370</v>
      </c>
      <c r="B997" t="s">
        <v>8</v>
      </c>
      <c r="C997" t="s">
        <v>0</v>
      </c>
      <c r="D997" t="s">
        <v>341</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370</v>
      </c>
      <c r="B998" t="s">
        <v>8</v>
      </c>
      <c r="C998" t="s">
        <v>0</v>
      </c>
      <c r="D998" t="s">
        <v>342</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370</v>
      </c>
      <c r="B999" t="s">
        <v>8</v>
      </c>
      <c r="C999" t="s">
        <v>0</v>
      </c>
      <c r="D999" t="s">
        <v>342</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370</v>
      </c>
      <c r="B1000" t="s">
        <v>8</v>
      </c>
      <c r="C1000" t="s">
        <v>0</v>
      </c>
      <c r="D1000" t="s">
        <v>342</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370</v>
      </c>
      <c r="B1001" t="s">
        <v>8</v>
      </c>
      <c r="C1001" t="s">
        <v>0</v>
      </c>
      <c r="D1001" t="s">
        <v>342</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370</v>
      </c>
      <c r="B1002" t="s">
        <v>8</v>
      </c>
      <c r="C1002" t="s">
        <v>0</v>
      </c>
      <c r="D1002" t="s">
        <v>343</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370</v>
      </c>
      <c r="B1003" t="s">
        <v>8</v>
      </c>
      <c r="C1003" t="s">
        <v>0</v>
      </c>
      <c r="D1003" t="s">
        <v>343</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370</v>
      </c>
      <c r="B1004" t="s">
        <v>8</v>
      </c>
      <c r="C1004" t="s">
        <v>0</v>
      </c>
      <c r="D1004" t="s">
        <v>343</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370</v>
      </c>
      <c r="B1005" t="s">
        <v>8</v>
      </c>
      <c r="C1005" t="s">
        <v>0</v>
      </c>
      <c r="D1005" t="s">
        <v>343</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370</v>
      </c>
      <c r="B1006" t="s">
        <v>8</v>
      </c>
      <c r="C1006" t="s">
        <v>0</v>
      </c>
      <c r="D1006" t="s">
        <v>344</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370</v>
      </c>
      <c r="B1007" t="s">
        <v>8</v>
      </c>
      <c r="C1007" t="s">
        <v>0</v>
      </c>
      <c r="D1007" t="s">
        <v>344</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370</v>
      </c>
      <c r="B1008" t="s">
        <v>8</v>
      </c>
      <c r="C1008" t="s">
        <v>0</v>
      </c>
      <c r="D1008" t="s">
        <v>344</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370</v>
      </c>
      <c r="B1009" t="s">
        <v>8</v>
      </c>
      <c r="C1009" t="s">
        <v>0</v>
      </c>
      <c r="D1009" t="s">
        <v>344</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370</v>
      </c>
      <c r="B1010" t="s">
        <v>8</v>
      </c>
      <c r="C1010" t="s">
        <v>0</v>
      </c>
      <c r="D1010" t="s">
        <v>345</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370</v>
      </c>
      <c r="B1011" t="s">
        <v>8</v>
      </c>
      <c r="C1011" t="s">
        <v>0</v>
      </c>
      <c r="D1011" t="s">
        <v>345</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370</v>
      </c>
      <c r="B1012" t="s">
        <v>8</v>
      </c>
      <c r="C1012" t="s">
        <v>0</v>
      </c>
      <c r="D1012" t="s">
        <v>345</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370</v>
      </c>
      <c r="B1013" t="s">
        <v>8</v>
      </c>
      <c r="C1013" t="s">
        <v>0</v>
      </c>
      <c r="D1013" t="s">
        <v>345</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370</v>
      </c>
      <c r="B1014" t="s">
        <v>8</v>
      </c>
      <c r="C1014" t="s">
        <v>0</v>
      </c>
      <c r="D1014" t="s">
        <v>346</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370</v>
      </c>
      <c r="B1015" t="s">
        <v>8</v>
      </c>
      <c r="C1015" t="s">
        <v>0</v>
      </c>
      <c r="D1015" t="s">
        <v>346</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370</v>
      </c>
      <c r="B1016" t="s">
        <v>8</v>
      </c>
      <c r="C1016" t="s">
        <v>0</v>
      </c>
      <c r="D1016" t="s">
        <v>346</v>
      </c>
      <c r="E1016" t="s">
        <v>209</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370</v>
      </c>
      <c r="B1017" t="s">
        <v>8</v>
      </c>
      <c r="C1017" t="s">
        <v>0</v>
      </c>
      <c r="D1017" t="s">
        <v>346</v>
      </c>
      <c r="E1017" t="s">
        <v>211</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370</v>
      </c>
      <c r="B1018" t="s">
        <v>8</v>
      </c>
      <c r="C1018" t="s">
        <v>0</v>
      </c>
      <c r="D1018" t="s">
        <v>347</v>
      </c>
      <c r="E1018" t="s">
        <v>251</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370</v>
      </c>
      <c r="B1019" t="s">
        <v>8</v>
      </c>
      <c r="C1019" t="s">
        <v>0</v>
      </c>
      <c r="D1019" t="s">
        <v>347</v>
      </c>
      <c r="E1019" t="s">
        <v>263</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370</v>
      </c>
      <c r="B1020" t="s">
        <v>8</v>
      </c>
      <c r="C1020" t="s">
        <v>0</v>
      </c>
      <c r="D1020" t="s">
        <v>347</v>
      </c>
      <c r="E1020" t="s">
        <v>264</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370</v>
      </c>
      <c r="B1021" t="s">
        <v>8</v>
      </c>
      <c r="C1021" t="s">
        <v>0</v>
      </c>
      <c r="D1021" t="s">
        <v>347</v>
      </c>
      <c r="E1021" t="s">
        <v>269</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370</v>
      </c>
      <c r="B1022" t="s">
        <v>8</v>
      </c>
      <c r="C1022" t="s">
        <v>0</v>
      </c>
      <c r="D1022" t="s">
        <v>348</v>
      </c>
      <c r="E1022" t="s">
        <v>270</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370</v>
      </c>
      <c r="B1023" t="s">
        <v>8</v>
      </c>
      <c r="C1023" t="s">
        <v>0</v>
      </c>
      <c r="D1023" t="s">
        <v>348</v>
      </c>
      <c r="E1023" t="s">
        <v>271</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370</v>
      </c>
      <c r="B1024" t="s">
        <v>8</v>
      </c>
      <c r="C1024" t="s">
        <v>0</v>
      </c>
      <c r="D1024" t="s">
        <v>348</v>
      </c>
      <c r="E1024" t="s">
        <v>272</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370</v>
      </c>
      <c r="B1025" t="s">
        <v>8</v>
      </c>
      <c r="C1025" t="s">
        <v>0</v>
      </c>
      <c r="D1025" t="s">
        <v>348</v>
      </c>
      <c r="E1025" t="s">
        <v>274</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370</v>
      </c>
      <c r="B1026" t="s">
        <v>8</v>
      </c>
      <c r="C1026" t="s">
        <v>0</v>
      </c>
      <c r="D1026" t="s">
        <v>349</v>
      </c>
      <c r="E1026" t="s">
        <v>277</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370</v>
      </c>
      <c r="B1027" t="s">
        <v>8</v>
      </c>
      <c r="C1027" t="s">
        <v>0</v>
      </c>
      <c r="D1027" t="s">
        <v>349</v>
      </c>
      <c r="E1027" t="s">
        <v>279</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370</v>
      </c>
      <c r="B1028" t="s">
        <v>8</v>
      </c>
      <c r="C1028" t="s">
        <v>0</v>
      </c>
      <c r="D1028" t="s">
        <v>349</v>
      </c>
      <c r="E1028" t="s">
        <v>280</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370</v>
      </c>
      <c r="B1029" t="s">
        <v>8</v>
      </c>
      <c r="C1029" t="s">
        <v>0</v>
      </c>
      <c r="D1029" t="s">
        <v>349</v>
      </c>
      <c r="E1029" t="s">
        <v>282</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370</v>
      </c>
      <c r="B1030" t="s">
        <v>8</v>
      </c>
      <c r="C1030" t="s">
        <v>0</v>
      </c>
      <c r="D1030" t="s">
        <v>350</v>
      </c>
      <c r="E1030" t="s">
        <v>283</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370</v>
      </c>
      <c r="B1031" t="s">
        <v>8</v>
      </c>
      <c r="C1031" t="s">
        <v>0</v>
      </c>
      <c r="D1031" t="s">
        <v>350</v>
      </c>
      <c r="E1031" t="s">
        <v>284</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370</v>
      </c>
      <c r="B1032" t="s">
        <v>8</v>
      </c>
      <c r="C1032" t="s">
        <v>0</v>
      </c>
      <c r="D1032" t="s">
        <v>350</v>
      </c>
      <c r="E1032" t="s">
        <v>287</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370</v>
      </c>
      <c r="B1033" t="s">
        <v>8</v>
      </c>
      <c r="C1033" t="s">
        <v>0</v>
      </c>
      <c r="D1033" t="s">
        <v>350</v>
      </c>
      <c r="E1033" t="s">
        <v>289</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370</v>
      </c>
      <c r="B1034" t="s">
        <v>8</v>
      </c>
      <c r="C1034" t="s">
        <v>0</v>
      </c>
      <c r="D1034" t="s">
        <v>351</v>
      </c>
      <c r="E1034" t="s">
        <v>290</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370</v>
      </c>
      <c r="B1035" t="s">
        <v>8</v>
      </c>
      <c r="C1035" t="s">
        <v>0</v>
      </c>
      <c r="D1035" t="s">
        <v>351</v>
      </c>
      <c r="E1035" t="s">
        <v>291</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370</v>
      </c>
      <c r="B1036" t="s">
        <v>8</v>
      </c>
      <c r="C1036" t="s">
        <v>0</v>
      </c>
      <c r="D1036" t="s">
        <v>351</v>
      </c>
      <c r="E1036" t="s">
        <v>293</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370</v>
      </c>
      <c r="B1037" t="s">
        <v>8</v>
      </c>
      <c r="C1037" t="s">
        <v>0</v>
      </c>
      <c r="D1037" t="s">
        <v>351</v>
      </c>
      <c r="E1037" t="s">
        <v>310</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370</v>
      </c>
      <c r="B1038" t="s">
        <v>8</v>
      </c>
      <c r="C1038" t="s">
        <v>0</v>
      </c>
      <c r="D1038" t="s">
        <v>352</v>
      </c>
      <c r="E1038" t="s">
        <v>313</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371</v>
      </c>
      <c r="B1039" t="s">
        <v>40</v>
      </c>
      <c r="C1039" t="s">
        <v>0</v>
      </c>
      <c r="D1039" t="s">
        <v>337</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371</v>
      </c>
      <c r="B1040" t="s">
        <v>40</v>
      </c>
      <c r="C1040" t="s">
        <v>0</v>
      </c>
      <c r="D1040" t="s">
        <v>337</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371</v>
      </c>
      <c r="B1041" t="s">
        <v>40</v>
      </c>
      <c r="C1041" t="s">
        <v>0</v>
      </c>
      <c r="D1041" t="s">
        <v>337</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371</v>
      </c>
      <c r="B1042" t="s">
        <v>40</v>
      </c>
      <c r="C1042" t="s">
        <v>0</v>
      </c>
      <c r="D1042" t="s">
        <v>337</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371</v>
      </c>
      <c r="B1043" t="s">
        <v>40</v>
      </c>
      <c r="C1043" t="s">
        <v>0</v>
      </c>
      <c r="D1043" t="s">
        <v>338</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371</v>
      </c>
      <c r="B1044" t="s">
        <v>40</v>
      </c>
      <c r="C1044" t="s">
        <v>0</v>
      </c>
      <c r="D1044" t="s">
        <v>338</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371</v>
      </c>
      <c r="B1045" t="s">
        <v>40</v>
      </c>
      <c r="C1045" t="s">
        <v>0</v>
      </c>
      <c r="D1045" t="s">
        <v>338</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371</v>
      </c>
      <c r="B1046" t="s">
        <v>40</v>
      </c>
      <c r="C1046" t="s">
        <v>0</v>
      </c>
      <c r="D1046" t="s">
        <v>338</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371</v>
      </c>
      <c r="B1047" t="s">
        <v>40</v>
      </c>
      <c r="C1047" t="s">
        <v>0</v>
      </c>
      <c r="D1047" t="s">
        <v>339</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371</v>
      </c>
      <c r="B1048" t="s">
        <v>40</v>
      </c>
      <c r="C1048" t="s">
        <v>0</v>
      </c>
      <c r="D1048" t="s">
        <v>339</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371</v>
      </c>
      <c r="B1049" t="s">
        <v>40</v>
      </c>
      <c r="C1049" t="s">
        <v>0</v>
      </c>
      <c r="D1049" t="s">
        <v>339</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371</v>
      </c>
      <c r="B1050" t="s">
        <v>40</v>
      </c>
      <c r="C1050" t="s">
        <v>0</v>
      </c>
      <c r="D1050" t="s">
        <v>339</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371</v>
      </c>
      <c r="B1051" t="s">
        <v>40</v>
      </c>
      <c r="C1051" t="s">
        <v>0</v>
      </c>
      <c r="D1051" t="s">
        <v>340</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371</v>
      </c>
      <c r="B1052" t="s">
        <v>40</v>
      </c>
      <c r="C1052" t="s">
        <v>0</v>
      </c>
      <c r="D1052" t="s">
        <v>340</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371</v>
      </c>
      <c r="B1053" t="s">
        <v>40</v>
      </c>
      <c r="C1053" t="s">
        <v>0</v>
      </c>
      <c r="D1053" t="s">
        <v>340</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371</v>
      </c>
      <c r="B1054" t="s">
        <v>40</v>
      </c>
      <c r="C1054" t="s">
        <v>0</v>
      </c>
      <c r="D1054" t="s">
        <v>340</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371</v>
      </c>
      <c r="B1055" t="s">
        <v>40</v>
      </c>
      <c r="C1055" t="s">
        <v>0</v>
      </c>
      <c r="D1055" t="s">
        <v>341</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371</v>
      </c>
      <c r="B1056" t="s">
        <v>40</v>
      </c>
      <c r="C1056" t="s">
        <v>0</v>
      </c>
      <c r="D1056" t="s">
        <v>341</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371</v>
      </c>
      <c r="B1057" t="s">
        <v>40</v>
      </c>
      <c r="C1057" t="s">
        <v>0</v>
      </c>
      <c r="D1057" t="s">
        <v>341</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371</v>
      </c>
      <c r="B1058" t="s">
        <v>40</v>
      </c>
      <c r="C1058" t="s">
        <v>0</v>
      </c>
      <c r="D1058" t="s">
        <v>341</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371</v>
      </c>
      <c r="B1059" t="s">
        <v>40</v>
      </c>
      <c r="C1059" t="s">
        <v>0</v>
      </c>
      <c r="D1059" t="s">
        <v>342</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371</v>
      </c>
      <c r="B1060" t="s">
        <v>40</v>
      </c>
      <c r="C1060" t="s">
        <v>0</v>
      </c>
      <c r="D1060" t="s">
        <v>342</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371</v>
      </c>
      <c r="B1061" t="s">
        <v>40</v>
      </c>
      <c r="C1061" t="s">
        <v>0</v>
      </c>
      <c r="D1061" t="s">
        <v>342</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371</v>
      </c>
      <c r="B1062" t="s">
        <v>40</v>
      </c>
      <c r="C1062" t="s">
        <v>0</v>
      </c>
      <c r="D1062" t="s">
        <v>342</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371</v>
      </c>
      <c r="B1063" t="s">
        <v>40</v>
      </c>
      <c r="C1063" t="s">
        <v>0</v>
      </c>
      <c r="D1063" t="s">
        <v>343</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371</v>
      </c>
      <c r="B1064" t="s">
        <v>40</v>
      </c>
      <c r="C1064" t="s">
        <v>0</v>
      </c>
      <c r="D1064" t="s">
        <v>343</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371</v>
      </c>
      <c r="B1065" t="s">
        <v>40</v>
      </c>
      <c r="C1065" t="s">
        <v>0</v>
      </c>
      <c r="D1065" t="s">
        <v>343</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371</v>
      </c>
      <c r="B1066" t="s">
        <v>40</v>
      </c>
      <c r="C1066" t="s">
        <v>0</v>
      </c>
      <c r="D1066" t="s">
        <v>343</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371</v>
      </c>
      <c r="B1067" t="s">
        <v>40</v>
      </c>
      <c r="C1067" t="s">
        <v>0</v>
      </c>
      <c r="D1067" t="s">
        <v>344</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371</v>
      </c>
      <c r="B1068" t="s">
        <v>40</v>
      </c>
      <c r="C1068" t="s">
        <v>0</v>
      </c>
      <c r="D1068" t="s">
        <v>344</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371</v>
      </c>
      <c r="B1069" t="s">
        <v>40</v>
      </c>
      <c r="C1069" t="s">
        <v>0</v>
      </c>
      <c r="D1069" t="s">
        <v>344</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371</v>
      </c>
      <c r="B1070" t="s">
        <v>40</v>
      </c>
      <c r="C1070" t="s">
        <v>0</v>
      </c>
      <c r="D1070" t="s">
        <v>344</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371</v>
      </c>
      <c r="B1071" t="s">
        <v>40</v>
      </c>
      <c r="C1071" t="s">
        <v>0</v>
      </c>
      <c r="D1071" t="s">
        <v>345</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371</v>
      </c>
      <c r="B1072" t="s">
        <v>40</v>
      </c>
      <c r="C1072" t="s">
        <v>0</v>
      </c>
      <c r="D1072" t="s">
        <v>345</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371</v>
      </c>
      <c r="B1073" t="s">
        <v>40</v>
      </c>
      <c r="C1073" t="s">
        <v>0</v>
      </c>
      <c r="D1073" t="s">
        <v>345</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371</v>
      </c>
      <c r="B1074" t="s">
        <v>40</v>
      </c>
      <c r="C1074" t="s">
        <v>0</v>
      </c>
      <c r="D1074" t="s">
        <v>345</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371</v>
      </c>
      <c r="B1075" t="s">
        <v>40</v>
      </c>
      <c r="C1075" t="s">
        <v>0</v>
      </c>
      <c r="D1075" t="s">
        <v>346</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371</v>
      </c>
      <c r="B1076" t="s">
        <v>40</v>
      </c>
      <c r="C1076" t="s">
        <v>0</v>
      </c>
      <c r="D1076" t="s">
        <v>346</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371</v>
      </c>
      <c r="B1077" t="s">
        <v>40</v>
      </c>
      <c r="C1077" t="s">
        <v>0</v>
      </c>
      <c r="D1077" t="s">
        <v>346</v>
      </c>
      <c r="E1077" t="s">
        <v>209</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371</v>
      </c>
      <c r="B1078" t="s">
        <v>40</v>
      </c>
      <c r="C1078" t="s">
        <v>0</v>
      </c>
      <c r="D1078" t="s">
        <v>346</v>
      </c>
      <c r="E1078" t="s">
        <v>211</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371</v>
      </c>
      <c r="B1079" t="s">
        <v>40</v>
      </c>
      <c r="C1079" t="s">
        <v>0</v>
      </c>
      <c r="D1079" t="s">
        <v>347</v>
      </c>
      <c r="E1079" t="s">
        <v>251</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371</v>
      </c>
      <c r="B1080" t="s">
        <v>40</v>
      </c>
      <c r="C1080" t="s">
        <v>0</v>
      </c>
      <c r="D1080" t="s">
        <v>347</v>
      </c>
      <c r="E1080" t="s">
        <v>263</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371</v>
      </c>
      <c r="B1081" t="s">
        <v>40</v>
      </c>
      <c r="C1081" t="s">
        <v>0</v>
      </c>
      <c r="D1081" t="s">
        <v>347</v>
      </c>
      <c r="E1081" t="s">
        <v>264</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371</v>
      </c>
      <c r="B1082" t="s">
        <v>40</v>
      </c>
      <c r="C1082" t="s">
        <v>0</v>
      </c>
      <c r="D1082" t="s">
        <v>347</v>
      </c>
      <c r="E1082" t="s">
        <v>269</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371</v>
      </c>
      <c r="B1083" t="s">
        <v>40</v>
      </c>
      <c r="C1083" t="s">
        <v>0</v>
      </c>
      <c r="D1083" t="s">
        <v>348</v>
      </c>
      <c r="E1083" t="s">
        <v>270</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371</v>
      </c>
      <c r="B1084" t="s">
        <v>40</v>
      </c>
      <c r="C1084" t="s">
        <v>0</v>
      </c>
      <c r="D1084" t="s">
        <v>348</v>
      </c>
      <c r="E1084" t="s">
        <v>271</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371</v>
      </c>
      <c r="B1085" t="s">
        <v>40</v>
      </c>
      <c r="C1085" t="s">
        <v>0</v>
      </c>
      <c r="D1085" t="s">
        <v>348</v>
      </c>
      <c r="E1085" t="s">
        <v>272</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371</v>
      </c>
      <c r="B1086" t="s">
        <v>40</v>
      </c>
      <c r="C1086" t="s">
        <v>0</v>
      </c>
      <c r="D1086" t="s">
        <v>348</v>
      </c>
      <c r="E1086" t="s">
        <v>274</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371</v>
      </c>
      <c r="B1087" t="s">
        <v>40</v>
      </c>
      <c r="C1087" t="s">
        <v>0</v>
      </c>
      <c r="D1087" t="s">
        <v>349</v>
      </c>
      <c r="E1087" t="s">
        <v>277</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371</v>
      </c>
      <c r="B1088" t="s">
        <v>40</v>
      </c>
      <c r="C1088" t="s">
        <v>0</v>
      </c>
      <c r="D1088" t="s">
        <v>349</v>
      </c>
      <c r="E1088" t="s">
        <v>279</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371</v>
      </c>
      <c r="B1089" t="s">
        <v>40</v>
      </c>
      <c r="C1089" t="s">
        <v>0</v>
      </c>
      <c r="D1089" t="s">
        <v>349</v>
      </c>
      <c r="E1089" t="s">
        <v>280</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371</v>
      </c>
      <c r="B1090" t="s">
        <v>40</v>
      </c>
      <c r="C1090" t="s">
        <v>0</v>
      </c>
      <c r="D1090" t="s">
        <v>349</v>
      </c>
      <c r="E1090" t="s">
        <v>282</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371</v>
      </c>
      <c r="B1091" t="s">
        <v>40</v>
      </c>
      <c r="C1091" t="s">
        <v>0</v>
      </c>
      <c r="D1091" t="s">
        <v>350</v>
      </c>
      <c r="E1091" t="s">
        <v>283</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371</v>
      </c>
      <c r="B1092" t="s">
        <v>40</v>
      </c>
      <c r="C1092" t="s">
        <v>0</v>
      </c>
      <c r="D1092" t="s">
        <v>350</v>
      </c>
      <c r="E1092" t="s">
        <v>284</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371</v>
      </c>
      <c r="B1093" t="s">
        <v>40</v>
      </c>
      <c r="C1093" t="s">
        <v>0</v>
      </c>
      <c r="D1093" t="s">
        <v>350</v>
      </c>
      <c r="E1093" t="s">
        <v>287</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371</v>
      </c>
      <c r="B1094" t="s">
        <v>40</v>
      </c>
      <c r="C1094" t="s">
        <v>0</v>
      </c>
      <c r="D1094" t="s">
        <v>350</v>
      </c>
      <c r="E1094" t="s">
        <v>289</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371</v>
      </c>
      <c r="B1095" t="s">
        <v>40</v>
      </c>
      <c r="C1095" t="s">
        <v>0</v>
      </c>
      <c r="D1095" t="s">
        <v>351</v>
      </c>
      <c r="E1095" t="s">
        <v>290</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371</v>
      </c>
      <c r="B1096" t="s">
        <v>40</v>
      </c>
      <c r="C1096" t="s">
        <v>0</v>
      </c>
      <c r="D1096" t="s">
        <v>351</v>
      </c>
      <c r="E1096" t="s">
        <v>291</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371</v>
      </c>
      <c r="B1097" t="s">
        <v>40</v>
      </c>
      <c r="C1097" t="s">
        <v>0</v>
      </c>
      <c r="D1097" t="s">
        <v>351</v>
      </c>
      <c r="E1097" t="s">
        <v>293</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371</v>
      </c>
      <c r="B1098" t="s">
        <v>40</v>
      </c>
      <c r="C1098" t="s">
        <v>0</v>
      </c>
      <c r="D1098" t="s">
        <v>351</v>
      </c>
      <c r="E1098" t="s">
        <v>310</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371</v>
      </c>
      <c r="B1099" t="s">
        <v>40</v>
      </c>
      <c r="C1099" t="s">
        <v>0</v>
      </c>
      <c r="D1099" t="s">
        <v>352</v>
      </c>
      <c r="E1099" t="s">
        <v>313</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372</v>
      </c>
      <c r="B1100" t="s">
        <v>41</v>
      </c>
      <c r="C1100" t="s">
        <v>28</v>
      </c>
      <c r="D1100" t="s">
        <v>337</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372</v>
      </c>
      <c r="B1101" t="s">
        <v>41</v>
      </c>
      <c r="C1101" t="s">
        <v>28</v>
      </c>
      <c r="D1101" t="s">
        <v>337</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372</v>
      </c>
      <c r="B1102" t="s">
        <v>41</v>
      </c>
      <c r="C1102" t="s">
        <v>28</v>
      </c>
      <c r="D1102" t="s">
        <v>337</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372</v>
      </c>
      <c r="B1103" t="s">
        <v>41</v>
      </c>
      <c r="C1103" t="s">
        <v>28</v>
      </c>
      <c r="D1103" t="s">
        <v>337</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372</v>
      </c>
      <c r="B1104" t="s">
        <v>41</v>
      </c>
      <c r="C1104" t="s">
        <v>28</v>
      </c>
      <c r="D1104" t="s">
        <v>338</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372</v>
      </c>
      <c r="B1105" t="s">
        <v>41</v>
      </c>
      <c r="C1105" t="s">
        <v>28</v>
      </c>
      <c r="D1105" t="s">
        <v>338</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372</v>
      </c>
      <c r="B1106" t="s">
        <v>41</v>
      </c>
      <c r="C1106" t="s">
        <v>28</v>
      </c>
      <c r="D1106" t="s">
        <v>338</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372</v>
      </c>
      <c r="B1107" t="s">
        <v>41</v>
      </c>
      <c r="C1107" t="s">
        <v>28</v>
      </c>
      <c r="D1107" t="s">
        <v>338</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372</v>
      </c>
      <c r="B1108" t="s">
        <v>41</v>
      </c>
      <c r="C1108" t="s">
        <v>28</v>
      </c>
      <c r="D1108" t="s">
        <v>339</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372</v>
      </c>
      <c r="B1109" t="s">
        <v>41</v>
      </c>
      <c r="C1109" t="s">
        <v>28</v>
      </c>
      <c r="D1109" t="s">
        <v>339</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372</v>
      </c>
      <c r="B1110" t="s">
        <v>41</v>
      </c>
      <c r="C1110" t="s">
        <v>28</v>
      </c>
      <c r="D1110" t="s">
        <v>339</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372</v>
      </c>
      <c r="B1111" t="s">
        <v>41</v>
      </c>
      <c r="C1111" t="s">
        <v>28</v>
      </c>
      <c r="D1111" t="s">
        <v>339</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372</v>
      </c>
      <c r="B1112" t="s">
        <v>41</v>
      </c>
      <c r="C1112" t="s">
        <v>28</v>
      </c>
      <c r="D1112" t="s">
        <v>340</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372</v>
      </c>
      <c r="B1113" t="s">
        <v>41</v>
      </c>
      <c r="C1113" t="s">
        <v>28</v>
      </c>
      <c r="D1113" t="s">
        <v>340</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372</v>
      </c>
      <c r="B1114" t="s">
        <v>41</v>
      </c>
      <c r="C1114" t="s">
        <v>28</v>
      </c>
      <c r="D1114" t="s">
        <v>340</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372</v>
      </c>
      <c r="B1115" t="s">
        <v>41</v>
      </c>
      <c r="C1115" t="s">
        <v>28</v>
      </c>
      <c r="D1115" t="s">
        <v>340</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372</v>
      </c>
      <c r="B1116" t="s">
        <v>41</v>
      </c>
      <c r="C1116" t="s">
        <v>28</v>
      </c>
      <c r="D1116" t="s">
        <v>341</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372</v>
      </c>
      <c r="B1117" t="s">
        <v>41</v>
      </c>
      <c r="C1117" t="s">
        <v>28</v>
      </c>
      <c r="D1117" t="s">
        <v>341</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372</v>
      </c>
      <c r="B1118" t="s">
        <v>41</v>
      </c>
      <c r="C1118" t="s">
        <v>28</v>
      </c>
      <c r="D1118" t="s">
        <v>341</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372</v>
      </c>
      <c r="B1119" t="s">
        <v>41</v>
      </c>
      <c r="C1119" t="s">
        <v>28</v>
      </c>
      <c r="D1119" t="s">
        <v>341</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372</v>
      </c>
      <c r="B1120" t="s">
        <v>41</v>
      </c>
      <c r="C1120" t="s">
        <v>28</v>
      </c>
      <c r="D1120" t="s">
        <v>342</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372</v>
      </c>
      <c r="B1121" t="s">
        <v>41</v>
      </c>
      <c r="C1121" t="s">
        <v>28</v>
      </c>
      <c r="D1121" t="s">
        <v>342</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372</v>
      </c>
      <c r="B1122" t="s">
        <v>41</v>
      </c>
      <c r="C1122" t="s">
        <v>28</v>
      </c>
      <c r="D1122" t="s">
        <v>342</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372</v>
      </c>
      <c r="B1123" t="s">
        <v>41</v>
      </c>
      <c r="C1123" t="s">
        <v>28</v>
      </c>
      <c r="D1123" t="s">
        <v>342</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372</v>
      </c>
      <c r="B1124" t="s">
        <v>41</v>
      </c>
      <c r="C1124" t="s">
        <v>28</v>
      </c>
      <c r="D1124" t="s">
        <v>343</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372</v>
      </c>
      <c r="B1125" t="s">
        <v>41</v>
      </c>
      <c r="C1125" t="s">
        <v>28</v>
      </c>
      <c r="D1125" t="s">
        <v>343</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372</v>
      </c>
      <c r="B1126" t="s">
        <v>41</v>
      </c>
      <c r="C1126" t="s">
        <v>28</v>
      </c>
      <c r="D1126" t="s">
        <v>343</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372</v>
      </c>
      <c r="B1127" t="s">
        <v>41</v>
      </c>
      <c r="C1127" t="s">
        <v>28</v>
      </c>
      <c r="D1127" t="s">
        <v>343</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372</v>
      </c>
      <c r="B1128" t="s">
        <v>41</v>
      </c>
      <c r="C1128" t="s">
        <v>28</v>
      </c>
      <c r="D1128" t="s">
        <v>344</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372</v>
      </c>
      <c r="B1129" t="s">
        <v>41</v>
      </c>
      <c r="C1129" t="s">
        <v>28</v>
      </c>
      <c r="D1129" t="s">
        <v>344</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372</v>
      </c>
      <c r="B1130" t="s">
        <v>41</v>
      </c>
      <c r="C1130" t="s">
        <v>28</v>
      </c>
      <c r="D1130" t="s">
        <v>344</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372</v>
      </c>
      <c r="B1131" t="s">
        <v>41</v>
      </c>
      <c r="C1131" t="s">
        <v>28</v>
      </c>
      <c r="D1131" t="s">
        <v>344</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372</v>
      </c>
      <c r="B1132" t="s">
        <v>41</v>
      </c>
      <c r="C1132" t="s">
        <v>28</v>
      </c>
      <c r="D1132" t="s">
        <v>345</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372</v>
      </c>
      <c r="B1133" t="s">
        <v>41</v>
      </c>
      <c r="C1133" t="s">
        <v>28</v>
      </c>
      <c r="D1133" t="s">
        <v>345</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372</v>
      </c>
      <c r="B1134" t="s">
        <v>41</v>
      </c>
      <c r="C1134" t="s">
        <v>28</v>
      </c>
      <c r="D1134" t="s">
        <v>345</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372</v>
      </c>
      <c r="B1135" t="s">
        <v>41</v>
      </c>
      <c r="C1135" t="s">
        <v>28</v>
      </c>
      <c r="D1135" t="s">
        <v>345</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372</v>
      </c>
      <c r="B1136" t="s">
        <v>41</v>
      </c>
      <c r="C1136" t="s">
        <v>28</v>
      </c>
      <c r="D1136" t="s">
        <v>346</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372</v>
      </c>
      <c r="B1137" t="s">
        <v>41</v>
      </c>
      <c r="C1137" t="s">
        <v>28</v>
      </c>
      <c r="D1137" t="s">
        <v>346</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372</v>
      </c>
      <c r="B1138" t="s">
        <v>41</v>
      </c>
      <c r="C1138" t="s">
        <v>28</v>
      </c>
      <c r="D1138" t="s">
        <v>346</v>
      </c>
      <c r="E1138" t="s">
        <v>209</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372</v>
      </c>
      <c r="B1139" t="s">
        <v>41</v>
      </c>
      <c r="C1139" t="s">
        <v>28</v>
      </c>
      <c r="D1139" t="s">
        <v>346</v>
      </c>
      <c r="E1139" t="s">
        <v>211</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372</v>
      </c>
      <c r="B1140" t="s">
        <v>41</v>
      </c>
      <c r="C1140" t="s">
        <v>28</v>
      </c>
      <c r="D1140" t="s">
        <v>347</v>
      </c>
      <c r="E1140" t="s">
        <v>251</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372</v>
      </c>
      <c r="B1141" t="s">
        <v>41</v>
      </c>
      <c r="C1141" t="s">
        <v>28</v>
      </c>
      <c r="D1141" t="s">
        <v>347</v>
      </c>
      <c r="E1141" t="s">
        <v>263</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372</v>
      </c>
      <c r="B1142" t="s">
        <v>41</v>
      </c>
      <c r="C1142" t="s">
        <v>28</v>
      </c>
      <c r="D1142" t="s">
        <v>347</v>
      </c>
      <c r="E1142" t="s">
        <v>264</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372</v>
      </c>
      <c r="B1143" t="s">
        <v>41</v>
      </c>
      <c r="C1143" t="s">
        <v>28</v>
      </c>
      <c r="D1143" t="s">
        <v>347</v>
      </c>
      <c r="E1143" t="s">
        <v>269</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372</v>
      </c>
      <c r="B1144" t="s">
        <v>41</v>
      </c>
      <c r="C1144" t="s">
        <v>28</v>
      </c>
      <c r="D1144" t="s">
        <v>348</v>
      </c>
      <c r="E1144" t="s">
        <v>270</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372</v>
      </c>
      <c r="B1145" t="s">
        <v>41</v>
      </c>
      <c r="C1145" t="s">
        <v>28</v>
      </c>
      <c r="D1145" t="s">
        <v>348</v>
      </c>
      <c r="E1145" t="s">
        <v>271</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372</v>
      </c>
      <c r="B1146" t="s">
        <v>41</v>
      </c>
      <c r="C1146" t="s">
        <v>28</v>
      </c>
      <c r="D1146" t="s">
        <v>348</v>
      </c>
      <c r="E1146" t="s">
        <v>272</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372</v>
      </c>
      <c r="B1147" t="s">
        <v>41</v>
      </c>
      <c r="C1147" t="s">
        <v>28</v>
      </c>
      <c r="D1147" t="s">
        <v>348</v>
      </c>
      <c r="E1147" t="s">
        <v>274</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372</v>
      </c>
      <c r="B1148" t="s">
        <v>41</v>
      </c>
      <c r="C1148" t="s">
        <v>28</v>
      </c>
      <c r="D1148" t="s">
        <v>349</v>
      </c>
      <c r="E1148" t="s">
        <v>277</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372</v>
      </c>
      <c r="B1149" t="s">
        <v>41</v>
      </c>
      <c r="C1149" t="s">
        <v>28</v>
      </c>
      <c r="D1149" t="s">
        <v>349</v>
      </c>
      <c r="E1149" t="s">
        <v>279</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372</v>
      </c>
      <c r="B1150" t="s">
        <v>41</v>
      </c>
      <c r="C1150" t="s">
        <v>28</v>
      </c>
      <c r="D1150" t="s">
        <v>349</v>
      </c>
      <c r="E1150" t="s">
        <v>280</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372</v>
      </c>
      <c r="B1151" t="s">
        <v>41</v>
      </c>
      <c r="C1151" t="s">
        <v>28</v>
      </c>
      <c r="D1151" t="s">
        <v>349</v>
      </c>
      <c r="E1151" t="s">
        <v>282</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372</v>
      </c>
      <c r="B1152" t="s">
        <v>41</v>
      </c>
      <c r="C1152" t="s">
        <v>28</v>
      </c>
      <c r="D1152" t="s">
        <v>350</v>
      </c>
      <c r="E1152" t="s">
        <v>283</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372</v>
      </c>
      <c r="B1153" t="s">
        <v>41</v>
      </c>
      <c r="C1153" t="s">
        <v>28</v>
      </c>
      <c r="D1153" t="s">
        <v>350</v>
      </c>
      <c r="E1153" t="s">
        <v>284</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372</v>
      </c>
      <c r="B1154" t="s">
        <v>41</v>
      </c>
      <c r="C1154" t="s">
        <v>28</v>
      </c>
      <c r="D1154" t="s">
        <v>350</v>
      </c>
      <c r="E1154" t="s">
        <v>287</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372</v>
      </c>
      <c r="B1155" t="s">
        <v>41</v>
      </c>
      <c r="C1155" t="s">
        <v>28</v>
      </c>
      <c r="D1155" t="s">
        <v>350</v>
      </c>
      <c r="E1155" t="s">
        <v>289</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372</v>
      </c>
      <c r="B1156" t="s">
        <v>41</v>
      </c>
      <c r="C1156" t="s">
        <v>28</v>
      </c>
      <c r="D1156" t="s">
        <v>351</v>
      </c>
      <c r="E1156" t="s">
        <v>290</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372</v>
      </c>
      <c r="B1157" t="s">
        <v>41</v>
      </c>
      <c r="C1157" t="s">
        <v>28</v>
      </c>
      <c r="D1157" t="s">
        <v>351</v>
      </c>
      <c r="E1157" t="s">
        <v>291</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372</v>
      </c>
      <c r="B1158" t="s">
        <v>41</v>
      </c>
      <c r="C1158" t="s">
        <v>28</v>
      </c>
      <c r="D1158" t="s">
        <v>351</v>
      </c>
      <c r="E1158" t="s">
        <v>293</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372</v>
      </c>
      <c r="B1159" t="s">
        <v>41</v>
      </c>
      <c r="C1159" t="s">
        <v>28</v>
      </c>
      <c r="D1159" t="s">
        <v>351</v>
      </c>
      <c r="E1159" t="s">
        <v>310</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372</v>
      </c>
      <c r="B1160" t="s">
        <v>41</v>
      </c>
      <c r="C1160" t="s">
        <v>28</v>
      </c>
      <c r="D1160" t="s">
        <v>352</v>
      </c>
      <c r="E1160" t="s">
        <v>313</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373</v>
      </c>
      <c r="B1161" t="s">
        <v>9</v>
      </c>
      <c r="C1161" t="s">
        <v>24</v>
      </c>
      <c r="D1161" t="s">
        <v>337</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373</v>
      </c>
      <c r="B1162" t="s">
        <v>9</v>
      </c>
      <c r="C1162" t="s">
        <v>24</v>
      </c>
      <c r="D1162" t="s">
        <v>337</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373</v>
      </c>
      <c r="B1163" t="s">
        <v>9</v>
      </c>
      <c r="C1163" t="s">
        <v>24</v>
      </c>
      <c r="D1163" t="s">
        <v>337</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373</v>
      </c>
      <c r="B1164" t="s">
        <v>9</v>
      </c>
      <c r="C1164" t="s">
        <v>24</v>
      </c>
      <c r="D1164" t="s">
        <v>337</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373</v>
      </c>
      <c r="B1165" t="s">
        <v>9</v>
      </c>
      <c r="C1165" t="s">
        <v>24</v>
      </c>
      <c r="D1165" t="s">
        <v>338</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373</v>
      </c>
      <c r="B1166" t="s">
        <v>9</v>
      </c>
      <c r="C1166" t="s">
        <v>24</v>
      </c>
      <c r="D1166" t="s">
        <v>338</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373</v>
      </c>
      <c r="B1167" t="s">
        <v>9</v>
      </c>
      <c r="C1167" t="s">
        <v>24</v>
      </c>
      <c r="D1167" t="s">
        <v>338</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373</v>
      </c>
      <c r="B1168" t="s">
        <v>9</v>
      </c>
      <c r="C1168" t="s">
        <v>24</v>
      </c>
      <c r="D1168" t="s">
        <v>338</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373</v>
      </c>
      <c r="B1169" t="s">
        <v>9</v>
      </c>
      <c r="C1169" t="s">
        <v>24</v>
      </c>
      <c r="D1169" t="s">
        <v>339</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373</v>
      </c>
      <c r="B1170" t="s">
        <v>9</v>
      </c>
      <c r="C1170" t="s">
        <v>24</v>
      </c>
      <c r="D1170" t="s">
        <v>339</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373</v>
      </c>
      <c r="B1171" t="s">
        <v>9</v>
      </c>
      <c r="C1171" t="s">
        <v>24</v>
      </c>
      <c r="D1171" t="s">
        <v>339</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373</v>
      </c>
      <c r="B1172" t="s">
        <v>9</v>
      </c>
      <c r="C1172" t="s">
        <v>24</v>
      </c>
      <c r="D1172" t="s">
        <v>339</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373</v>
      </c>
      <c r="B1173" t="s">
        <v>9</v>
      </c>
      <c r="C1173" t="s">
        <v>24</v>
      </c>
      <c r="D1173" t="s">
        <v>340</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373</v>
      </c>
      <c r="B1174" t="s">
        <v>9</v>
      </c>
      <c r="C1174" t="s">
        <v>24</v>
      </c>
      <c r="D1174" t="s">
        <v>340</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373</v>
      </c>
      <c r="B1175" t="s">
        <v>9</v>
      </c>
      <c r="C1175" t="s">
        <v>24</v>
      </c>
      <c r="D1175" t="s">
        <v>340</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373</v>
      </c>
      <c r="B1176" t="s">
        <v>9</v>
      </c>
      <c r="C1176" t="s">
        <v>24</v>
      </c>
      <c r="D1176" t="s">
        <v>340</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373</v>
      </c>
      <c r="B1177" t="s">
        <v>9</v>
      </c>
      <c r="C1177" t="s">
        <v>24</v>
      </c>
      <c r="D1177" t="s">
        <v>341</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373</v>
      </c>
      <c r="B1178" t="s">
        <v>9</v>
      </c>
      <c r="C1178" t="s">
        <v>24</v>
      </c>
      <c r="D1178" t="s">
        <v>341</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373</v>
      </c>
      <c r="B1179" t="s">
        <v>9</v>
      </c>
      <c r="C1179" t="s">
        <v>24</v>
      </c>
      <c r="D1179" t="s">
        <v>341</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373</v>
      </c>
      <c r="B1180" t="s">
        <v>9</v>
      </c>
      <c r="C1180" t="s">
        <v>24</v>
      </c>
      <c r="D1180" t="s">
        <v>341</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373</v>
      </c>
      <c r="B1181" t="s">
        <v>9</v>
      </c>
      <c r="C1181" t="s">
        <v>24</v>
      </c>
      <c r="D1181" t="s">
        <v>342</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373</v>
      </c>
      <c r="B1182" t="s">
        <v>9</v>
      </c>
      <c r="C1182" t="s">
        <v>24</v>
      </c>
      <c r="D1182" t="s">
        <v>342</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373</v>
      </c>
      <c r="B1183" t="s">
        <v>9</v>
      </c>
      <c r="C1183" t="s">
        <v>24</v>
      </c>
      <c r="D1183" t="s">
        <v>342</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373</v>
      </c>
      <c r="B1184" t="s">
        <v>9</v>
      </c>
      <c r="C1184" t="s">
        <v>24</v>
      </c>
      <c r="D1184" t="s">
        <v>342</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373</v>
      </c>
      <c r="B1185" t="s">
        <v>9</v>
      </c>
      <c r="C1185" t="s">
        <v>24</v>
      </c>
      <c r="D1185" t="s">
        <v>343</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373</v>
      </c>
      <c r="B1186" t="s">
        <v>9</v>
      </c>
      <c r="C1186" t="s">
        <v>24</v>
      </c>
      <c r="D1186" t="s">
        <v>343</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373</v>
      </c>
      <c r="B1187" t="s">
        <v>9</v>
      </c>
      <c r="C1187" t="s">
        <v>24</v>
      </c>
      <c r="D1187" t="s">
        <v>343</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373</v>
      </c>
      <c r="B1188" t="s">
        <v>9</v>
      </c>
      <c r="C1188" t="s">
        <v>24</v>
      </c>
      <c r="D1188" t="s">
        <v>343</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373</v>
      </c>
      <c r="B1189" t="s">
        <v>9</v>
      </c>
      <c r="C1189" t="s">
        <v>24</v>
      </c>
      <c r="D1189" t="s">
        <v>344</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373</v>
      </c>
      <c r="B1190" t="s">
        <v>9</v>
      </c>
      <c r="C1190" t="s">
        <v>24</v>
      </c>
      <c r="D1190" t="s">
        <v>344</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373</v>
      </c>
      <c r="B1191" t="s">
        <v>9</v>
      </c>
      <c r="C1191" t="s">
        <v>24</v>
      </c>
      <c r="D1191" t="s">
        <v>344</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373</v>
      </c>
      <c r="B1192" t="s">
        <v>9</v>
      </c>
      <c r="C1192" t="s">
        <v>24</v>
      </c>
      <c r="D1192" t="s">
        <v>344</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373</v>
      </c>
      <c r="B1193" t="s">
        <v>9</v>
      </c>
      <c r="C1193" t="s">
        <v>24</v>
      </c>
      <c r="D1193" t="s">
        <v>345</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373</v>
      </c>
      <c r="B1194" t="s">
        <v>9</v>
      </c>
      <c r="C1194" t="s">
        <v>24</v>
      </c>
      <c r="D1194" t="s">
        <v>345</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373</v>
      </c>
      <c r="B1195" t="s">
        <v>9</v>
      </c>
      <c r="C1195" t="s">
        <v>24</v>
      </c>
      <c r="D1195" t="s">
        <v>345</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373</v>
      </c>
      <c r="B1196" t="s">
        <v>9</v>
      </c>
      <c r="C1196" t="s">
        <v>24</v>
      </c>
      <c r="D1196" t="s">
        <v>345</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373</v>
      </c>
      <c r="B1197" t="s">
        <v>9</v>
      </c>
      <c r="C1197" t="s">
        <v>24</v>
      </c>
      <c r="D1197" t="s">
        <v>346</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373</v>
      </c>
      <c r="B1198" t="s">
        <v>9</v>
      </c>
      <c r="C1198" t="s">
        <v>24</v>
      </c>
      <c r="D1198" t="s">
        <v>346</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373</v>
      </c>
      <c r="B1199" t="s">
        <v>9</v>
      </c>
      <c r="C1199" t="s">
        <v>24</v>
      </c>
      <c r="D1199" t="s">
        <v>346</v>
      </c>
      <c r="E1199" t="s">
        <v>209</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373</v>
      </c>
      <c r="B1200" t="s">
        <v>9</v>
      </c>
      <c r="C1200" t="s">
        <v>24</v>
      </c>
      <c r="D1200" t="s">
        <v>346</v>
      </c>
      <c r="E1200" t="s">
        <v>211</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373</v>
      </c>
      <c r="B1201" t="s">
        <v>9</v>
      </c>
      <c r="C1201" t="s">
        <v>24</v>
      </c>
      <c r="D1201" t="s">
        <v>347</v>
      </c>
      <c r="E1201" t="s">
        <v>251</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373</v>
      </c>
      <c r="B1202" t="s">
        <v>9</v>
      </c>
      <c r="C1202" t="s">
        <v>24</v>
      </c>
      <c r="D1202" t="s">
        <v>347</v>
      </c>
      <c r="E1202" t="s">
        <v>263</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373</v>
      </c>
      <c r="B1203" t="s">
        <v>9</v>
      </c>
      <c r="C1203" t="s">
        <v>24</v>
      </c>
      <c r="D1203" t="s">
        <v>347</v>
      </c>
      <c r="E1203" t="s">
        <v>264</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373</v>
      </c>
      <c r="B1204" t="s">
        <v>9</v>
      </c>
      <c r="C1204" t="s">
        <v>24</v>
      </c>
      <c r="D1204" t="s">
        <v>347</v>
      </c>
      <c r="E1204" t="s">
        <v>269</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373</v>
      </c>
      <c r="B1205" t="s">
        <v>9</v>
      </c>
      <c r="C1205" t="s">
        <v>24</v>
      </c>
      <c r="D1205" t="s">
        <v>348</v>
      </c>
      <c r="E1205" t="s">
        <v>270</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373</v>
      </c>
      <c r="B1206" t="s">
        <v>9</v>
      </c>
      <c r="C1206" t="s">
        <v>24</v>
      </c>
      <c r="D1206" t="s">
        <v>348</v>
      </c>
      <c r="E1206" t="s">
        <v>271</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373</v>
      </c>
      <c r="B1207" t="s">
        <v>9</v>
      </c>
      <c r="C1207" t="s">
        <v>24</v>
      </c>
      <c r="D1207" t="s">
        <v>348</v>
      </c>
      <c r="E1207" t="s">
        <v>272</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373</v>
      </c>
      <c r="B1208" t="s">
        <v>9</v>
      </c>
      <c r="C1208" t="s">
        <v>24</v>
      </c>
      <c r="D1208" t="s">
        <v>348</v>
      </c>
      <c r="E1208" t="s">
        <v>274</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373</v>
      </c>
      <c r="B1209" t="s">
        <v>9</v>
      </c>
      <c r="C1209" t="s">
        <v>24</v>
      </c>
      <c r="D1209" t="s">
        <v>349</v>
      </c>
      <c r="E1209" t="s">
        <v>277</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373</v>
      </c>
      <c r="B1210" t="s">
        <v>9</v>
      </c>
      <c r="C1210" t="s">
        <v>24</v>
      </c>
      <c r="D1210" t="s">
        <v>349</v>
      </c>
      <c r="E1210" t="s">
        <v>279</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373</v>
      </c>
      <c r="B1211" t="s">
        <v>9</v>
      </c>
      <c r="C1211" t="s">
        <v>24</v>
      </c>
      <c r="D1211" t="s">
        <v>349</v>
      </c>
      <c r="E1211" t="s">
        <v>280</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373</v>
      </c>
      <c r="B1212" t="s">
        <v>9</v>
      </c>
      <c r="C1212" t="s">
        <v>24</v>
      </c>
      <c r="D1212" t="s">
        <v>349</v>
      </c>
      <c r="E1212" t="s">
        <v>282</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373</v>
      </c>
      <c r="B1213" t="s">
        <v>9</v>
      </c>
      <c r="C1213" t="s">
        <v>24</v>
      </c>
      <c r="D1213" t="s">
        <v>350</v>
      </c>
      <c r="E1213" t="s">
        <v>283</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373</v>
      </c>
      <c r="B1214" t="s">
        <v>9</v>
      </c>
      <c r="C1214" t="s">
        <v>24</v>
      </c>
      <c r="D1214" t="s">
        <v>350</v>
      </c>
      <c r="E1214" t="s">
        <v>284</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373</v>
      </c>
      <c r="B1215" t="s">
        <v>9</v>
      </c>
      <c r="C1215" t="s">
        <v>24</v>
      </c>
      <c r="D1215" t="s">
        <v>350</v>
      </c>
      <c r="E1215" t="s">
        <v>287</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373</v>
      </c>
      <c r="B1216" t="s">
        <v>9</v>
      </c>
      <c r="C1216" t="s">
        <v>24</v>
      </c>
      <c r="D1216" t="s">
        <v>350</v>
      </c>
      <c r="E1216" t="s">
        <v>289</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373</v>
      </c>
      <c r="B1217" t="s">
        <v>9</v>
      </c>
      <c r="C1217" t="s">
        <v>24</v>
      </c>
      <c r="D1217" t="s">
        <v>351</v>
      </c>
      <c r="E1217" t="s">
        <v>290</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373</v>
      </c>
      <c r="B1218" t="s">
        <v>9</v>
      </c>
      <c r="C1218" t="s">
        <v>24</v>
      </c>
      <c r="D1218" t="s">
        <v>351</v>
      </c>
      <c r="E1218" t="s">
        <v>291</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373</v>
      </c>
      <c r="B1219" t="s">
        <v>9</v>
      </c>
      <c r="C1219" t="s">
        <v>24</v>
      </c>
      <c r="D1219" t="s">
        <v>351</v>
      </c>
      <c r="E1219" t="s">
        <v>293</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373</v>
      </c>
      <c r="B1220" t="s">
        <v>9</v>
      </c>
      <c r="C1220" t="s">
        <v>24</v>
      </c>
      <c r="D1220" t="s">
        <v>351</v>
      </c>
      <c r="E1220" t="s">
        <v>310</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373</v>
      </c>
      <c r="B1221" t="s">
        <v>9</v>
      </c>
      <c r="C1221" t="s">
        <v>24</v>
      </c>
      <c r="D1221" t="s">
        <v>352</v>
      </c>
      <c r="E1221" t="s">
        <v>313</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374</v>
      </c>
      <c r="B1222" t="s">
        <v>10</v>
      </c>
      <c r="C1222" t="s">
        <v>29</v>
      </c>
      <c r="D1222" t="s">
        <v>337</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374</v>
      </c>
      <c r="B1223" t="s">
        <v>10</v>
      </c>
      <c r="C1223" t="s">
        <v>29</v>
      </c>
      <c r="D1223" t="s">
        <v>337</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374</v>
      </c>
      <c r="B1224" t="s">
        <v>10</v>
      </c>
      <c r="C1224" t="s">
        <v>29</v>
      </c>
      <c r="D1224" t="s">
        <v>337</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374</v>
      </c>
      <c r="B1225" t="s">
        <v>10</v>
      </c>
      <c r="C1225" t="s">
        <v>29</v>
      </c>
      <c r="D1225" t="s">
        <v>337</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374</v>
      </c>
      <c r="B1226" t="s">
        <v>10</v>
      </c>
      <c r="C1226" t="s">
        <v>29</v>
      </c>
      <c r="D1226" t="s">
        <v>338</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374</v>
      </c>
      <c r="B1227" t="s">
        <v>10</v>
      </c>
      <c r="C1227" t="s">
        <v>29</v>
      </c>
      <c r="D1227" t="s">
        <v>338</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374</v>
      </c>
      <c r="B1228" t="s">
        <v>10</v>
      </c>
      <c r="C1228" t="s">
        <v>29</v>
      </c>
      <c r="D1228" t="s">
        <v>338</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374</v>
      </c>
      <c r="B1229" t="s">
        <v>10</v>
      </c>
      <c r="C1229" t="s">
        <v>29</v>
      </c>
      <c r="D1229" t="s">
        <v>338</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374</v>
      </c>
      <c r="B1230" t="s">
        <v>10</v>
      </c>
      <c r="C1230" t="s">
        <v>29</v>
      </c>
      <c r="D1230" t="s">
        <v>339</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374</v>
      </c>
      <c r="B1231" t="s">
        <v>10</v>
      </c>
      <c r="C1231" t="s">
        <v>29</v>
      </c>
      <c r="D1231" t="s">
        <v>339</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374</v>
      </c>
      <c r="B1232" t="s">
        <v>10</v>
      </c>
      <c r="C1232" t="s">
        <v>29</v>
      </c>
      <c r="D1232" t="s">
        <v>339</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374</v>
      </c>
      <c r="B1233" t="s">
        <v>10</v>
      </c>
      <c r="C1233" t="s">
        <v>29</v>
      </c>
      <c r="D1233" t="s">
        <v>339</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374</v>
      </c>
      <c r="B1234" t="s">
        <v>10</v>
      </c>
      <c r="C1234" t="s">
        <v>29</v>
      </c>
      <c r="D1234" t="s">
        <v>340</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374</v>
      </c>
      <c r="B1235" t="s">
        <v>10</v>
      </c>
      <c r="C1235" t="s">
        <v>29</v>
      </c>
      <c r="D1235" t="s">
        <v>340</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374</v>
      </c>
      <c r="B1236" t="s">
        <v>10</v>
      </c>
      <c r="C1236" t="s">
        <v>29</v>
      </c>
      <c r="D1236" t="s">
        <v>340</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374</v>
      </c>
      <c r="B1237" t="s">
        <v>10</v>
      </c>
      <c r="C1237" t="s">
        <v>29</v>
      </c>
      <c r="D1237" t="s">
        <v>340</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374</v>
      </c>
      <c r="B1238" t="s">
        <v>10</v>
      </c>
      <c r="C1238" t="s">
        <v>29</v>
      </c>
      <c r="D1238" t="s">
        <v>341</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374</v>
      </c>
      <c r="B1239" t="s">
        <v>10</v>
      </c>
      <c r="C1239" t="s">
        <v>29</v>
      </c>
      <c r="D1239" t="s">
        <v>341</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374</v>
      </c>
      <c r="B1240" t="s">
        <v>10</v>
      </c>
      <c r="C1240" t="s">
        <v>29</v>
      </c>
      <c r="D1240" t="s">
        <v>341</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374</v>
      </c>
      <c r="B1241" t="s">
        <v>10</v>
      </c>
      <c r="C1241" t="s">
        <v>29</v>
      </c>
      <c r="D1241" t="s">
        <v>341</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374</v>
      </c>
      <c r="B1242" t="s">
        <v>10</v>
      </c>
      <c r="C1242" t="s">
        <v>29</v>
      </c>
      <c r="D1242" t="s">
        <v>342</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374</v>
      </c>
      <c r="B1243" t="s">
        <v>10</v>
      </c>
      <c r="C1243" t="s">
        <v>29</v>
      </c>
      <c r="D1243" t="s">
        <v>342</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374</v>
      </c>
      <c r="B1244" t="s">
        <v>10</v>
      </c>
      <c r="C1244" t="s">
        <v>29</v>
      </c>
      <c r="D1244" t="s">
        <v>342</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374</v>
      </c>
      <c r="B1245" t="s">
        <v>10</v>
      </c>
      <c r="C1245" t="s">
        <v>29</v>
      </c>
      <c r="D1245" t="s">
        <v>342</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374</v>
      </c>
      <c r="B1246" t="s">
        <v>10</v>
      </c>
      <c r="C1246" t="s">
        <v>29</v>
      </c>
      <c r="D1246" t="s">
        <v>343</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374</v>
      </c>
      <c r="B1247" t="s">
        <v>10</v>
      </c>
      <c r="C1247" t="s">
        <v>29</v>
      </c>
      <c r="D1247" t="s">
        <v>343</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374</v>
      </c>
      <c r="B1248" t="s">
        <v>10</v>
      </c>
      <c r="C1248" t="s">
        <v>29</v>
      </c>
      <c r="D1248" t="s">
        <v>343</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374</v>
      </c>
      <c r="B1249" t="s">
        <v>10</v>
      </c>
      <c r="C1249" t="s">
        <v>29</v>
      </c>
      <c r="D1249" t="s">
        <v>343</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374</v>
      </c>
      <c r="B1250" t="s">
        <v>10</v>
      </c>
      <c r="C1250" t="s">
        <v>29</v>
      </c>
      <c r="D1250" t="s">
        <v>344</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374</v>
      </c>
      <c r="B1251" t="s">
        <v>10</v>
      </c>
      <c r="C1251" t="s">
        <v>29</v>
      </c>
      <c r="D1251" t="s">
        <v>344</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374</v>
      </c>
      <c r="B1252" t="s">
        <v>10</v>
      </c>
      <c r="C1252" t="s">
        <v>29</v>
      </c>
      <c r="D1252" t="s">
        <v>344</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374</v>
      </c>
      <c r="B1253" t="s">
        <v>10</v>
      </c>
      <c r="C1253" t="s">
        <v>29</v>
      </c>
      <c r="D1253" t="s">
        <v>344</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374</v>
      </c>
      <c r="B1254" t="s">
        <v>10</v>
      </c>
      <c r="C1254" t="s">
        <v>29</v>
      </c>
      <c r="D1254" t="s">
        <v>345</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374</v>
      </c>
      <c r="B1255" t="s">
        <v>10</v>
      </c>
      <c r="C1255" t="s">
        <v>29</v>
      </c>
      <c r="D1255" t="s">
        <v>345</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374</v>
      </c>
      <c r="B1256" t="s">
        <v>10</v>
      </c>
      <c r="C1256" t="s">
        <v>29</v>
      </c>
      <c r="D1256" t="s">
        <v>345</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374</v>
      </c>
      <c r="B1257" t="s">
        <v>10</v>
      </c>
      <c r="C1257" t="s">
        <v>29</v>
      </c>
      <c r="D1257" t="s">
        <v>345</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374</v>
      </c>
      <c r="B1258" t="s">
        <v>10</v>
      </c>
      <c r="C1258" t="s">
        <v>29</v>
      </c>
      <c r="D1258" t="s">
        <v>346</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374</v>
      </c>
      <c r="B1259" t="s">
        <v>10</v>
      </c>
      <c r="C1259" t="s">
        <v>29</v>
      </c>
      <c r="D1259" t="s">
        <v>346</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374</v>
      </c>
      <c r="B1260" t="s">
        <v>10</v>
      </c>
      <c r="C1260" t="s">
        <v>29</v>
      </c>
      <c r="D1260" t="s">
        <v>346</v>
      </c>
      <c r="E1260" t="s">
        <v>209</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374</v>
      </c>
      <c r="B1261" t="s">
        <v>10</v>
      </c>
      <c r="C1261" t="s">
        <v>29</v>
      </c>
      <c r="D1261" t="s">
        <v>346</v>
      </c>
      <c r="E1261" t="s">
        <v>211</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374</v>
      </c>
      <c r="B1262" t="s">
        <v>10</v>
      </c>
      <c r="C1262" t="s">
        <v>29</v>
      </c>
      <c r="D1262" t="s">
        <v>347</v>
      </c>
      <c r="E1262" t="s">
        <v>251</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374</v>
      </c>
      <c r="B1263" t="s">
        <v>10</v>
      </c>
      <c r="C1263" t="s">
        <v>29</v>
      </c>
      <c r="D1263" t="s">
        <v>347</v>
      </c>
      <c r="E1263" t="s">
        <v>263</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374</v>
      </c>
      <c r="B1264" t="s">
        <v>10</v>
      </c>
      <c r="C1264" t="s">
        <v>29</v>
      </c>
      <c r="D1264" t="s">
        <v>347</v>
      </c>
      <c r="E1264" t="s">
        <v>264</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374</v>
      </c>
      <c r="B1265" t="s">
        <v>10</v>
      </c>
      <c r="C1265" t="s">
        <v>29</v>
      </c>
      <c r="D1265" t="s">
        <v>347</v>
      </c>
      <c r="E1265" t="s">
        <v>269</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374</v>
      </c>
      <c r="B1266" t="s">
        <v>10</v>
      </c>
      <c r="C1266" t="s">
        <v>29</v>
      </c>
      <c r="D1266" t="s">
        <v>348</v>
      </c>
      <c r="E1266" t="s">
        <v>270</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374</v>
      </c>
      <c r="B1267" t="s">
        <v>10</v>
      </c>
      <c r="C1267" t="s">
        <v>29</v>
      </c>
      <c r="D1267" t="s">
        <v>348</v>
      </c>
      <c r="E1267" t="s">
        <v>271</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374</v>
      </c>
      <c r="B1268" t="s">
        <v>10</v>
      </c>
      <c r="C1268" t="s">
        <v>29</v>
      </c>
      <c r="D1268" t="s">
        <v>348</v>
      </c>
      <c r="E1268" t="s">
        <v>272</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374</v>
      </c>
      <c r="B1269" t="s">
        <v>10</v>
      </c>
      <c r="C1269" t="s">
        <v>29</v>
      </c>
      <c r="D1269" t="s">
        <v>348</v>
      </c>
      <c r="E1269" t="s">
        <v>274</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374</v>
      </c>
      <c r="B1270" t="s">
        <v>10</v>
      </c>
      <c r="C1270" t="s">
        <v>29</v>
      </c>
      <c r="D1270" t="s">
        <v>349</v>
      </c>
      <c r="E1270" t="s">
        <v>277</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374</v>
      </c>
      <c r="B1271" t="s">
        <v>10</v>
      </c>
      <c r="C1271" t="s">
        <v>29</v>
      </c>
      <c r="D1271" t="s">
        <v>349</v>
      </c>
      <c r="E1271" t="s">
        <v>279</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374</v>
      </c>
      <c r="B1272" t="s">
        <v>10</v>
      </c>
      <c r="C1272" t="s">
        <v>29</v>
      </c>
      <c r="D1272" t="s">
        <v>349</v>
      </c>
      <c r="E1272" t="s">
        <v>280</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374</v>
      </c>
      <c r="B1273" t="s">
        <v>10</v>
      </c>
      <c r="C1273" t="s">
        <v>29</v>
      </c>
      <c r="D1273" t="s">
        <v>349</v>
      </c>
      <c r="E1273" t="s">
        <v>282</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374</v>
      </c>
      <c r="B1274" t="s">
        <v>10</v>
      </c>
      <c r="C1274" t="s">
        <v>29</v>
      </c>
      <c r="D1274" t="s">
        <v>350</v>
      </c>
      <c r="E1274" t="s">
        <v>283</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374</v>
      </c>
      <c r="B1275" t="s">
        <v>10</v>
      </c>
      <c r="C1275" t="s">
        <v>29</v>
      </c>
      <c r="D1275" t="s">
        <v>350</v>
      </c>
      <c r="E1275" t="s">
        <v>284</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374</v>
      </c>
      <c r="B1276" t="s">
        <v>10</v>
      </c>
      <c r="C1276" t="s">
        <v>29</v>
      </c>
      <c r="D1276" t="s">
        <v>350</v>
      </c>
      <c r="E1276" t="s">
        <v>287</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374</v>
      </c>
      <c r="B1277" t="s">
        <v>10</v>
      </c>
      <c r="C1277" t="s">
        <v>29</v>
      </c>
      <c r="D1277" t="s">
        <v>350</v>
      </c>
      <c r="E1277" t="s">
        <v>289</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374</v>
      </c>
      <c r="B1278" t="s">
        <v>10</v>
      </c>
      <c r="C1278" t="s">
        <v>29</v>
      </c>
      <c r="D1278" t="s">
        <v>351</v>
      </c>
      <c r="E1278" t="s">
        <v>290</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374</v>
      </c>
      <c r="B1279" t="s">
        <v>10</v>
      </c>
      <c r="C1279" t="s">
        <v>29</v>
      </c>
      <c r="D1279" t="s">
        <v>351</v>
      </c>
      <c r="E1279" t="s">
        <v>291</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374</v>
      </c>
      <c r="B1280" t="s">
        <v>10</v>
      </c>
      <c r="C1280" t="s">
        <v>29</v>
      </c>
      <c r="D1280" t="s">
        <v>351</v>
      </c>
      <c r="E1280" t="s">
        <v>293</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374</v>
      </c>
      <c r="B1281" t="s">
        <v>10</v>
      </c>
      <c r="C1281" t="s">
        <v>29</v>
      </c>
      <c r="D1281" t="s">
        <v>351</v>
      </c>
      <c r="E1281" t="s">
        <v>310</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374</v>
      </c>
      <c r="B1282" t="s">
        <v>10</v>
      </c>
      <c r="C1282" t="s">
        <v>29</v>
      </c>
      <c r="D1282" t="s">
        <v>352</v>
      </c>
      <c r="E1282" t="s">
        <v>313</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375</v>
      </c>
      <c r="B1283" t="s">
        <v>42</v>
      </c>
      <c r="C1283" t="s">
        <v>376</v>
      </c>
      <c r="D1283" t="s">
        <v>337</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375</v>
      </c>
      <c r="B1284" t="s">
        <v>42</v>
      </c>
      <c r="C1284" t="s">
        <v>376</v>
      </c>
      <c r="D1284" t="s">
        <v>337</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375</v>
      </c>
      <c r="B1285" t="s">
        <v>42</v>
      </c>
      <c r="C1285" t="s">
        <v>376</v>
      </c>
      <c r="D1285" t="s">
        <v>337</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375</v>
      </c>
      <c r="B1286" t="s">
        <v>42</v>
      </c>
      <c r="C1286" t="s">
        <v>376</v>
      </c>
      <c r="D1286" t="s">
        <v>337</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375</v>
      </c>
      <c r="B1287" t="s">
        <v>42</v>
      </c>
      <c r="C1287" t="s">
        <v>376</v>
      </c>
      <c r="D1287" t="s">
        <v>338</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375</v>
      </c>
      <c r="B1288" t="s">
        <v>42</v>
      </c>
      <c r="C1288" t="s">
        <v>376</v>
      </c>
      <c r="D1288" t="s">
        <v>338</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375</v>
      </c>
      <c r="B1289" t="s">
        <v>42</v>
      </c>
      <c r="C1289" t="s">
        <v>376</v>
      </c>
      <c r="D1289" t="s">
        <v>338</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375</v>
      </c>
      <c r="B1290" t="s">
        <v>42</v>
      </c>
      <c r="C1290" t="s">
        <v>376</v>
      </c>
      <c r="D1290" t="s">
        <v>338</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375</v>
      </c>
      <c r="B1291" t="s">
        <v>42</v>
      </c>
      <c r="C1291" t="s">
        <v>376</v>
      </c>
      <c r="D1291" t="s">
        <v>339</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375</v>
      </c>
      <c r="B1292" t="s">
        <v>42</v>
      </c>
      <c r="C1292" t="s">
        <v>376</v>
      </c>
      <c r="D1292" t="s">
        <v>339</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375</v>
      </c>
      <c r="B1293" t="s">
        <v>42</v>
      </c>
      <c r="C1293" t="s">
        <v>376</v>
      </c>
      <c r="D1293" t="s">
        <v>339</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375</v>
      </c>
      <c r="B1294" t="s">
        <v>42</v>
      </c>
      <c r="C1294" t="s">
        <v>376</v>
      </c>
      <c r="D1294" t="s">
        <v>339</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375</v>
      </c>
      <c r="B1295" t="s">
        <v>42</v>
      </c>
      <c r="C1295" t="s">
        <v>376</v>
      </c>
      <c r="D1295" t="s">
        <v>340</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375</v>
      </c>
      <c r="B1296" t="s">
        <v>42</v>
      </c>
      <c r="C1296" t="s">
        <v>376</v>
      </c>
      <c r="D1296" t="s">
        <v>340</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375</v>
      </c>
      <c r="B1297" t="s">
        <v>42</v>
      </c>
      <c r="C1297" t="s">
        <v>376</v>
      </c>
      <c r="D1297" t="s">
        <v>340</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375</v>
      </c>
      <c r="B1298" t="s">
        <v>42</v>
      </c>
      <c r="C1298" t="s">
        <v>376</v>
      </c>
      <c r="D1298" t="s">
        <v>340</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375</v>
      </c>
      <c r="B1299" t="s">
        <v>42</v>
      </c>
      <c r="C1299" t="s">
        <v>376</v>
      </c>
      <c r="D1299" t="s">
        <v>341</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375</v>
      </c>
      <c r="B1300" t="s">
        <v>42</v>
      </c>
      <c r="C1300" t="s">
        <v>376</v>
      </c>
      <c r="D1300" t="s">
        <v>341</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375</v>
      </c>
      <c r="B1301" t="s">
        <v>42</v>
      </c>
      <c r="C1301" t="s">
        <v>376</v>
      </c>
      <c r="D1301" t="s">
        <v>341</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375</v>
      </c>
      <c r="B1302" t="s">
        <v>42</v>
      </c>
      <c r="C1302" t="s">
        <v>376</v>
      </c>
      <c r="D1302" t="s">
        <v>341</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375</v>
      </c>
      <c r="B1303" t="s">
        <v>42</v>
      </c>
      <c r="C1303" t="s">
        <v>376</v>
      </c>
      <c r="D1303" t="s">
        <v>342</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375</v>
      </c>
      <c r="B1304" t="s">
        <v>42</v>
      </c>
      <c r="C1304" t="s">
        <v>376</v>
      </c>
      <c r="D1304" t="s">
        <v>342</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375</v>
      </c>
      <c r="B1305" t="s">
        <v>42</v>
      </c>
      <c r="C1305" t="s">
        <v>376</v>
      </c>
      <c r="D1305" t="s">
        <v>342</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375</v>
      </c>
      <c r="B1306" t="s">
        <v>42</v>
      </c>
      <c r="C1306" t="s">
        <v>376</v>
      </c>
      <c r="D1306" t="s">
        <v>342</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375</v>
      </c>
      <c r="B1307" t="s">
        <v>42</v>
      </c>
      <c r="C1307" t="s">
        <v>376</v>
      </c>
      <c r="D1307" t="s">
        <v>343</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375</v>
      </c>
      <c r="B1308" t="s">
        <v>42</v>
      </c>
      <c r="C1308" t="s">
        <v>376</v>
      </c>
      <c r="D1308" t="s">
        <v>343</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375</v>
      </c>
      <c r="B1309" t="s">
        <v>42</v>
      </c>
      <c r="C1309" t="s">
        <v>376</v>
      </c>
      <c r="D1309" t="s">
        <v>343</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375</v>
      </c>
      <c r="B1310" t="s">
        <v>42</v>
      </c>
      <c r="C1310" t="s">
        <v>376</v>
      </c>
      <c r="D1310" t="s">
        <v>343</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375</v>
      </c>
      <c r="B1311" t="s">
        <v>42</v>
      </c>
      <c r="C1311" t="s">
        <v>376</v>
      </c>
      <c r="D1311" t="s">
        <v>344</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375</v>
      </c>
      <c r="B1312" t="s">
        <v>42</v>
      </c>
      <c r="C1312" t="s">
        <v>376</v>
      </c>
      <c r="D1312" t="s">
        <v>344</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375</v>
      </c>
      <c r="B1313" t="s">
        <v>42</v>
      </c>
      <c r="C1313" t="s">
        <v>376</v>
      </c>
      <c r="D1313" t="s">
        <v>344</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375</v>
      </c>
      <c r="B1314" t="s">
        <v>42</v>
      </c>
      <c r="C1314" t="s">
        <v>376</v>
      </c>
      <c r="D1314" t="s">
        <v>344</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375</v>
      </c>
      <c r="B1315" t="s">
        <v>42</v>
      </c>
      <c r="C1315" t="s">
        <v>376</v>
      </c>
      <c r="D1315" t="s">
        <v>345</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375</v>
      </c>
      <c r="B1316" t="s">
        <v>42</v>
      </c>
      <c r="C1316" t="s">
        <v>376</v>
      </c>
      <c r="D1316" t="s">
        <v>345</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375</v>
      </c>
      <c r="B1317" t="s">
        <v>42</v>
      </c>
      <c r="C1317" t="s">
        <v>376</v>
      </c>
      <c r="D1317" t="s">
        <v>345</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375</v>
      </c>
      <c r="B1318" t="s">
        <v>42</v>
      </c>
      <c r="C1318" t="s">
        <v>376</v>
      </c>
      <c r="D1318" t="s">
        <v>345</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375</v>
      </c>
      <c r="B1319" t="s">
        <v>42</v>
      </c>
      <c r="C1319" t="s">
        <v>376</v>
      </c>
      <c r="D1319" t="s">
        <v>346</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375</v>
      </c>
      <c r="B1320" t="s">
        <v>42</v>
      </c>
      <c r="C1320" t="s">
        <v>376</v>
      </c>
      <c r="D1320" t="s">
        <v>346</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375</v>
      </c>
      <c r="B1321" t="s">
        <v>42</v>
      </c>
      <c r="C1321" t="s">
        <v>376</v>
      </c>
      <c r="D1321" t="s">
        <v>346</v>
      </c>
      <c r="E1321" t="s">
        <v>209</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375</v>
      </c>
      <c r="B1322" t="s">
        <v>42</v>
      </c>
      <c r="C1322" t="s">
        <v>376</v>
      </c>
      <c r="D1322" t="s">
        <v>346</v>
      </c>
      <c r="E1322" t="s">
        <v>211</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375</v>
      </c>
      <c r="B1323" t="s">
        <v>42</v>
      </c>
      <c r="C1323" t="s">
        <v>376</v>
      </c>
      <c r="D1323" t="s">
        <v>347</v>
      </c>
      <c r="E1323" t="s">
        <v>251</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375</v>
      </c>
      <c r="B1324" t="s">
        <v>42</v>
      </c>
      <c r="C1324" t="s">
        <v>376</v>
      </c>
      <c r="D1324" t="s">
        <v>347</v>
      </c>
      <c r="E1324" t="s">
        <v>263</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375</v>
      </c>
      <c r="B1325" t="s">
        <v>42</v>
      </c>
      <c r="C1325" t="s">
        <v>376</v>
      </c>
      <c r="D1325" t="s">
        <v>347</v>
      </c>
      <c r="E1325" t="s">
        <v>264</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375</v>
      </c>
      <c r="B1326" t="s">
        <v>42</v>
      </c>
      <c r="C1326" t="s">
        <v>376</v>
      </c>
      <c r="D1326" t="s">
        <v>347</v>
      </c>
      <c r="E1326" t="s">
        <v>269</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375</v>
      </c>
      <c r="B1327" t="s">
        <v>42</v>
      </c>
      <c r="C1327" t="s">
        <v>376</v>
      </c>
      <c r="D1327" t="s">
        <v>348</v>
      </c>
      <c r="E1327" t="s">
        <v>270</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375</v>
      </c>
      <c r="B1328" t="s">
        <v>42</v>
      </c>
      <c r="C1328" t="s">
        <v>376</v>
      </c>
      <c r="D1328" t="s">
        <v>348</v>
      </c>
      <c r="E1328" t="s">
        <v>271</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375</v>
      </c>
      <c r="B1329" t="s">
        <v>42</v>
      </c>
      <c r="C1329" t="s">
        <v>376</v>
      </c>
      <c r="D1329" t="s">
        <v>348</v>
      </c>
      <c r="E1329" t="s">
        <v>272</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375</v>
      </c>
      <c r="B1330" t="s">
        <v>42</v>
      </c>
      <c r="C1330" t="s">
        <v>376</v>
      </c>
      <c r="D1330" t="s">
        <v>348</v>
      </c>
      <c r="E1330" t="s">
        <v>274</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375</v>
      </c>
      <c r="B1331" t="s">
        <v>42</v>
      </c>
      <c r="C1331" t="s">
        <v>376</v>
      </c>
      <c r="D1331" t="s">
        <v>349</v>
      </c>
      <c r="E1331" t="s">
        <v>277</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375</v>
      </c>
      <c r="B1332" t="s">
        <v>42</v>
      </c>
      <c r="C1332" t="s">
        <v>376</v>
      </c>
      <c r="D1332" t="s">
        <v>349</v>
      </c>
      <c r="E1332" t="s">
        <v>279</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375</v>
      </c>
      <c r="B1333" t="s">
        <v>42</v>
      </c>
      <c r="C1333" t="s">
        <v>376</v>
      </c>
      <c r="D1333" t="s">
        <v>349</v>
      </c>
      <c r="E1333" t="s">
        <v>280</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375</v>
      </c>
      <c r="B1334" t="s">
        <v>42</v>
      </c>
      <c r="C1334" t="s">
        <v>376</v>
      </c>
      <c r="D1334" t="s">
        <v>349</v>
      </c>
      <c r="E1334" t="s">
        <v>282</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375</v>
      </c>
      <c r="B1335" t="s">
        <v>42</v>
      </c>
      <c r="C1335" t="s">
        <v>376</v>
      </c>
      <c r="D1335" t="s">
        <v>350</v>
      </c>
      <c r="E1335" t="s">
        <v>283</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375</v>
      </c>
      <c r="B1336" t="s">
        <v>42</v>
      </c>
      <c r="C1336" t="s">
        <v>376</v>
      </c>
      <c r="D1336" t="s">
        <v>350</v>
      </c>
      <c r="E1336" t="s">
        <v>284</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375</v>
      </c>
      <c r="B1337" t="s">
        <v>42</v>
      </c>
      <c r="C1337" t="s">
        <v>376</v>
      </c>
      <c r="D1337" t="s">
        <v>350</v>
      </c>
      <c r="E1337" t="s">
        <v>287</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375</v>
      </c>
      <c r="B1338" t="s">
        <v>42</v>
      </c>
      <c r="C1338" t="s">
        <v>376</v>
      </c>
      <c r="D1338" t="s">
        <v>350</v>
      </c>
      <c r="E1338" t="s">
        <v>289</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375</v>
      </c>
      <c r="B1339" t="s">
        <v>42</v>
      </c>
      <c r="C1339" t="s">
        <v>376</v>
      </c>
      <c r="D1339" t="s">
        <v>351</v>
      </c>
      <c r="E1339" t="s">
        <v>290</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375</v>
      </c>
      <c r="B1340" t="s">
        <v>42</v>
      </c>
      <c r="C1340" t="s">
        <v>376</v>
      </c>
      <c r="D1340" t="s">
        <v>351</v>
      </c>
      <c r="E1340" t="s">
        <v>291</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375</v>
      </c>
      <c r="B1341" t="s">
        <v>42</v>
      </c>
      <c r="C1341" t="s">
        <v>376</v>
      </c>
      <c r="D1341" t="s">
        <v>351</v>
      </c>
      <c r="E1341" t="s">
        <v>293</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375</v>
      </c>
      <c r="B1342" t="s">
        <v>42</v>
      </c>
      <c r="C1342" t="s">
        <v>376</v>
      </c>
      <c r="D1342" t="s">
        <v>351</v>
      </c>
      <c r="E1342" t="s">
        <v>310</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375</v>
      </c>
      <c r="B1343" t="s">
        <v>42</v>
      </c>
      <c r="C1343" t="s">
        <v>376</v>
      </c>
      <c r="D1343" t="s">
        <v>352</v>
      </c>
      <c r="E1343" t="s">
        <v>313</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377</v>
      </c>
      <c r="B1344" t="s">
        <v>11</v>
      </c>
      <c r="C1344" t="s">
        <v>29</v>
      </c>
      <c r="D1344" t="s">
        <v>337</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377</v>
      </c>
      <c r="B1345" t="s">
        <v>11</v>
      </c>
      <c r="C1345" t="s">
        <v>29</v>
      </c>
      <c r="D1345" t="s">
        <v>337</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377</v>
      </c>
      <c r="B1346" t="s">
        <v>11</v>
      </c>
      <c r="C1346" t="s">
        <v>29</v>
      </c>
      <c r="D1346" t="s">
        <v>337</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377</v>
      </c>
      <c r="B1347" t="s">
        <v>11</v>
      </c>
      <c r="C1347" t="s">
        <v>29</v>
      </c>
      <c r="D1347" t="s">
        <v>337</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377</v>
      </c>
      <c r="B1348" t="s">
        <v>11</v>
      </c>
      <c r="C1348" t="s">
        <v>29</v>
      </c>
      <c r="D1348" t="s">
        <v>338</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377</v>
      </c>
      <c r="B1349" t="s">
        <v>11</v>
      </c>
      <c r="C1349" t="s">
        <v>29</v>
      </c>
      <c r="D1349" t="s">
        <v>338</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377</v>
      </c>
      <c r="B1350" t="s">
        <v>11</v>
      </c>
      <c r="C1350" t="s">
        <v>29</v>
      </c>
      <c r="D1350" t="s">
        <v>338</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377</v>
      </c>
      <c r="B1351" t="s">
        <v>11</v>
      </c>
      <c r="C1351" t="s">
        <v>29</v>
      </c>
      <c r="D1351" t="s">
        <v>338</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377</v>
      </c>
      <c r="B1352" t="s">
        <v>11</v>
      </c>
      <c r="C1352" t="s">
        <v>29</v>
      </c>
      <c r="D1352" t="s">
        <v>339</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377</v>
      </c>
      <c r="B1353" t="s">
        <v>11</v>
      </c>
      <c r="C1353" t="s">
        <v>29</v>
      </c>
      <c r="D1353" t="s">
        <v>339</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377</v>
      </c>
      <c r="B1354" t="s">
        <v>11</v>
      </c>
      <c r="C1354" t="s">
        <v>29</v>
      </c>
      <c r="D1354" t="s">
        <v>339</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377</v>
      </c>
      <c r="B1355" t="s">
        <v>11</v>
      </c>
      <c r="C1355" t="s">
        <v>29</v>
      </c>
      <c r="D1355" t="s">
        <v>339</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377</v>
      </c>
      <c r="B1356" t="s">
        <v>11</v>
      </c>
      <c r="C1356" t="s">
        <v>29</v>
      </c>
      <c r="D1356" t="s">
        <v>340</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377</v>
      </c>
      <c r="B1357" t="s">
        <v>11</v>
      </c>
      <c r="C1357" t="s">
        <v>29</v>
      </c>
      <c r="D1357" t="s">
        <v>340</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377</v>
      </c>
      <c r="B1358" t="s">
        <v>11</v>
      </c>
      <c r="C1358" t="s">
        <v>29</v>
      </c>
      <c r="D1358" t="s">
        <v>340</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377</v>
      </c>
      <c r="B1359" t="s">
        <v>11</v>
      </c>
      <c r="C1359" t="s">
        <v>29</v>
      </c>
      <c r="D1359" t="s">
        <v>340</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377</v>
      </c>
      <c r="B1360" t="s">
        <v>11</v>
      </c>
      <c r="C1360" t="s">
        <v>29</v>
      </c>
      <c r="D1360" t="s">
        <v>341</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377</v>
      </c>
      <c r="B1361" t="s">
        <v>11</v>
      </c>
      <c r="C1361" t="s">
        <v>29</v>
      </c>
      <c r="D1361" t="s">
        <v>341</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377</v>
      </c>
      <c r="B1362" t="s">
        <v>11</v>
      </c>
      <c r="C1362" t="s">
        <v>29</v>
      </c>
      <c r="D1362" t="s">
        <v>341</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377</v>
      </c>
      <c r="B1363" t="s">
        <v>11</v>
      </c>
      <c r="C1363" t="s">
        <v>29</v>
      </c>
      <c r="D1363" t="s">
        <v>341</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377</v>
      </c>
      <c r="B1364" t="s">
        <v>11</v>
      </c>
      <c r="C1364" t="s">
        <v>29</v>
      </c>
      <c r="D1364" t="s">
        <v>342</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377</v>
      </c>
      <c r="B1365" t="s">
        <v>11</v>
      </c>
      <c r="C1365" t="s">
        <v>29</v>
      </c>
      <c r="D1365" t="s">
        <v>342</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377</v>
      </c>
      <c r="B1366" t="s">
        <v>11</v>
      </c>
      <c r="C1366" t="s">
        <v>29</v>
      </c>
      <c r="D1366" t="s">
        <v>342</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377</v>
      </c>
      <c r="B1367" t="s">
        <v>11</v>
      </c>
      <c r="C1367" t="s">
        <v>29</v>
      </c>
      <c r="D1367" t="s">
        <v>342</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377</v>
      </c>
      <c r="B1368" t="s">
        <v>11</v>
      </c>
      <c r="C1368" t="s">
        <v>29</v>
      </c>
      <c r="D1368" t="s">
        <v>343</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377</v>
      </c>
      <c r="B1369" t="s">
        <v>11</v>
      </c>
      <c r="C1369" t="s">
        <v>29</v>
      </c>
      <c r="D1369" t="s">
        <v>343</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377</v>
      </c>
      <c r="B1370" t="s">
        <v>11</v>
      </c>
      <c r="C1370" t="s">
        <v>29</v>
      </c>
      <c r="D1370" t="s">
        <v>343</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377</v>
      </c>
      <c r="B1371" t="s">
        <v>11</v>
      </c>
      <c r="C1371" t="s">
        <v>29</v>
      </c>
      <c r="D1371" t="s">
        <v>343</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377</v>
      </c>
      <c r="B1372" t="s">
        <v>11</v>
      </c>
      <c r="C1372" t="s">
        <v>29</v>
      </c>
      <c r="D1372" t="s">
        <v>344</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377</v>
      </c>
      <c r="B1373" t="s">
        <v>11</v>
      </c>
      <c r="C1373" t="s">
        <v>29</v>
      </c>
      <c r="D1373" t="s">
        <v>344</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377</v>
      </c>
      <c r="B1374" t="s">
        <v>11</v>
      </c>
      <c r="C1374" t="s">
        <v>29</v>
      </c>
      <c r="D1374" t="s">
        <v>344</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377</v>
      </c>
      <c r="B1375" t="s">
        <v>11</v>
      </c>
      <c r="C1375" t="s">
        <v>29</v>
      </c>
      <c r="D1375" t="s">
        <v>344</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377</v>
      </c>
      <c r="B1376" t="s">
        <v>11</v>
      </c>
      <c r="C1376" t="s">
        <v>29</v>
      </c>
      <c r="D1376" t="s">
        <v>345</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377</v>
      </c>
      <c r="B1377" t="s">
        <v>11</v>
      </c>
      <c r="C1377" t="s">
        <v>29</v>
      </c>
      <c r="D1377" t="s">
        <v>345</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377</v>
      </c>
      <c r="B1378" t="s">
        <v>11</v>
      </c>
      <c r="C1378" t="s">
        <v>29</v>
      </c>
      <c r="D1378" t="s">
        <v>345</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377</v>
      </c>
      <c r="B1379" t="s">
        <v>11</v>
      </c>
      <c r="C1379" t="s">
        <v>29</v>
      </c>
      <c r="D1379" t="s">
        <v>345</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377</v>
      </c>
      <c r="B1380" t="s">
        <v>11</v>
      </c>
      <c r="C1380" t="s">
        <v>29</v>
      </c>
      <c r="D1380" t="s">
        <v>346</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377</v>
      </c>
      <c r="B1381" t="s">
        <v>11</v>
      </c>
      <c r="C1381" t="s">
        <v>29</v>
      </c>
      <c r="D1381" t="s">
        <v>346</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377</v>
      </c>
      <c r="B1382" t="s">
        <v>11</v>
      </c>
      <c r="C1382" t="s">
        <v>29</v>
      </c>
      <c r="D1382" t="s">
        <v>346</v>
      </c>
      <c r="E1382" t="s">
        <v>209</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377</v>
      </c>
      <c r="B1383" t="s">
        <v>11</v>
      </c>
      <c r="C1383" t="s">
        <v>29</v>
      </c>
      <c r="D1383" t="s">
        <v>346</v>
      </c>
      <c r="E1383" t="s">
        <v>211</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377</v>
      </c>
      <c r="B1384" t="s">
        <v>11</v>
      </c>
      <c r="C1384" t="s">
        <v>29</v>
      </c>
      <c r="D1384" t="s">
        <v>347</v>
      </c>
      <c r="E1384" t="s">
        <v>251</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377</v>
      </c>
      <c r="B1385" t="s">
        <v>11</v>
      </c>
      <c r="C1385" t="s">
        <v>29</v>
      </c>
      <c r="D1385" t="s">
        <v>347</v>
      </c>
      <c r="E1385" t="s">
        <v>263</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377</v>
      </c>
      <c r="B1386" t="s">
        <v>11</v>
      </c>
      <c r="C1386" t="s">
        <v>29</v>
      </c>
      <c r="D1386" t="s">
        <v>347</v>
      </c>
      <c r="E1386" t="s">
        <v>264</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377</v>
      </c>
      <c r="B1387" t="s">
        <v>11</v>
      </c>
      <c r="C1387" t="s">
        <v>29</v>
      </c>
      <c r="D1387" t="s">
        <v>347</v>
      </c>
      <c r="E1387" t="s">
        <v>269</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377</v>
      </c>
      <c r="B1388" t="s">
        <v>11</v>
      </c>
      <c r="C1388" t="s">
        <v>29</v>
      </c>
      <c r="D1388" t="s">
        <v>348</v>
      </c>
      <c r="E1388" t="s">
        <v>270</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377</v>
      </c>
      <c r="B1389" t="s">
        <v>11</v>
      </c>
      <c r="C1389" t="s">
        <v>29</v>
      </c>
      <c r="D1389" t="s">
        <v>348</v>
      </c>
      <c r="E1389" t="s">
        <v>271</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377</v>
      </c>
      <c r="B1390" t="s">
        <v>11</v>
      </c>
      <c r="C1390" t="s">
        <v>29</v>
      </c>
      <c r="D1390" t="s">
        <v>348</v>
      </c>
      <c r="E1390" t="s">
        <v>272</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377</v>
      </c>
      <c r="B1391" t="s">
        <v>11</v>
      </c>
      <c r="C1391" t="s">
        <v>29</v>
      </c>
      <c r="D1391" t="s">
        <v>348</v>
      </c>
      <c r="E1391" t="s">
        <v>274</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377</v>
      </c>
      <c r="B1392" t="s">
        <v>11</v>
      </c>
      <c r="C1392" t="s">
        <v>29</v>
      </c>
      <c r="D1392" t="s">
        <v>349</v>
      </c>
      <c r="E1392" t="s">
        <v>277</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377</v>
      </c>
      <c r="B1393" t="s">
        <v>11</v>
      </c>
      <c r="C1393" t="s">
        <v>29</v>
      </c>
      <c r="D1393" t="s">
        <v>349</v>
      </c>
      <c r="E1393" t="s">
        <v>279</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377</v>
      </c>
      <c r="B1394" t="s">
        <v>11</v>
      </c>
      <c r="C1394" t="s">
        <v>29</v>
      </c>
      <c r="D1394" t="s">
        <v>349</v>
      </c>
      <c r="E1394" t="s">
        <v>280</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377</v>
      </c>
      <c r="B1395" t="s">
        <v>11</v>
      </c>
      <c r="C1395" t="s">
        <v>29</v>
      </c>
      <c r="D1395" t="s">
        <v>349</v>
      </c>
      <c r="E1395" t="s">
        <v>282</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377</v>
      </c>
      <c r="B1396" t="s">
        <v>11</v>
      </c>
      <c r="C1396" t="s">
        <v>29</v>
      </c>
      <c r="D1396" t="s">
        <v>350</v>
      </c>
      <c r="E1396" t="s">
        <v>283</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377</v>
      </c>
      <c r="B1397" t="s">
        <v>11</v>
      </c>
      <c r="C1397" t="s">
        <v>29</v>
      </c>
      <c r="D1397" t="s">
        <v>350</v>
      </c>
      <c r="E1397" t="s">
        <v>284</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377</v>
      </c>
      <c r="B1398" t="s">
        <v>11</v>
      </c>
      <c r="C1398" t="s">
        <v>29</v>
      </c>
      <c r="D1398" t="s">
        <v>350</v>
      </c>
      <c r="E1398" t="s">
        <v>287</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377</v>
      </c>
      <c r="B1399" t="s">
        <v>11</v>
      </c>
      <c r="C1399" t="s">
        <v>29</v>
      </c>
      <c r="D1399" t="s">
        <v>350</v>
      </c>
      <c r="E1399" t="s">
        <v>289</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377</v>
      </c>
      <c r="B1400" t="s">
        <v>11</v>
      </c>
      <c r="C1400" t="s">
        <v>29</v>
      </c>
      <c r="D1400" t="s">
        <v>351</v>
      </c>
      <c r="E1400" t="s">
        <v>290</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377</v>
      </c>
      <c r="B1401" t="s">
        <v>11</v>
      </c>
      <c r="C1401" t="s">
        <v>29</v>
      </c>
      <c r="D1401" t="s">
        <v>351</v>
      </c>
      <c r="E1401" t="s">
        <v>291</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377</v>
      </c>
      <c r="B1402" t="s">
        <v>11</v>
      </c>
      <c r="C1402" t="s">
        <v>29</v>
      </c>
      <c r="D1402" t="s">
        <v>351</v>
      </c>
      <c r="E1402" t="s">
        <v>293</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377</v>
      </c>
      <c r="B1403" t="s">
        <v>11</v>
      </c>
      <c r="C1403" t="s">
        <v>29</v>
      </c>
      <c r="D1403" t="s">
        <v>351</v>
      </c>
      <c r="E1403" t="s">
        <v>310</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377</v>
      </c>
      <c r="B1404" t="s">
        <v>11</v>
      </c>
      <c r="C1404" t="s">
        <v>29</v>
      </c>
      <c r="D1404" t="s">
        <v>352</v>
      </c>
      <c r="E1404" t="s">
        <v>313</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378</v>
      </c>
      <c r="B1405" t="s">
        <v>43</v>
      </c>
      <c r="C1405" t="s">
        <v>29</v>
      </c>
      <c r="D1405" t="s">
        <v>337</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378</v>
      </c>
      <c r="B1406" t="s">
        <v>43</v>
      </c>
      <c r="C1406" t="s">
        <v>29</v>
      </c>
      <c r="D1406" t="s">
        <v>337</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378</v>
      </c>
      <c r="B1407" t="s">
        <v>43</v>
      </c>
      <c r="C1407" t="s">
        <v>29</v>
      </c>
      <c r="D1407" t="s">
        <v>337</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378</v>
      </c>
      <c r="B1408" t="s">
        <v>43</v>
      </c>
      <c r="C1408" t="s">
        <v>29</v>
      </c>
      <c r="D1408" t="s">
        <v>337</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378</v>
      </c>
      <c r="B1409" t="s">
        <v>43</v>
      </c>
      <c r="C1409" t="s">
        <v>29</v>
      </c>
      <c r="D1409" t="s">
        <v>338</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378</v>
      </c>
      <c r="B1410" t="s">
        <v>43</v>
      </c>
      <c r="C1410" t="s">
        <v>29</v>
      </c>
      <c r="D1410" t="s">
        <v>338</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378</v>
      </c>
      <c r="B1411" t="s">
        <v>43</v>
      </c>
      <c r="C1411" t="s">
        <v>29</v>
      </c>
      <c r="D1411" t="s">
        <v>338</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378</v>
      </c>
      <c r="B1412" t="s">
        <v>43</v>
      </c>
      <c r="C1412" t="s">
        <v>29</v>
      </c>
      <c r="D1412" t="s">
        <v>338</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378</v>
      </c>
      <c r="B1413" t="s">
        <v>43</v>
      </c>
      <c r="C1413" t="s">
        <v>29</v>
      </c>
      <c r="D1413" t="s">
        <v>339</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378</v>
      </c>
      <c r="B1414" t="s">
        <v>43</v>
      </c>
      <c r="C1414" t="s">
        <v>29</v>
      </c>
      <c r="D1414" t="s">
        <v>339</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378</v>
      </c>
      <c r="B1415" t="s">
        <v>43</v>
      </c>
      <c r="C1415" t="s">
        <v>29</v>
      </c>
      <c r="D1415" t="s">
        <v>339</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378</v>
      </c>
      <c r="B1416" t="s">
        <v>43</v>
      </c>
      <c r="C1416" t="s">
        <v>29</v>
      </c>
      <c r="D1416" t="s">
        <v>339</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378</v>
      </c>
      <c r="B1417" t="s">
        <v>43</v>
      </c>
      <c r="C1417" t="s">
        <v>29</v>
      </c>
      <c r="D1417" t="s">
        <v>340</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378</v>
      </c>
      <c r="B1418" t="s">
        <v>43</v>
      </c>
      <c r="C1418" t="s">
        <v>29</v>
      </c>
      <c r="D1418" t="s">
        <v>340</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378</v>
      </c>
      <c r="B1419" t="s">
        <v>43</v>
      </c>
      <c r="C1419" t="s">
        <v>29</v>
      </c>
      <c r="D1419" t="s">
        <v>340</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378</v>
      </c>
      <c r="B1420" t="s">
        <v>43</v>
      </c>
      <c r="C1420" t="s">
        <v>29</v>
      </c>
      <c r="D1420" t="s">
        <v>340</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378</v>
      </c>
      <c r="B1421" t="s">
        <v>43</v>
      </c>
      <c r="C1421" t="s">
        <v>29</v>
      </c>
      <c r="D1421" t="s">
        <v>341</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378</v>
      </c>
      <c r="B1422" t="s">
        <v>43</v>
      </c>
      <c r="C1422" t="s">
        <v>29</v>
      </c>
      <c r="D1422" t="s">
        <v>341</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378</v>
      </c>
      <c r="B1423" t="s">
        <v>43</v>
      </c>
      <c r="C1423" t="s">
        <v>29</v>
      </c>
      <c r="D1423" t="s">
        <v>341</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378</v>
      </c>
      <c r="B1424" t="s">
        <v>43</v>
      </c>
      <c r="C1424" t="s">
        <v>29</v>
      </c>
      <c r="D1424" t="s">
        <v>341</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378</v>
      </c>
      <c r="B1425" t="s">
        <v>43</v>
      </c>
      <c r="C1425" t="s">
        <v>29</v>
      </c>
      <c r="D1425" t="s">
        <v>342</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378</v>
      </c>
      <c r="B1426" t="s">
        <v>43</v>
      </c>
      <c r="C1426" t="s">
        <v>29</v>
      </c>
      <c r="D1426" t="s">
        <v>342</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378</v>
      </c>
      <c r="B1427" t="s">
        <v>43</v>
      </c>
      <c r="C1427" t="s">
        <v>29</v>
      </c>
      <c r="D1427" t="s">
        <v>342</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378</v>
      </c>
      <c r="B1428" t="s">
        <v>43</v>
      </c>
      <c r="C1428" t="s">
        <v>29</v>
      </c>
      <c r="D1428" t="s">
        <v>342</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378</v>
      </c>
      <c r="B1429" t="s">
        <v>43</v>
      </c>
      <c r="C1429" t="s">
        <v>29</v>
      </c>
      <c r="D1429" t="s">
        <v>343</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378</v>
      </c>
      <c r="B1430" t="s">
        <v>43</v>
      </c>
      <c r="C1430" t="s">
        <v>29</v>
      </c>
      <c r="D1430" t="s">
        <v>343</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378</v>
      </c>
      <c r="B1431" t="s">
        <v>43</v>
      </c>
      <c r="C1431" t="s">
        <v>29</v>
      </c>
      <c r="D1431" t="s">
        <v>343</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378</v>
      </c>
      <c r="B1432" t="s">
        <v>43</v>
      </c>
      <c r="C1432" t="s">
        <v>29</v>
      </c>
      <c r="D1432" t="s">
        <v>343</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378</v>
      </c>
      <c r="B1433" t="s">
        <v>43</v>
      </c>
      <c r="C1433" t="s">
        <v>29</v>
      </c>
      <c r="D1433" t="s">
        <v>344</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378</v>
      </c>
      <c r="B1434" t="s">
        <v>43</v>
      </c>
      <c r="C1434" t="s">
        <v>29</v>
      </c>
      <c r="D1434" t="s">
        <v>344</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378</v>
      </c>
      <c r="B1435" t="s">
        <v>43</v>
      </c>
      <c r="C1435" t="s">
        <v>29</v>
      </c>
      <c r="D1435" t="s">
        <v>344</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378</v>
      </c>
      <c r="B1436" t="s">
        <v>43</v>
      </c>
      <c r="C1436" t="s">
        <v>29</v>
      </c>
      <c r="D1436" t="s">
        <v>344</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378</v>
      </c>
      <c r="B1437" t="s">
        <v>43</v>
      </c>
      <c r="C1437" t="s">
        <v>29</v>
      </c>
      <c r="D1437" t="s">
        <v>345</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378</v>
      </c>
      <c r="B1438" t="s">
        <v>43</v>
      </c>
      <c r="C1438" t="s">
        <v>29</v>
      </c>
      <c r="D1438" t="s">
        <v>345</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378</v>
      </c>
      <c r="B1439" t="s">
        <v>43</v>
      </c>
      <c r="C1439" t="s">
        <v>29</v>
      </c>
      <c r="D1439" t="s">
        <v>345</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378</v>
      </c>
      <c r="B1440" t="s">
        <v>43</v>
      </c>
      <c r="C1440" t="s">
        <v>29</v>
      </c>
      <c r="D1440" t="s">
        <v>345</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378</v>
      </c>
      <c r="B1441" t="s">
        <v>43</v>
      </c>
      <c r="C1441" t="s">
        <v>29</v>
      </c>
      <c r="D1441" t="s">
        <v>346</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378</v>
      </c>
      <c r="B1442" t="s">
        <v>43</v>
      </c>
      <c r="C1442" t="s">
        <v>29</v>
      </c>
      <c r="D1442" t="s">
        <v>346</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378</v>
      </c>
      <c r="B1443" t="s">
        <v>43</v>
      </c>
      <c r="C1443" t="s">
        <v>29</v>
      </c>
      <c r="D1443" t="s">
        <v>346</v>
      </c>
      <c r="E1443" t="s">
        <v>209</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378</v>
      </c>
      <c r="B1444" t="s">
        <v>43</v>
      </c>
      <c r="C1444" t="s">
        <v>29</v>
      </c>
      <c r="D1444" t="s">
        <v>346</v>
      </c>
      <c r="E1444" t="s">
        <v>211</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378</v>
      </c>
      <c r="B1445" t="s">
        <v>43</v>
      </c>
      <c r="C1445" t="s">
        <v>29</v>
      </c>
      <c r="D1445" t="s">
        <v>347</v>
      </c>
      <c r="E1445" t="s">
        <v>251</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378</v>
      </c>
      <c r="B1446" t="s">
        <v>43</v>
      </c>
      <c r="C1446" t="s">
        <v>29</v>
      </c>
      <c r="D1446" t="s">
        <v>347</v>
      </c>
      <c r="E1446" t="s">
        <v>263</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378</v>
      </c>
      <c r="B1447" t="s">
        <v>43</v>
      </c>
      <c r="C1447" t="s">
        <v>29</v>
      </c>
      <c r="D1447" t="s">
        <v>347</v>
      </c>
      <c r="E1447" t="s">
        <v>264</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378</v>
      </c>
      <c r="B1448" t="s">
        <v>43</v>
      </c>
      <c r="C1448" t="s">
        <v>29</v>
      </c>
      <c r="D1448" t="s">
        <v>347</v>
      </c>
      <c r="E1448" t="s">
        <v>269</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378</v>
      </c>
      <c r="B1449" t="s">
        <v>43</v>
      </c>
      <c r="C1449" t="s">
        <v>29</v>
      </c>
      <c r="D1449" t="s">
        <v>348</v>
      </c>
      <c r="E1449" t="s">
        <v>270</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378</v>
      </c>
      <c r="B1450" t="s">
        <v>43</v>
      </c>
      <c r="C1450" t="s">
        <v>29</v>
      </c>
      <c r="D1450" t="s">
        <v>348</v>
      </c>
      <c r="E1450" t="s">
        <v>271</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378</v>
      </c>
      <c r="B1451" t="s">
        <v>43</v>
      </c>
      <c r="C1451" t="s">
        <v>29</v>
      </c>
      <c r="D1451" t="s">
        <v>348</v>
      </c>
      <c r="E1451" t="s">
        <v>272</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378</v>
      </c>
      <c r="B1452" t="s">
        <v>43</v>
      </c>
      <c r="C1452" t="s">
        <v>29</v>
      </c>
      <c r="D1452" t="s">
        <v>348</v>
      </c>
      <c r="E1452" t="s">
        <v>274</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378</v>
      </c>
      <c r="B1453" t="s">
        <v>43</v>
      </c>
      <c r="C1453" t="s">
        <v>29</v>
      </c>
      <c r="D1453" t="s">
        <v>349</v>
      </c>
      <c r="E1453" t="s">
        <v>277</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378</v>
      </c>
      <c r="B1454" t="s">
        <v>43</v>
      </c>
      <c r="C1454" t="s">
        <v>29</v>
      </c>
      <c r="D1454" t="s">
        <v>349</v>
      </c>
      <c r="E1454" t="s">
        <v>279</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378</v>
      </c>
      <c r="B1455" t="s">
        <v>43</v>
      </c>
      <c r="C1455" t="s">
        <v>29</v>
      </c>
      <c r="D1455" t="s">
        <v>349</v>
      </c>
      <c r="E1455" t="s">
        <v>280</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378</v>
      </c>
      <c r="B1456" t="s">
        <v>43</v>
      </c>
      <c r="C1456" t="s">
        <v>29</v>
      </c>
      <c r="D1456" t="s">
        <v>349</v>
      </c>
      <c r="E1456" t="s">
        <v>282</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378</v>
      </c>
      <c r="B1457" t="s">
        <v>43</v>
      </c>
      <c r="C1457" t="s">
        <v>29</v>
      </c>
      <c r="D1457" t="s">
        <v>350</v>
      </c>
      <c r="E1457" t="s">
        <v>283</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378</v>
      </c>
      <c r="B1458" t="s">
        <v>43</v>
      </c>
      <c r="C1458" t="s">
        <v>29</v>
      </c>
      <c r="D1458" t="s">
        <v>350</v>
      </c>
      <c r="E1458" t="s">
        <v>284</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378</v>
      </c>
      <c r="B1459" t="s">
        <v>43</v>
      </c>
      <c r="C1459" t="s">
        <v>29</v>
      </c>
      <c r="D1459" t="s">
        <v>350</v>
      </c>
      <c r="E1459" t="s">
        <v>287</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378</v>
      </c>
      <c r="B1460" t="s">
        <v>43</v>
      </c>
      <c r="C1460" t="s">
        <v>29</v>
      </c>
      <c r="D1460" t="s">
        <v>350</v>
      </c>
      <c r="E1460" t="s">
        <v>289</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378</v>
      </c>
      <c r="B1461" t="s">
        <v>43</v>
      </c>
      <c r="C1461" t="s">
        <v>29</v>
      </c>
      <c r="D1461" t="s">
        <v>351</v>
      </c>
      <c r="E1461" t="s">
        <v>290</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378</v>
      </c>
      <c r="B1462" t="s">
        <v>43</v>
      </c>
      <c r="C1462" t="s">
        <v>29</v>
      </c>
      <c r="D1462" t="s">
        <v>351</v>
      </c>
      <c r="E1462" t="s">
        <v>291</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378</v>
      </c>
      <c r="B1463" t="s">
        <v>43</v>
      </c>
      <c r="C1463" t="s">
        <v>29</v>
      </c>
      <c r="D1463" t="s">
        <v>351</v>
      </c>
      <c r="E1463" t="s">
        <v>293</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378</v>
      </c>
      <c r="B1464" t="s">
        <v>43</v>
      </c>
      <c r="C1464" t="s">
        <v>29</v>
      </c>
      <c r="D1464" t="s">
        <v>351</v>
      </c>
      <c r="E1464" t="s">
        <v>310</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378</v>
      </c>
      <c r="B1465" t="s">
        <v>43</v>
      </c>
      <c r="C1465" t="s">
        <v>29</v>
      </c>
      <c r="D1465" t="s">
        <v>352</v>
      </c>
      <c r="E1465" t="s">
        <v>313</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379</v>
      </c>
      <c r="B1466" t="s">
        <v>12</v>
      </c>
      <c r="C1466" t="s">
        <v>29</v>
      </c>
      <c r="D1466" t="s">
        <v>337</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379</v>
      </c>
      <c r="B1467" t="s">
        <v>12</v>
      </c>
      <c r="C1467" t="s">
        <v>29</v>
      </c>
      <c r="D1467" t="s">
        <v>337</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379</v>
      </c>
      <c r="B1468" t="s">
        <v>12</v>
      </c>
      <c r="C1468" t="s">
        <v>29</v>
      </c>
      <c r="D1468" t="s">
        <v>337</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379</v>
      </c>
      <c r="B1469" t="s">
        <v>12</v>
      </c>
      <c r="C1469" t="s">
        <v>29</v>
      </c>
      <c r="D1469" t="s">
        <v>337</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379</v>
      </c>
      <c r="B1470" t="s">
        <v>12</v>
      </c>
      <c r="C1470" t="s">
        <v>29</v>
      </c>
      <c r="D1470" t="s">
        <v>338</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379</v>
      </c>
      <c r="B1471" t="s">
        <v>12</v>
      </c>
      <c r="C1471" t="s">
        <v>29</v>
      </c>
      <c r="D1471" t="s">
        <v>338</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379</v>
      </c>
      <c r="B1472" t="s">
        <v>12</v>
      </c>
      <c r="C1472" t="s">
        <v>29</v>
      </c>
      <c r="D1472" t="s">
        <v>338</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379</v>
      </c>
      <c r="B1473" t="s">
        <v>12</v>
      </c>
      <c r="C1473" t="s">
        <v>29</v>
      </c>
      <c r="D1473" t="s">
        <v>338</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379</v>
      </c>
      <c r="B1474" t="s">
        <v>12</v>
      </c>
      <c r="C1474" t="s">
        <v>29</v>
      </c>
      <c r="D1474" t="s">
        <v>339</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379</v>
      </c>
      <c r="B1475" t="s">
        <v>12</v>
      </c>
      <c r="C1475" t="s">
        <v>29</v>
      </c>
      <c r="D1475" t="s">
        <v>339</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379</v>
      </c>
      <c r="B1476" t="s">
        <v>12</v>
      </c>
      <c r="C1476" t="s">
        <v>29</v>
      </c>
      <c r="D1476" t="s">
        <v>339</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379</v>
      </c>
      <c r="B1477" t="s">
        <v>12</v>
      </c>
      <c r="C1477" t="s">
        <v>29</v>
      </c>
      <c r="D1477" t="s">
        <v>339</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379</v>
      </c>
      <c r="B1478" t="s">
        <v>12</v>
      </c>
      <c r="C1478" t="s">
        <v>29</v>
      </c>
      <c r="D1478" t="s">
        <v>340</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379</v>
      </c>
      <c r="B1479" t="s">
        <v>12</v>
      </c>
      <c r="C1479" t="s">
        <v>29</v>
      </c>
      <c r="D1479" t="s">
        <v>340</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379</v>
      </c>
      <c r="B1480" t="s">
        <v>12</v>
      </c>
      <c r="C1480" t="s">
        <v>29</v>
      </c>
      <c r="D1480" t="s">
        <v>340</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379</v>
      </c>
      <c r="B1481" t="s">
        <v>12</v>
      </c>
      <c r="C1481" t="s">
        <v>29</v>
      </c>
      <c r="D1481" t="s">
        <v>340</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379</v>
      </c>
      <c r="B1482" t="s">
        <v>12</v>
      </c>
      <c r="C1482" t="s">
        <v>29</v>
      </c>
      <c r="D1482" t="s">
        <v>341</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379</v>
      </c>
      <c r="B1483" t="s">
        <v>12</v>
      </c>
      <c r="C1483" t="s">
        <v>29</v>
      </c>
      <c r="D1483" t="s">
        <v>341</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379</v>
      </c>
      <c r="B1484" t="s">
        <v>12</v>
      </c>
      <c r="C1484" t="s">
        <v>29</v>
      </c>
      <c r="D1484" t="s">
        <v>341</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379</v>
      </c>
      <c r="B1485" t="s">
        <v>12</v>
      </c>
      <c r="C1485" t="s">
        <v>29</v>
      </c>
      <c r="D1485" t="s">
        <v>341</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379</v>
      </c>
      <c r="B1486" t="s">
        <v>12</v>
      </c>
      <c r="C1486" t="s">
        <v>29</v>
      </c>
      <c r="D1486" t="s">
        <v>342</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379</v>
      </c>
      <c r="B1487" t="s">
        <v>12</v>
      </c>
      <c r="C1487" t="s">
        <v>29</v>
      </c>
      <c r="D1487" t="s">
        <v>342</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379</v>
      </c>
      <c r="B1488" t="s">
        <v>12</v>
      </c>
      <c r="C1488" t="s">
        <v>29</v>
      </c>
      <c r="D1488" t="s">
        <v>342</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379</v>
      </c>
      <c r="B1489" t="s">
        <v>12</v>
      </c>
      <c r="C1489" t="s">
        <v>29</v>
      </c>
      <c r="D1489" t="s">
        <v>342</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379</v>
      </c>
      <c r="B1490" t="s">
        <v>12</v>
      </c>
      <c r="C1490" t="s">
        <v>29</v>
      </c>
      <c r="D1490" t="s">
        <v>343</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379</v>
      </c>
      <c r="B1491" t="s">
        <v>12</v>
      </c>
      <c r="C1491" t="s">
        <v>29</v>
      </c>
      <c r="D1491" t="s">
        <v>343</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379</v>
      </c>
      <c r="B1492" t="s">
        <v>12</v>
      </c>
      <c r="C1492" t="s">
        <v>29</v>
      </c>
      <c r="D1492" t="s">
        <v>343</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379</v>
      </c>
      <c r="B1493" t="s">
        <v>12</v>
      </c>
      <c r="C1493" t="s">
        <v>29</v>
      </c>
      <c r="D1493" t="s">
        <v>343</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379</v>
      </c>
      <c r="B1494" t="s">
        <v>12</v>
      </c>
      <c r="C1494" t="s">
        <v>29</v>
      </c>
      <c r="D1494" t="s">
        <v>344</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379</v>
      </c>
      <c r="B1495" t="s">
        <v>12</v>
      </c>
      <c r="C1495" t="s">
        <v>29</v>
      </c>
      <c r="D1495" t="s">
        <v>344</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379</v>
      </c>
      <c r="B1496" t="s">
        <v>12</v>
      </c>
      <c r="C1496" t="s">
        <v>29</v>
      </c>
      <c r="D1496" t="s">
        <v>344</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379</v>
      </c>
      <c r="B1497" t="s">
        <v>12</v>
      </c>
      <c r="C1497" t="s">
        <v>29</v>
      </c>
      <c r="D1497" t="s">
        <v>344</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379</v>
      </c>
      <c r="B1498" t="s">
        <v>12</v>
      </c>
      <c r="C1498" t="s">
        <v>29</v>
      </c>
      <c r="D1498" t="s">
        <v>345</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379</v>
      </c>
      <c r="B1499" t="s">
        <v>12</v>
      </c>
      <c r="C1499" t="s">
        <v>29</v>
      </c>
      <c r="D1499" t="s">
        <v>345</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379</v>
      </c>
      <c r="B1500" t="s">
        <v>12</v>
      </c>
      <c r="C1500" t="s">
        <v>29</v>
      </c>
      <c r="D1500" t="s">
        <v>345</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379</v>
      </c>
      <c r="B1501" t="s">
        <v>12</v>
      </c>
      <c r="C1501" t="s">
        <v>29</v>
      </c>
      <c r="D1501" t="s">
        <v>345</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379</v>
      </c>
      <c r="B1502" t="s">
        <v>12</v>
      </c>
      <c r="C1502" t="s">
        <v>29</v>
      </c>
      <c r="D1502" t="s">
        <v>346</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379</v>
      </c>
      <c r="B1503" t="s">
        <v>12</v>
      </c>
      <c r="C1503" t="s">
        <v>29</v>
      </c>
      <c r="D1503" t="s">
        <v>346</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379</v>
      </c>
      <c r="B1504" t="s">
        <v>12</v>
      </c>
      <c r="C1504" t="s">
        <v>29</v>
      </c>
      <c r="D1504" t="s">
        <v>346</v>
      </c>
      <c r="E1504" t="s">
        <v>209</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379</v>
      </c>
      <c r="B1505" t="s">
        <v>12</v>
      </c>
      <c r="C1505" t="s">
        <v>29</v>
      </c>
      <c r="D1505" t="s">
        <v>346</v>
      </c>
      <c r="E1505" t="s">
        <v>211</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379</v>
      </c>
      <c r="B1506" t="s">
        <v>12</v>
      </c>
      <c r="C1506" t="s">
        <v>29</v>
      </c>
      <c r="D1506" t="s">
        <v>347</v>
      </c>
      <c r="E1506" t="s">
        <v>251</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379</v>
      </c>
      <c r="B1507" t="s">
        <v>12</v>
      </c>
      <c r="C1507" t="s">
        <v>29</v>
      </c>
      <c r="D1507" t="s">
        <v>347</v>
      </c>
      <c r="E1507" t="s">
        <v>263</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379</v>
      </c>
      <c r="B1508" t="s">
        <v>12</v>
      </c>
      <c r="C1508" t="s">
        <v>29</v>
      </c>
      <c r="D1508" t="s">
        <v>347</v>
      </c>
      <c r="E1508" t="s">
        <v>264</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379</v>
      </c>
      <c r="B1509" t="s">
        <v>12</v>
      </c>
      <c r="C1509" t="s">
        <v>29</v>
      </c>
      <c r="D1509" t="s">
        <v>347</v>
      </c>
      <c r="E1509" t="s">
        <v>269</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379</v>
      </c>
      <c r="B1510" t="s">
        <v>12</v>
      </c>
      <c r="C1510" t="s">
        <v>29</v>
      </c>
      <c r="D1510" t="s">
        <v>348</v>
      </c>
      <c r="E1510" t="s">
        <v>270</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379</v>
      </c>
      <c r="B1511" t="s">
        <v>12</v>
      </c>
      <c r="C1511" t="s">
        <v>29</v>
      </c>
      <c r="D1511" t="s">
        <v>348</v>
      </c>
      <c r="E1511" t="s">
        <v>271</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379</v>
      </c>
      <c r="B1512" t="s">
        <v>12</v>
      </c>
      <c r="C1512" t="s">
        <v>29</v>
      </c>
      <c r="D1512" t="s">
        <v>348</v>
      </c>
      <c r="E1512" t="s">
        <v>272</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379</v>
      </c>
      <c r="B1513" t="s">
        <v>12</v>
      </c>
      <c r="C1513" t="s">
        <v>29</v>
      </c>
      <c r="D1513" t="s">
        <v>348</v>
      </c>
      <c r="E1513" t="s">
        <v>274</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379</v>
      </c>
      <c r="B1514" t="s">
        <v>12</v>
      </c>
      <c r="C1514" t="s">
        <v>29</v>
      </c>
      <c r="D1514" t="s">
        <v>349</v>
      </c>
      <c r="E1514" t="s">
        <v>277</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379</v>
      </c>
      <c r="B1515" t="s">
        <v>12</v>
      </c>
      <c r="C1515" t="s">
        <v>29</v>
      </c>
      <c r="D1515" t="s">
        <v>349</v>
      </c>
      <c r="E1515" t="s">
        <v>279</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379</v>
      </c>
      <c r="B1516" t="s">
        <v>12</v>
      </c>
      <c r="C1516" t="s">
        <v>29</v>
      </c>
      <c r="D1516" t="s">
        <v>349</v>
      </c>
      <c r="E1516" t="s">
        <v>280</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379</v>
      </c>
      <c r="B1517" t="s">
        <v>12</v>
      </c>
      <c r="C1517" t="s">
        <v>29</v>
      </c>
      <c r="D1517" t="s">
        <v>349</v>
      </c>
      <c r="E1517" t="s">
        <v>282</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379</v>
      </c>
      <c r="B1518" t="s">
        <v>12</v>
      </c>
      <c r="C1518" t="s">
        <v>29</v>
      </c>
      <c r="D1518" t="s">
        <v>350</v>
      </c>
      <c r="E1518" t="s">
        <v>283</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379</v>
      </c>
      <c r="B1519" t="s">
        <v>12</v>
      </c>
      <c r="C1519" t="s">
        <v>29</v>
      </c>
      <c r="D1519" t="s">
        <v>350</v>
      </c>
      <c r="E1519" t="s">
        <v>284</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379</v>
      </c>
      <c r="B1520" t="s">
        <v>12</v>
      </c>
      <c r="C1520" t="s">
        <v>29</v>
      </c>
      <c r="D1520" t="s">
        <v>350</v>
      </c>
      <c r="E1520" t="s">
        <v>287</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379</v>
      </c>
      <c r="B1521" t="s">
        <v>12</v>
      </c>
      <c r="C1521" t="s">
        <v>29</v>
      </c>
      <c r="D1521" t="s">
        <v>350</v>
      </c>
      <c r="E1521" t="s">
        <v>289</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379</v>
      </c>
      <c r="B1522" t="s">
        <v>12</v>
      </c>
      <c r="C1522" t="s">
        <v>29</v>
      </c>
      <c r="D1522" t="s">
        <v>351</v>
      </c>
      <c r="E1522" t="s">
        <v>290</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379</v>
      </c>
      <c r="B1523" t="s">
        <v>12</v>
      </c>
      <c r="C1523" t="s">
        <v>29</v>
      </c>
      <c r="D1523" t="s">
        <v>351</v>
      </c>
      <c r="E1523" t="s">
        <v>291</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379</v>
      </c>
      <c r="B1524" t="s">
        <v>12</v>
      </c>
      <c r="C1524" t="s">
        <v>29</v>
      </c>
      <c r="D1524" t="s">
        <v>351</v>
      </c>
      <c r="E1524" t="s">
        <v>293</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379</v>
      </c>
      <c r="B1525" t="s">
        <v>12</v>
      </c>
      <c r="C1525" t="s">
        <v>29</v>
      </c>
      <c r="D1525" t="s">
        <v>351</v>
      </c>
      <c r="E1525" t="s">
        <v>310</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379</v>
      </c>
      <c r="B1526" t="s">
        <v>12</v>
      </c>
      <c r="C1526" t="s">
        <v>29</v>
      </c>
      <c r="D1526" t="s">
        <v>352</v>
      </c>
      <c r="E1526" t="s">
        <v>313</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380</v>
      </c>
      <c r="B1527" t="s">
        <v>13</v>
      </c>
      <c r="C1527" t="s">
        <v>29</v>
      </c>
      <c r="D1527" t="s">
        <v>337</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380</v>
      </c>
      <c r="B1528" t="s">
        <v>13</v>
      </c>
      <c r="C1528" t="s">
        <v>29</v>
      </c>
      <c r="D1528" t="s">
        <v>337</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380</v>
      </c>
      <c r="B1529" t="s">
        <v>13</v>
      </c>
      <c r="C1529" t="s">
        <v>29</v>
      </c>
      <c r="D1529" t="s">
        <v>337</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380</v>
      </c>
      <c r="B1530" t="s">
        <v>13</v>
      </c>
      <c r="C1530" t="s">
        <v>29</v>
      </c>
      <c r="D1530" t="s">
        <v>337</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380</v>
      </c>
      <c r="B1531" t="s">
        <v>13</v>
      </c>
      <c r="C1531" t="s">
        <v>29</v>
      </c>
      <c r="D1531" t="s">
        <v>338</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380</v>
      </c>
      <c r="B1532" t="s">
        <v>13</v>
      </c>
      <c r="C1532" t="s">
        <v>29</v>
      </c>
      <c r="D1532" t="s">
        <v>338</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380</v>
      </c>
      <c r="B1533" t="s">
        <v>13</v>
      </c>
      <c r="C1533" t="s">
        <v>29</v>
      </c>
      <c r="D1533" t="s">
        <v>338</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380</v>
      </c>
      <c r="B1534" t="s">
        <v>13</v>
      </c>
      <c r="C1534" t="s">
        <v>29</v>
      </c>
      <c r="D1534" t="s">
        <v>338</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380</v>
      </c>
      <c r="B1535" t="s">
        <v>13</v>
      </c>
      <c r="C1535" t="s">
        <v>29</v>
      </c>
      <c r="D1535" t="s">
        <v>339</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380</v>
      </c>
      <c r="B1536" t="s">
        <v>13</v>
      </c>
      <c r="C1536" t="s">
        <v>29</v>
      </c>
      <c r="D1536" t="s">
        <v>339</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380</v>
      </c>
      <c r="B1537" t="s">
        <v>13</v>
      </c>
      <c r="C1537" t="s">
        <v>29</v>
      </c>
      <c r="D1537" t="s">
        <v>339</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380</v>
      </c>
      <c r="B1538" t="s">
        <v>13</v>
      </c>
      <c r="C1538" t="s">
        <v>29</v>
      </c>
      <c r="D1538" t="s">
        <v>339</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380</v>
      </c>
      <c r="B1539" t="s">
        <v>13</v>
      </c>
      <c r="C1539" t="s">
        <v>29</v>
      </c>
      <c r="D1539" t="s">
        <v>340</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380</v>
      </c>
      <c r="B1540" t="s">
        <v>13</v>
      </c>
      <c r="C1540" t="s">
        <v>29</v>
      </c>
      <c r="D1540" t="s">
        <v>340</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380</v>
      </c>
      <c r="B1541" t="s">
        <v>13</v>
      </c>
      <c r="C1541" t="s">
        <v>29</v>
      </c>
      <c r="D1541" t="s">
        <v>340</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380</v>
      </c>
      <c r="B1542" t="s">
        <v>13</v>
      </c>
      <c r="C1542" t="s">
        <v>29</v>
      </c>
      <c r="D1542" t="s">
        <v>340</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380</v>
      </c>
      <c r="B1543" t="s">
        <v>13</v>
      </c>
      <c r="C1543" t="s">
        <v>29</v>
      </c>
      <c r="D1543" t="s">
        <v>341</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380</v>
      </c>
      <c r="B1544" t="s">
        <v>13</v>
      </c>
      <c r="C1544" t="s">
        <v>29</v>
      </c>
      <c r="D1544" t="s">
        <v>341</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380</v>
      </c>
      <c r="B1545" t="s">
        <v>13</v>
      </c>
      <c r="C1545" t="s">
        <v>29</v>
      </c>
      <c r="D1545" t="s">
        <v>341</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380</v>
      </c>
      <c r="B1546" t="s">
        <v>13</v>
      </c>
      <c r="C1546" t="s">
        <v>29</v>
      </c>
      <c r="D1546" t="s">
        <v>341</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380</v>
      </c>
      <c r="B1547" t="s">
        <v>13</v>
      </c>
      <c r="C1547" t="s">
        <v>29</v>
      </c>
      <c r="D1547" t="s">
        <v>342</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380</v>
      </c>
      <c r="B1548" t="s">
        <v>13</v>
      </c>
      <c r="C1548" t="s">
        <v>29</v>
      </c>
      <c r="D1548" t="s">
        <v>342</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380</v>
      </c>
      <c r="B1549" t="s">
        <v>13</v>
      </c>
      <c r="C1549" t="s">
        <v>29</v>
      </c>
      <c r="D1549" t="s">
        <v>342</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380</v>
      </c>
      <c r="B1550" t="s">
        <v>13</v>
      </c>
      <c r="C1550" t="s">
        <v>29</v>
      </c>
      <c r="D1550" t="s">
        <v>342</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380</v>
      </c>
      <c r="B1551" t="s">
        <v>13</v>
      </c>
      <c r="C1551" t="s">
        <v>29</v>
      </c>
      <c r="D1551" t="s">
        <v>343</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380</v>
      </c>
      <c r="B1552" t="s">
        <v>13</v>
      </c>
      <c r="C1552" t="s">
        <v>29</v>
      </c>
      <c r="D1552" t="s">
        <v>343</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380</v>
      </c>
      <c r="B1553" t="s">
        <v>13</v>
      </c>
      <c r="C1553" t="s">
        <v>29</v>
      </c>
      <c r="D1553" t="s">
        <v>343</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380</v>
      </c>
      <c r="B1554" t="s">
        <v>13</v>
      </c>
      <c r="C1554" t="s">
        <v>29</v>
      </c>
      <c r="D1554" t="s">
        <v>343</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380</v>
      </c>
      <c r="B1555" t="s">
        <v>13</v>
      </c>
      <c r="C1555" t="s">
        <v>29</v>
      </c>
      <c r="D1555" t="s">
        <v>344</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380</v>
      </c>
      <c r="B1556" t="s">
        <v>13</v>
      </c>
      <c r="C1556" t="s">
        <v>29</v>
      </c>
      <c r="D1556" t="s">
        <v>344</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380</v>
      </c>
      <c r="B1557" t="s">
        <v>13</v>
      </c>
      <c r="C1557" t="s">
        <v>29</v>
      </c>
      <c r="D1557" t="s">
        <v>344</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380</v>
      </c>
      <c r="B1558" t="s">
        <v>13</v>
      </c>
      <c r="C1558" t="s">
        <v>29</v>
      </c>
      <c r="D1558" t="s">
        <v>344</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380</v>
      </c>
      <c r="B1559" t="s">
        <v>13</v>
      </c>
      <c r="C1559" t="s">
        <v>29</v>
      </c>
      <c r="D1559" t="s">
        <v>345</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380</v>
      </c>
      <c r="B1560" t="s">
        <v>13</v>
      </c>
      <c r="C1560" t="s">
        <v>29</v>
      </c>
      <c r="D1560" t="s">
        <v>345</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380</v>
      </c>
      <c r="B1561" t="s">
        <v>13</v>
      </c>
      <c r="C1561" t="s">
        <v>29</v>
      </c>
      <c r="D1561" t="s">
        <v>345</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380</v>
      </c>
      <c r="B1562" t="s">
        <v>13</v>
      </c>
      <c r="C1562" t="s">
        <v>29</v>
      </c>
      <c r="D1562" t="s">
        <v>345</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380</v>
      </c>
      <c r="B1563" t="s">
        <v>13</v>
      </c>
      <c r="C1563" t="s">
        <v>29</v>
      </c>
      <c r="D1563" t="s">
        <v>346</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380</v>
      </c>
      <c r="B1564" t="s">
        <v>13</v>
      </c>
      <c r="C1564" t="s">
        <v>29</v>
      </c>
      <c r="D1564" t="s">
        <v>346</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380</v>
      </c>
      <c r="B1565" t="s">
        <v>13</v>
      </c>
      <c r="C1565" t="s">
        <v>29</v>
      </c>
      <c r="D1565" t="s">
        <v>346</v>
      </c>
      <c r="E1565" t="s">
        <v>209</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380</v>
      </c>
      <c r="B1566" t="s">
        <v>13</v>
      </c>
      <c r="C1566" t="s">
        <v>29</v>
      </c>
      <c r="D1566" t="s">
        <v>346</v>
      </c>
      <c r="E1566" t="s">
        <v>211</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380</v>
      </c>
      <c r="B1567" t="s">
        <v>13</v>
      </c>
      <c r="C1567" t="s">
        <v>29</v>
      </c>
      <c r="D1567" t="s">
        <v>347</v>
      </c>
      <c r="E1567" t="s">
        <v>251</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380</v>
      </c>
      <c r="B1568" t="s">
        <v>13</v>
      </c>
      <c r="C1568" t="s">
        <v>29</v>
      </c>
      <c r="D1568" t="s">
        <v>347</v>
      </c>
      <c r="E1568" t="s">
        <v>263</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380</v>
      </c>
      <c r="B1569" t="s">
        <v>13</v>
      </c>
      <c r="C1569" t="s">
        <v>29</v>
      </c>
      <c r="D1569" t="s">
        <v>347</v>
      </c>
      <c r="E1569" t="s">
        <v>264</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380</v>
      </c>
      <c r="B1570" t="s">
        <v>13</v>
      </c>
      <c r="C1570" t="s">
        <v>29</v>
      </c>
      <c r="D1570" t="s">
        <v>347</v>
      </c>
      <c r="E1570" t="s">
        <v>269</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380</v>
      </c>
      <c r="B1571" t="s">
        <v>13</v>
      </c>
      <c r="C1571" t="s">
        <v>29</v>
      </c>
      <c r="D1571" t="s">
        <v>348</v>
      </c>
      <c r="E1571" t="s">
        <v>270</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380</v>
      </c>
      <c r="B1572" t="s">
        <v>13</v>
      </c>
      <c r="C1572" t="s">
        <v>29</v>
      </c>
      <c r="D1572" t="s">
        <v>348</v>
      </c>
      <c r="E1572" t="s">
        <v>271</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380</v>
      </c>
      <c r="B1573" t="s">
        <v>13</v>
      </c>
      <c r="C1573" t="s">
        <v>29</v>
      </c>
      <c r="D1573" t="s">
        <v>348</v>
      </c>
      <c r="E1573" t="s">
        <v>272</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380</v>
      </c>
      <c r="B1574" t="s">
        <v>13</v>
      </c>
      <c r="C1574" t="s">
        <v>29</v>
      </c>
      <c r="D1574" t="s">
        <v>348</v>
      </c>
      <c r="E1574" t="s">
        <v>274</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380</v>
      </c>
      <c r="B1575" t="s">
        <v>13</v>
      </c>
      <c r="C1575" t="s">
        <v>29</v>
      </c>
      <c r="D1575" t="s">
        <v>349</v>
      </c>
      <c r="E1575" t="s">
        <v>277</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380</v>
      </c>
      <c r="B1576" t="s">
        <v>13</v>
      </c>
      <c r="C1576" t="s">
        <v>29</v>
      </c>
      <c r="D1576" t="s">
        <v>349</v>
      </c>
      <c r="E1576" t="s">
        <v>279</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380</v>
      </c>
      <c r="B1577" t="s">
        <v>13</v>
      </c>
      <c r="C1577" t="s">
        <v>29</v>
      </c>
      <c r="D1577" t="s">
        <v>349</v>
      </c>
      <c r="E1577" t="s">
        <v>280</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380</v>
      </c>
      <c r="B1578" t="s">
        <v>13</v>
      </c>
      <c r="C1578" t="s">
        <v>29</v>
      </c>
      <c r="D1578" t="s">
        <v>349</v>
      </c>
      <c r="E1578" t="s">
        <v>282</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380</v>
      </c>
      <c r="B1579" t="s">
        <v>13</v>
      </c>
      <c r="C1579" t="s">
        <v>29</v>
      </c>
      <c r="D1579" t="s">
        <v>350</v>
      </c>
      <c r="E1579" t="s">
        <v>283</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380</v>
      </c>
      <c r="B1580" t="s">
        <v>13</v>
      </c>
      <c r="C1580" t="s">
        <v>29</v>
      </c>
      <c r="D1580" t="s">
        <v>350</v>
      </c>
      <c r="E1580" t="s">
        <v>284</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380</v>
      </c>
      <c r="B1581" t="s">
        <v>13</v>
      </c>
      <c r="C1581" t="s">
        <v>29</v>
      </c>
      <c r="D1581" t="s">
        <v>350</v>
      </c>
      <c r="E1581" t="s">
        <v>287</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380</v>
      </c>
      <c r="B1582" t="s">
        <v>13</v>
      </c>
      <c r="C1582" t="s">
        <v>29</v>
      </c>
      <c r="D1582" t="s">
        <v>350</v>
      </c>
      <c r="E1582" t="s">
        <v>289</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380</v>
      </c>
      <c r="B1583" t="s">
        <v>13</v>
      </c>
      <c r="C1583" t="s">
        <v>29</v>
      </c>
      <c r="D1583" t="s">
        <v>351</v>
      </c>
      <c r="E1583" t="s">
        <v>290</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380</v>
      </c>
      <c r="B1584" t="s">
        <v>13</v>
      </c>
      <c r="C1584" t="s">
        <v>29</v>
      </c>
      <c r="D1584" t="s">
        <v>351</v>
      </c>
      <c r="E1584" t="s">
        <v>291</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380</v>
      </c>
      <c r="B1585" t="s">
        <v>13</v>
      </c>
      <c r="C1585" t="s">
        <v>29</v>
      </c>
      <c r="D1585" t="s">
        <v>351</v>
      </c>
      <c r="E1585" t="s">
        <v>293</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380</v>
      </c>
      <c r="B1586" t="s">
        <v>13</v>
      </c>
      <c r="C1586" t="s">
        <v>29</v>
      </c>
      <c r="D1586" t="s">
        <v>351</v>
      </c>
      <c r="E1586" t="s">
        <v>310</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380</v>
      </c>
      <c r="B1587" t="s">
        <v>13</v>
      </c>
      <c r="C1587" t="s">
        <v>29</v>
      </c>
      <c r="D1587" t="s">
        <v>352</v>
      </c>
      <c r="E1587" t="s">
        <v>313</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381</v>
      </c>
      <c r="B1588" t="s">
        <v>44</v>
      </c>
      <c r="C1588" t="s">
        <v>29</v>
      </c>
      <c r="D1588" t="s">
        <v>337</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381</v>
      </c>
      <c r="B1589" t="s">
        <v>44</v>
      </c>
      <c r="C1589" t="s">
        <v>29</v>
      </c>
      <c r="D1589" t="s">
        <v>337</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381</v>
      </c>
      <c r="B1590" t="s">
        <v>44</v>
      </c>
      <c r="C1590" t="s">
        <v>29</v>
      </c>
      <c r="D1590" t="s">
        <v>337</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381</v>
      </c>
      <c r="B1591" t="s">
        <v>44</v>
      </c>
      <c r="C1591" t="s">
        <v>29</v>
      </c>
      <c r="D1591" t="s">
        <v>337</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381</v>
      </c>
      <c r="B1592" t="s">
        <v>44</v>
      </c>
      <c r="C1592" t="s">
        <v>29</v>
      </c>
      <c r="D1592" t="s">
        <v>338</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381</v>
      </c>
      <c r="B1593" t="s">
        <v>44</v>
      </c>
      <c r="C1593" t="s">
        <v>29</v>
      </c>
      <c r="D1593" t="s">
        <v>338</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381</v>
      </c>
      <c r="B1594" t="s">
        <v>44</v>
      </c>
      <c r="C1594" t="s">
        <v>29</v>
      </c>
      <c r="D1594" t="s">
        <v>338</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381</v>
      </c>
      <c r="B1595" t="s">
        <v>44</v>
      </c>
      <c r="C1595" t="s">
        <v>29</v>
      </c>
      <c r="D1595" t="s">
        <v>338</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381</v>
      </c>
      <c r="B1596" t="s">
        <v>44</v>
      </c>
      <c r="C1596" t="s">
        <v>29</v>
      </c>
      <c r="D1596" t="s">
        <v>339</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381</v>
      </c>
      <c r="B1597" t="s">
        <v>44</v>
      </c>
      <c r="C1597" t="s">
        <v>29</v>
      </c>
      <c r="D1597" t="s">
        <v>339</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381</v>
      </c>
      <c r="B1598" t="s">
        <v>44</v>
      </c>
      <c r="C1598" t="s">
        <v>29</v>
      </c>
      <c r="D1598" t="s">
        <v>339</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381</v>
      </c>
      <c r="B1599" t="s">
        <v>44</v>
      </c>
      <c r="C1599" t="s">
        <v>29</v>
      </c>
      <c r="D1599" t="s">
        <v>339</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381</v>
      </c>
      <c r="B1600" t="s">
        <v>44</v>
      </c>
      <c r="C1600" t="s">
        <v>29</v>
      </c>
      <c r="D1600" t="s">
        <v>340</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381</v>
      </c>
      <c r="B1601" t="s">
        <v>44</v>
      </c>
      <c r="C1601" t="s">
        <v>29</v>
      </c>
      <c r="D1601" t="s">
        <v>340</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381</v>
      </c>
      <c r="B1602" t="s">
        <v>44</v>
      </c>
      <c r="C1602" t="s">
        <v>29</v>
      </c>
      <c r="D1602" t="s">
        <v>340</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381</v>
      </c>
      <c r="B1603" t="s">
        <v>44</v>
      </c>
      <c r="C1603" t="s">
        <v>29</v>
      </c>
      <c r="D1603" t="s">
        <v>340</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381</v>
      </c>
      <c r="B1604" t="s">
        <v>44</v>
      </c>
      <c r="C1604" t="s">
        <v>29</v>
      </c>
      <c r="D1604" t="s">
        <v>341</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381</v>
      </c>
      <c r="B1605" t="s">
        <v>44</v>
      </c>
      <c r="C1605" t="s">
        <v>29</v>
      </c>
      <c r="D1605" t="s">
        <v>341</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381</v>
      </c>
      <c r="B1606" t="s">
        <v>44</v>
      </c>
      <c r="C1606" t="s">
        <v>29</v>
      </c>
      <c r="D1606" t="s">
        <v>341</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381</v>
      </c>
      <c r="B1607" t="s">
        <v>44</v>
      </c>
      <c r="C1607" t="s">
        <v>29</v>
      </c>
      <c r="D1607" t="s">
        <v>341</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381</v>
      </c>
      <c r="B1608" t="s">
        <v>44</v>
      </c>
      <c r="C1608" t="s">
        <v>29</v>
      </c>
      <c r="D1608" t="s">
        <v>342</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381</v>
      </c>
      <c r="B1609" t="s">
        <v>44</v>
      </c>
      <c r="C1609" t="s">
        <v>29</v>
      </c>
      <c r="D1609" t="s">
        <v>342</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381</v>
      </c>
      <c r="B1610" t="s">
        <v>44</v>
      </c>
      <c r="C1610" t="s">
        <v>29</v>
      </c>
      <c r="D1610" t="s">
        <v>342</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381</v>
      </c>
      <c r="B1611" t="s">
        <v>44</v>
      </c>
      <c r="C1611" t="s">
        <v>29</v>
      </c>
      <c r="D1611" t="s">
        <v>342</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381</v>
      </c>
      <c r="B1612" t="s">
        <v>44</v>
      </c>
      <c r="C1612" t="s">
        <v>29</v>
      </c>
      <c r="D1612" t="s">
        <v>343</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381</v>
      </c>
      <c r="B1613" t="s">
        <v>44</v>
      </c>
      <c r="C1613" t="s">
        <v>29</v>
      </c>
      <c r="D1613" t="s">
        <v>343</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381</v>
      </c>
      <c r="B1614" t="s">
        <v>44</v>
      </c>
      <c r="C1614" t="s">
        <v>29</v>
      </c>
      <c r="D1614" t="s">
        <v>343</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381</v>
      </c>
      <c r="B1615" t="s">
        <v>44</v>
      </c>
      <c r="C1615" t="s">
        <v>29</v>
      </c>
      <c r="D1615" t="s">
        <v>343</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381</v>
      </c>
      <c r="B1616" t="s">
        <v>44</v>
      </c>
      <c r="C1616" t="s">
        <v>29</v>
      </c>
      <c r="D1616" t="s">
        <v>344</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381</v>
      </c>
      <c r="B1617" t="s">
        <v>44</v>
      </c>
      <c r="C1617" t="s">
        <v>29</v>
      </c>
      <c r="D1617" t="s">
        <v>344</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381</v>
      </c>
      <c r="B1618" t="s">
        <v>44</v>
      </c>
      <c r="C1618" t="s">
        <v>29</v>
      </c>
      <c r="D1618" t="s">
        <v>344</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381</v>
      </c>
      <c r="B1619" t="s">
        <v>44</v>
      </c>
      <c r="C1619" t="s">
        <v>29</v>
      </c>
      <c r="D1619" t="s">
        <v>344</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381</v>
      </c>
      <c r="B1620" t="s">
        <v>44</v>
      </c>
      <c r="C1620" t="s">
        <v>29</v>
      </c>
      <c r="D1620" t="s">
        <v>345</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381</v>
      </c>
      <c r="B1621" t="s">
        <v>44</v>
      </c>
      <c r="C1621" t="s">
        <v>29</v>
      </c>
      <c r="D1621" t="s">
        <v>345</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381</v>
      </c>
      <c r="B1622" t="s">
        <v>44</v>
      </c>
      <c r="C1622" t="s">
        <v>29</v>
      </c>
      <c r="D1622" t="s">
        <v>345</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381</v>
      </c>
      <c r="B1623" t="s">
        <v>44</v>
      </c>
      <c r="C1623" t="s">
        <v>29</v>
      </c>
      <c r="D1623" t="s">
        <v>345</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381</v>
      </c>
      <c r="B1624" t="s">
        <v>44</v>
      </c>
      <c r="C1624" t="s">
        <v>29</v>
      </c>
      <c r="D1624" t="s">
        <v>346</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381</v>
      </c>
      <c r="B1625" t="s">
        <v>44</v>
      </c>
      <c r="C1625" t="s">
        <v>29</v>
      </c>
      <c r="D1625" t="s">
        <v>346</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381</v>
      </c>
      <c r="B1626" t="s">
        <v>44</v>
      </c>
      <c r="C1626" t="s">
        <v>29</v>
      </c>
      <c r="D1626" t="s">
        <v>346</v>
      </c>
      <c r="E1626" t="s">
        <v>209</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381</v>
      </c>
      <c r="B1627" t="s">
        <v>44</v>
      </c>
      <c r="C1627" t="s">
        <v>29</v>
      </c>
      <c r="D1627" t="s">
        <v>346</v>
      </c>
      <c r="E1627" t="s">
        <v>211</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381</v>
      </c>
      <c r="B1628" t="s">
        <v>44</v>
      </c>
      <c r="C1628" t="s">
        <v>29</v>
      </c>
      <c r="D1628" t="s">
        <v>347</v>
      </c>
      <c r="E1628" t="s">
        <v>251</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381</v>
      </c>
      <c r="B1629" t="s">
        <v>44</v>
      </c>
      <c r="C1629" t="s">
        <v>29</v>
      </c>
      <c r="D1629" t="s">
        <v>347</v>
      </c>
      <c r="E1629" t="s">
        <v>263</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381</v>
      </c>
      <c r="B1630" t="s">
        <v>44</v>
      </c>
      <c r="C1630" t="s">
        <v>29</v>
      </c>
      <c r="D1630" t="s">
        <v>347</v>
      </c>
      <c r="E1630" t="s">
        <v>264</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381</v>
      </c>
      <c r="B1631" t="s">
        <v>44</v>
      </c>
      <c r="C1631" t="s">
        <v>29</v>
      </c>
      <c r="D1631" t="s">
        <v>347</v>
      </c>
      <c r="E1631" t="s">
        <v>269</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381</v>
      </c>
      <c r="B1632" t="s">
        <v>44</v>
      </c>
      <c r="C1632" t="s">
        <v>29</v>
      </c>
      <c r="D1632" t="s">
        <v>348</v>
      </c>
      <c r="E1632" t="s">
        <v>270</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381</v>
      </c>
      <c r="B1633" t="s">
        <v>44</v>
      </c>
      <c r="C1633" t="s">
        <v>29</v>
      </c>
      <c r="D1633" t="s">
        <v>348</v>
      </c>
      <c r="E1633" t="s">
        <v>271</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381</v>
      </c>
      <c r="B1634" t="s">
        <v>44</v>
      </c>
      <c r="C1634" t="s">
        <v>29</v>
      </c>
      <c r="D1634" t="s">
        <v>348</v>
      </c>
      <c r="E1634" t="s">
        <v>272</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381</v>
      </c>
      <c r="B1635" t="s">
        <v>44</v>
      </c>
      <c r="C1635" t="s">
        <v>29</v>
      </c>
      <c r="D1635" t="s">
        <v>348</v>
      </c>
      <c r="E1635" t="s">
        <v>274</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381</v>
      </c>
      <c r="B1636" t="s">
        <v>44</v>
      </c>
      <c r="C1636" t="s">
        <v>29</v>
      </c>
      <c r="D1636" t="s">
        <v>349</v>
      </c>
      <c r="E1636" t="s">
        <v>277</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381</v>
      </c>
      <c r="B1637" t="s">
        <v>44</v>
      </c>
      <c r="C1637" t="s">
        <v>29</v>
      </c>
      <c r="D1637" t="s">
        <v>349</v>
      </c>
      <c r="E1637" t="s">
        <v>279</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381</v>
      </c>
      <c r="B1638" t="s">
        <v>44</v>
      </c>
      <c r="C1638" t="s">
        <v>29</v>
      </c>
      <c r="D1638" t="s">
        <v>349</v>
      </c>
      <c r="E1638" t="s">
        <v>280</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381</v>
      </c>
      <c r="B1639" t="s">
        <v>44</v>
      </c>
      <c r="C1639" t="s">
        <v>29</v>
      </c>
      <c r="D1639" t="s">
        <v>349</v>
      </c>
      <c r="E1639" t="s">
        <v>282</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381</v>
      </c>
      <c r="B1640" t="s">
        <v>44</v>
      </c>
      <c r="C1640" t="s">
        <v>29</v>
      </c>
      <c r="D1640" t="s">
        <v>350</v>
      </c>
      <c r="E1640" t="s">
        <v>283</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381</v>
      </c>
      <c r="B1641" t="s">
        <v>44</v>
      </c>
      <c r="C1641" t="s">
        <v>29</v>
      </c>
      <c r="D1641" t="s">
        <v>350</v>
      </c>
      <c r="E1641" t="s">
        <v>284</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381</v>
      </c>
      <c r="B1642" t="s">
        <v>44</v>
      </c>
      <c r="C1642" t="s">
        <v>29</v>
      </c>
      <c r="D1642" t="s">
        <v>350</v>
      </c>
      <c r="E1642" t="s">
        <v>287</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381</v>
      </c>
      <c r="B1643" t="s">
        <v>44</v>
      </c>
      <c r="C1643" t="s">
        <v>29</v>
      </c>
      <c r="D1643" t="s">
        <v>350</v>
      </c>
      <c r="E1643" t="s">
        <v>289</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381</v>
      </c>
      <c r="B1644" t="s">
        <v>44</v>
      </c>
      <c r="C1644" t="s">
        <v>29</v>
      </c>
      <c r="D1644" t="s">
        <v>351</v>
      </c>
      <c r="E1644" t="s">
        <v>290</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381</v>
      </c>
      <c r="B1645" t="s">
        <v>44</v>
      </c>
      <c r="C1645" t="s">
        <v>29</v>
      </c>
      <c r="D1645" t="s">
        <v>351</v>
      </c>
      <c r="E1645" t="s">
        <v>291</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381</v>
      </c>
      <c r="B1646" t="s">
        <v>44</v>
      </c>
      <c r="C1646" t="s">
        <v>29</v>
      </c>
      <c r="D1646" t="s">
        <v>351</v>
      </c>
      <c r="E1646" t="s">
        <v>293</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381</v>
      </c>
      <c r="B1647" t="s">
        <v>44</v>
      </c>
      <c r="C1647" t="s">
        <v>29</v>
      </c>
      <c r="D1647" t="s">
        <v>351</v>
      </c>
      <c r="E1647" t="s">
        <v>310</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381</v>
      </c>
      <c r="B1648" t="s">
        <v>44</v>
      </c>
      <c r="C1648" t="s">
        <v>29</v>
      </c>
      <c r="D1648" t="s">
        <v>352</v>
      </c>
      <c r="E1648" t="s">
        <v>313</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382</v>
      </c>
      <c r="B1649" t="s">
        <v>14</v>
      </c>
      <c r="C1649" t="s">
        <v>29</v>
      </c>
      <c r="D1649" t="s">
        <v>337</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382</v>
      </c>
      <c r="B1650" t="s">
        <v>14</v>
      </c>
      <c r="C1650" t="s">
        <v>29</v>
      </c>
      <c r="D1650" t="s">
        <v>337</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382</v>
      </c>
      <c r="B1651" t="s">
        <v>14</v>
      </c>
      <c r="C1651" t="s">
        <v>29</v>
      </c>
      <c r="D1651" t="s">
        <v>337</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382</v>
      </c>
      <c r="B1652" t="s">
        <v>14</v>
      </c>
      <c r="C1652" t="s">
        <v>29</v>
      </c>
      <c r="D1652" t="s">
        <v>337</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382</v>
      </c>
      <c r="B1653" t="s">
        <v>14</v>
      </c>
      <c r="C1653" t="s">
        <v>29</v>
      </c>
      <c r="D1653" t="s">
        <v>338</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382</v>
      </c>
      <c r="B1654" t="s">
        <v>14</v>
      </c>
      <c r="C1654" t="s">
        <v>29</v>
      </c>
      <c r="D1654" t="s">
        <v>338</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382</v>
      </c>
      <c r="B1655" t="s">
        <v>14</v>
      </c>
      <c r="C1655" t="s">
        <v>29</v>
      </c>
      <c r="D1655" t="s">
        <v>338</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382</v>
      </c>
      <c r="B1656" t="s">
        <v>14</v>
      </c>
      <c r="C1656" t="s">
        <v>29</v>
      </c>
      <c r="D1656" t="s">
        <v>338</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382</v>
      </c>
      <c r="B1657" t="s">
        <v>14</v>
      </c>
      <c r="C1657" t="s">
        <v>29</v>
      </c>
      <c r="D1657" t="s">
        <v>339</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382</v>
      </c>
      <c r="B1658" t="s">
        <v>14</v>
      </c>
      <c r="C1658" t="s">
        <v>29</v>
      </c>
      <c r="D1658" t="s">
        <v>339</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382</v>
      </c>
      <c r="B1659" t="s">
        <v>14</v>
      </c>
      <c r="C1659" t="s">
        <v>29</v>
      </c>
      <c r="D1659" t="s">
        <v>339</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382</v>
      </c>
      <c r="B1660" t="s">
        <v>14</v>
      </c>
      <c r="C1660" t="s">
        <v>29</v>
      </c>
      <c r="D1660" t="s">
        <v>339</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382</v>
      </c>
      <c r="B1661" t="s">
        <v>14</v>
      </c>
      <c r="C1661" t="s">
        <v>29</v>
      </c>
      <c r="D1661" t="s">
        <v>340</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382</v>
      </c>
      <c r="B1662" t="s">
        <v>14</v>
      </c>
      <c r="C1662" t="s">
        <v>29</v>
      </c>
      <c r="D1662" t="s">
        <v>340</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382</v>
      </c>
      <c r="B1663" t="s">
        <v>14</v>
      </c>
      <c r="C1663" t="s">
        <v>29</v>
      </c>
      <c r="D1663" t="s">
        <v>340</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382</v>
      </c>
      <c r="B1664" t="s">
        <v>14</v>
      </c>
      <c r="C1664" t="s">
        <v>29</v>
      </c>
      <c r="D1664" t="s">
        <v>340</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382</v>
      </c>
      <c r="B1665" t="s">
        <v>14</v>
      </c>
      <c r="C1665" t="s">
        <v>29</v>
      </c>
      <c r="D1665" t="s">
        <v>341</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382</v>
      </c>
      <c r="B1666" t="s">
        <v>14</v>
      </c>
      <c r="C1666" t="s">
        <v>29</v>
      </c>
      <c r="D1666" t="s">
        <v>341</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382</v>
      </c>
      <c r="B1667" t="s">
        <v>14</v>
      </c>
      <c r="C1667" t="s">
        <v>29</v>
      </c>
      <c r="D1667" t="s">
        <v>341</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382</v>
      </c>
      <c r="B1668" t="s">
        <v>14</v>
      </c>
      <c r="C1668" t="s">
        <v>29</v>
      </c>
      <c r="D1668" t="s">
        <v>341</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382</v>
      </c>
      <c r="B1669" t="s">
        <v>14</v>
      </c>
      <c r="C1669" t="s">
        <v>29</v>
      </c>
      <c r="D1669" t="s">
        <v>342</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382</v>
      </c>
      <c r="B1670" t="s">
        <v>14</v>
      </c>
      <c r="C1670" t="s">
        <v>29</v>
      </c>
      <c r="D1670" t="s">
        <v>342</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382</v>
      </c>
      <c r="B1671" t="s">
        <v>14</v>
      </c>
      <c r="C1671" t="s">
        <v>29</v>
      </c>
      <c r="D1671" t="s">
        <v>342</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382</v>
      </c>
      <c r="B1672" t="s">
        <v>14</v>
      </c>
      <c r="C1672" t="s">
        <v>29</v>
      </c>
      <c r="D1672" t="s">
        <v>342</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382</v>
      </c>
      <c r="B1673" t="s">
        <v>14</v>
      </c>
      <c r="C1673" t="s">
        <v>29</v>
      </c>
      <c r="D1673" t="s">
        <v>343</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382</v>
      </c>
      <c r="B1674" t="s">
        <v>14</v>
      </c>
      <c r="C1674" t="s">
        <v>29</v>
      </c>
      <c r="D1674" t="s">
        <v>343</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382</v>
      </c>
      <c r="B1675" t="s">
        <v>14</v>
      </c>
      <c r="C1675" t="s">
        <v>29</v>
      </c>
      <c r="D1675" t="s">
        <v>343</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382</v>
      </c>
      <c r="B1676" t="s">
        <v>14</v>
      </c>
      <c r="C1676" t="s">
        <v>29</v>
      </c>
      <c r="D1676" t="s">
        <v>343</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382</v>
      </c>
      <c r="B1677" t="s">
        <v>14</v>
      </c>
      <c r="C1677" t="s">
        <v>29</v>
      </c>
      <c r="D1677" t="s">
        <v>344</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382</v>
      </c>
      <c r="B1678" t="s">
        <v>14</v>
      </c>
      <c r="C1678" t="s">
        <v>29</v>
      </c>
      <c r="D1678" t="s">
        <v>344</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382</v>
      </c>
      <c r="B1679" t="s">
        <v>14</v>
      </c>
      <c r="C1679" t="s">
        <v>29</v>
      </c>
      <c r="D1679" t="s">
        <v>344</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382</v>
      </c>
      <c r="B1680" t="s">
        <v>14</v>
      </c>
      <c r="C1680" t="s">
        <v>29</v>
      </c>
      <c r="D1680" t="s">
        <v>344</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382</v>
      </c>
      <c r="B1681" t="s">
        <v>14</v>
      </c>
      <c r="C1681" t="s">
        <v>29</v>
      </c>
      <c r="D1681" t="s">
        <v>345</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382</v>
      </c>
      <c r="B1682" t="s">
        <v>14</v>
      </c>
      <c r="C1682" t="s">
        <v>29</v>
      </c>
      <c r="D1682" t="s">
        <v>345</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382</v>
      </c>
      <c r="B1683" t="s">
        <v>14</v>
      </c>
      <c r="C1683" t="s">
        <v>29</v>
      </c>
      <c r="D1683" t="s">
        <v>345</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382</v>
      </c>
      <c r="B1684" t="s">
        <v>14</v>
      </c>
      <c r="C1684" t="s">
        <v>29</v>
      </c>
      <c r="D1684" t="s">
        <v>345</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382</v>
      </c>
      <c r="B1685" t="s">
        <v>14</v>
      </c>
      <c r="C1685" t="s">
        <v>29</v>
      </c>
      <c r="D1685" t="s">
        <v>346</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382</v>
      </c>
      <c r="B1686" t="s">
        <v>14</v>
      </c>
      <c r="C1686" t="s">
        <v>29</v>
      </c>
      <c r="D1686" t="s">
        <v>346</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382</v>
      </c>
      <c r="B1687" t="s">
        <v>14</v>
      </c>
      <c r="C1687" t="s">
        <v>29</v>
      </c>
      <c r="D1687" t="s">
        <v>346</v>
      </c>
      <c r="E1687" t="s">
        <v>209</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382</v>
      </c>
      <c r="B1688" t="s">
        <v>14</v>
      </c>
      <c r="C1688" t="s">
        <v>29</v>
      </c>
      <c r="D1688" t="s">
        <v>346</v>
      </c>
      <c r="E1688" t="s">
        <v>211</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382</v>
      </c>
      <c r="B1689" t="s">
        <v>14</v>
      </c>
      <c r="C1689" t="s">
        <v>29</v>
      </c>
      <c r="D1689" t="s">
        <v>347</v>
      </c>
      <c r="E1689" t="s">
        <v>251</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382</v>
      </c>
      <c r="B1690" t="s">
        <v>14</v>
      </c>
      <c r="C1690" t="s">
        <v>29</v>
      </c>
      <c r="D1690" t="s">
        <v>347</v>
      </c>
      <c r="E1690" t="s">
        <v>263</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382</v>
      </c>
      <c r="B1691" t="s">
        <v>14</v>
      </c>
      <c r="C1691" t="s">
        <v>29</v>
      </c>
      <c r="D1691" t="s">
        <v>347</v>
      </c>
      <c r="E1691" t="s">
        <v>264</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382</v>
      </c>
      <c r="B1692" t="s">
        <v>14</v>
      </c>
      <c r="C1692" t="s">
        <v>29</v>
      </c>
      <c r="D1692" t="s">
        <v>347</v>
      </c>
      <c r="E1692" t="s">
        <v>269</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382</v>
      </c>
      <c r="B1693" t="s">
        <v>14</v>
      </c>
      <c r="C1693" t="s">
        <v>29</v>
      </c>
      <c r="D1693" t="s">
        <v>348</v>
      </c>
      <c r="E1693" t="s">
        <v>270</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382</v>
      </c>
      <c r="B1694" t="s">
        <v>14</v>
      </c>
      <c r="C1694" t="s">
        <v>29</v>
      </c>
      <c r="D1694" t="s">
        <v>348</v>
      </c>
      <c r="E1694" t="s">
        <v>271</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382</v>
      </c>
      <c r="B1695" t="s">
        <v>14</v>
      </c>
      <c r="C1695" t="s">
        <v>29</v>
      </c>
      <c r="D1695" t="s">
        <v>348</v>
      </c>
      <c r="E1695" t="s">
        <v>272</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382</v>
      </c>
      <c r="B1696" t="s">
        <v>14</v>
      </c>
      <c r="C1696" t="s">
        <v>29</v>
      </c>
      <c r="D1696" t="s">
        <v>348</v>
      </c>
      <c r="E1696" t="s">
        <v>274</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382</v>
      </c>
      <c r="B1697" t="s">
        <v>14</v>
      </c>
      <c r="C1697" t="s">
        <v>29</v>
      </c>
      <c r="D1697" t="s">
        <v>349</v>
      </c>
      <c r="E1697" t="s">
        <v>277</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382</v>
      </c>
      <c r="B1698" t="s">
        <v>14</v>
      </c>
      <c r="C1698" t="s">
        <v>29</v>
      </c>
      <c r="D1698" t="s">
        <v>349</v>
      </c>
      <c r="E1698" t="s">
        <v>279</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382</v>
      </c>
      <c r="B1699" t="s">
        <v>14</v>
      </c>
      <c r="C1699" t="s">
        <v>29</v>
      </c>
      <c r="D1699" t="s">
        <v>349</v>
      </c>
      <c r="E1699" t="s">
        <v>280</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382</v>
      </c>
      <c r="B1700" t="s">
        <v>14</v>
      </c>
      <c r="C1700" t="s">
        <v>29</v>
      </c>
      <c r="D1700" t="s">
        <v>349</v>
      </c>
      <c r="E1700" t="s">
        <v>282</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382</v>
      </c>
      <c r="B1701" t="s">
        <v>14</v>
      </c>
      <c r="C1701" t="s">
        <v>29</v>
      </c>
      <c r="D1701" t="s">
        <v>350</v>
      </c>
      <c r="E1701" t="s">
        <v>283</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382</v>
      </c>
      <c r="B1702" t="s">
        <v>14</v>
      </c>
      <c r="C1702" t="s">
        <v>29</v>
      </c>
      <c r="D1702" t="s">
        <v>350</v>
      </c>
      <c r="E1702" t="s">
        <v>284</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382</v>
      </c>
      <c r="B1703" t="s">
        <v>14</v>
      </c>
      <c r="C1703" t="s">
        <v>29</v>
      </c>
      <c r="D1703" t="s">
        <v>350</v>
      </c>
      <c r="E1703" t="s">
        <v>287</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382</v>
      </c>
      <c r="B1704" t="s">
        <v>14</v>
      </c>
      <c r="C1704" t="s">
        <v>29</v>
      </c>
      <c r="D1704" t="s">
        <v>350</v>
      </c>
      <c r="E1704" t="s">
        <v>289</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382</v>
      </c>
      <c r="B1705" t="s">
        <v>14</v>
      </c>
      <c r="C1705" t="s">
        <v>29</v>
      </c>
      <c r="D1705" t="s">
        <v>351</v>
      </c>
      <c r="E1705" t="s">
        <v>290</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382</v>
      </c>
      <c r="B1706" t="s">
        <v>14</v>
      </c>
      <c r="C1706" t="s">
        <v>29</v>
      </c>
      <c r="D1706" t="s">
        <v>351</v>
      </c>
      <c r="E1706" t="s">
        <v>291</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382</v>
      </c>
      <c r="B1707" t="s">
        <v>14</v>
      </c>
      <c r="C1707" t="s">
        <v>29</v>
      </c>
      <c r="D1707" t="s">
        <v>351</v>
      </c>
      <c r="E1707" t="s">
        <v>293</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382</v>
      </c>
      <c r="B1708" t="s">
        <v>14</v>
      </c>
      <c r="C1708" t="s">
        <v>29</v>
      </c>
      <c r="D1708" t="s">
        <v>351</v>
      </c>
      <c r="E1708" t="s">
        <v>310</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382</v>
      </c>
      <c r="B1709" t="s">
        <v>14</v>
      </c>
      <c r="C1709" t="s">
        <v>29</v>
      </c>
      <c r="D1709" t="s">
        <v>352</v>
      </c>
      <c r="E1709" t="s">
        <v>313</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383</v>
      </c>
      <c r="B1710" t="s">
        <v>45</v>
      </c>
      <c r="C1710" t="s">
        <v>29</v>
      </c>
      <c r="D1710" t="s">
        <v>337</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383</v>
      </c>
      <c r="B1711" t="s">
        <v>45</v>
      </c>
      <c r="C1711" t="s">
        <v>29</v>
      </c>
      <c r="D1711" t="s">
        <v>337</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383</v>
      </c>
      <c r="B1712" t="s">
        <v>45</v>
      </c>
      <c r="C1712" t="s">
        <v>29</v>
      </c>
      <c r="D1712" t="s">
        <v>337</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383</v>
      </c>
      <c r="B1713" t="s">
        <v>45</v>
      </c>
      <c r="C1713" t="s">
        <v>29</v>
      </c>
      <c r="D1713" t="s">
        <v>337</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383</v>
      </c>
      <c r="B1714" t="s">
        <v>45</v>
      </c>
      <c r="C1714" t="s">
        <v>29</v>
      </c>
      <c r="D1714" t="s">
        <v>338</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383</v>
      </c>
      <c r="B1715" t="s">
        <v>45</v>
      </c>
      <c r="C1715" t="s">
        <v>29</v>
      </c>
      <c r="D1715" t="s">
        <v>338</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383</v>
      </c>
      <c r="B1716" t="s">
        <v>45</v>
      </c>
      <c r="C1716" t="s">
        <v>29</v>
      </c>
      <c r="D1716" t="s">
        <v>338</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383</v>
      </c>
      <c r="B1717" t="s">
        <v>45</v>
      </c>
      <c r="C1717" t="s">
        <v>29</v>
      </c>
      <c r="D1717" t="s">
        <v>338</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383</v>
      </c>
      <c r="B1718" t="s">
        <v>45</v>
      </c>
      <c r="C1718" t="s">
        <v>29</v>
      </c>
      <c r="D1718" t="s">
        <v>339</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383</v>
      </c>
      <c r="B1719" t="s">
        <v>45</v>
      </c>
      <c r="C1719" t="s">
        <v>29</v>
      </c>
      <c r="D1719" t="s">
        <v>339</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383</v>
      </c>
      <c r="B1720" t="s">
        <v>45</v>
      </c>
      <c r="C1720" t="s">
        <v>29</v>
      </c>
      <c r="D1720" t="s">
        <v>339</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383</v>
      </c>
      <c r="B1721" t="s">
        <v>45</v>
      </c>
      <c r="C1721" t="s">
        <v>29</v>
      </c>
      <c r="D1721" t="s">
        <v>339</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383</v>
      </c>
      <c r="B1722" t="s">
        <v>45</v>
      </c>
      <c r="C1722" t="s">
        <v>29</v>
      </c>
      <c r="D1722" t="s">
        <v>340</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383</v>
      </c>
      <c r="B1723" t="s">
        <v>45</v>
      </c>
      <c r="C1723" t="s">
        <v>29</v>
      </c>
      <c r="D1723" t="s">
        <v>340</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383</v>
      </c>
      <c r="B1724" t="s">
        <v>45</v>
      </c>
      <c r="C1724" t="s">
        <v>29</v>
      </c>
      <c r="D1724" t="s">
        <v>340</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383</v>
      </c>
      <c r="B1725" t="s">
        <v>45</v>
      </c>
      <c r="C1725" t="s">
        <v>29</v>
      </c>
      <c r="D1725" t="s">
        <v>340</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383</v>
      </c>
      <c r="B1726" t="s">
        <v>45</v>
      </c>
      <c r="C1726" t="s">
        <v>29</v>
      </c>
      <c r="D1726" t="s">
        <v>341</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383</v>
      </c>
      <c r="B1727" t="s">
        <v>45</v>
      </c>
      <c r="C1727" t="s">
        <v>29</v>
      </c>
      <c r="D1727" t="s">
        <v>341</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383</v>
      </c>
      <c r="B1728" t="s">
        <v>45</v>
      </c>
      <c r="C1728" t="s">
        <v>29</v>
      </c>
      <c r="D1728" t="s">
        <v>341</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383</v>
      </c>
      <c r="B1729" t="s">
        <v>45</v>
      </c>
      <c r="C1729" t="s">
        <v>29</v>
      </c>
      <c r="D1729" t="s">
        <v>341</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383</v>
      </c>
      <c r="B1730" t="s">
        <v>45</v>
      </c>
      <c r="C1730" t="s">
        <v>29</v>
      </c>
      <c r="D1730" t="s">
        <v>342</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383</v>
      </c>
      <c r="B1731" t="s">
        <v>45</v>
      </c>
      <c r="C1731" t="s">
        <v>29</v>
      </c>
      <c r="D1731" t="s">
        <v>342</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383</v>
      </c>
      <c r="B1732" t="s">
        <v>45</v>
      </c>
      <c r="C1732" t="s">
        <v>29</v>
      </c>
      <c r="D1732" t="s">
        <v>342</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383</v>
      </c>
      <c r="B1733" t="s">
        <v>45</v>
      </c>
      <c r="C1733" t="s">
        <v>29</v>
      </c>
      <c r="D1733" t="s">
        <v>342</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383</v>
      </c>
      <c r="B1734" t="s">
        <v>45</v>
      </c>
      <c r="C1734" t="s">
        <v>29</v>
      </c>
      <c r="D1734" t="s">
        <v>343</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383</v>
      </c>
      <c r="B1735" t="s">
        <v>45</v>
      </c>
      <c r="C1735" t="s">
        <v>29</v>
      </c>
      <c r="D1735" t="s">
        <v>343</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383</v>
      </c>
      <c r="B1736" t="s">
        <v>45</v>
      </c>
      <c r="C1736" t="s">
        <v>29</v>
      </c>
      <c r="D1736" t="s">
        <v>343</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383</v>
      </c>
      <c r="B1737" t="s">
        <v>45</v>
      </c>
      <c r="C1737" t="s">
        <v>29</v>
      </c>
      <c r="D1737" t="s">
        <v>343</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383</v>
      </c>
      <c r="B1738" t="s">
        <v>45</v>
      </c>
      <c r="C1738" t="s">
        <v>29</v>
      </c>
      <c r="D1738" t="s">
        <v>344</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383</v>
      </c>
      <c r="B1739" t="s">
        <v>45</v>
      </c>
      <c r="C1739" t="s">
        <v>29</v>
      </c>
      <c r="D1739" t="s">
        <v>344</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383</v>
      </c>
      <c r="B1740" t="s">
        <v>45</v>
      </c>
      <c r="C1740" t="s">
        <v>29</v>
      </c>
      <c r="D1740" t="s">
        <v>344</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383</v>
      </c>
      <c r="B1741" t="s">
        <v>45</v>
      </c>
      <c r="C1741" t="s">
        <v>29</v>
      </c>
      <c r="D1741" t="s">
        <v>344</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383</v>
      </c>
      <c r="B1742" t="s">
        <v>45</v>
      </c>
      <c r="C1742" t="s">
        <v>29</v>
      </c>
      <c r="D1742" t="s">
        <v>345</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383</v>
      </c>
      <c r="B1743" t="s">
        <v>45</v>
      </c>
      <c r="C1743" t="s">
        <v>29</v>
      </c>
      <c r="D1743" t="s">
        <v>345</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383</v>
      </c>
      <c r="B1744" t="s">
        <v>45</v>
      </c>
      <c r="C1744" t="s">
        <v>29</v>
      </c>
      <c r="D1744" t="s">
        <v>345</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383</v>
      </c>
      <c r="B1745" t="s">
        <v>45</v>
      </c>
      <c r="C1745" t="s">
        <v>29</v>
      </c>
      <c r="D1745" t="s">
        <v>345</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383</v>
      </c>
      <c r="B1746" t="s">
        <v>45</v>
      </c>
      <c r="C1746" t="s">
        <v>29</v>
      </c>
      <c r="D1746" t="s">
        <v>346</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383</v>
      </c>
      <c r="B1747" t="s">
        <v>45</v>
      </c>
      <c r="C1747" t="s">
        <v>29</v>
      </c>
      <c r="D1747" t="s">
        <v>346</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383</v>
      </c>
      <c r="B1748" t="s">
        <v>45</v>
      </c>
      <c r="C1748" t="s">
        <v>29</v>
      </c>
      <c r="D1748" t="s">
        <v>346</v>
      </c>
      <c r="E1748" t="s">
        <v>209</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383</v>
      </c>
      <c r="B1749" t="s">
        <v>45</v>
      </c>
      <c r="C1749" t="s">
        <v>29</v>
      </c>
      <c r="D1749" t="s">
        <v>346</v>
      </c>
      <c r="E1749" t="s">
        <v>211</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383</v>
      </c>
      <c r="B1750" t="s">
        <v>45</v>
      </c>
      <c r="C1750" t="s">
        <v>29</v>
      </c>
      <c r="D1750" t="s">
        <v>347</v>
      </c>
      <c r="E1750" t="s">
        <v>251</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383</v>
      </c>
      <c r="B1751" t="s">
        <v>45</v>
      </c>
      <c r="C1751" t="s">
        <v>29</v>
      </c>
      <c r="D1751" t="s">
        <v>347</v>
      </c>
      <c r="E1751" t="s">
        <v>263</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383</v>
      </c>
      <c r="B1752" t="s">
        <v>45</v>
      </c>
      <c r="C1752" t="s">
        <v>29</v>
      </c>
      <c r="D1752" t="s">
        <v>347</v>
      </c>
      <c r="E1752" t="s">
        <v>264</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383</v>
      </c>
      <c r="B1753" t="s">
        <v>45</v>
      </c>
      <c r="C1753" t="s">
        <v>29</v>
      </c>
      <c r="D1753" t="s">
        <v>347</v>
      </c>
      <c r="E1753" t="s">
        <v>269</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383</v>
      </c>
      <c r="B1754" t="s">
        <v>45</v>
      </c>
      <c r="C1754" t="s">
        <v>29</v>
      </c>
      <c r="D1754" t="s">
        <v>348</v>
      </c>
      <c r="E1754" t="s">
        <v>270</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383</v>
      </c>
      <c r="B1755" t="s">
        <v>45</v>
      </c>
      <c r="C1755" t="s">
        <v>29</v>
      </c>
      <c r="D1755" t="s">
        <v>348</v>
      </c>
      <c r="E1755" t="s">
        <v>271</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383</v>
      </c>
      <c r="B1756" t="s">
        <v>45</v>
      </c>
      <c r="C1756" t="s">
        <v>29</v>
      </c>
      <c r="D1756" t="s">
        <v>348</v>
      </c>
      <c r="E1756" t="s">
        <v>272</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383</v>
      </c>
      <c r="B1757" t="s">
        <v>45</v>
      </c>
      <c r="C1757" t="s">
        <v>29</v>
      </c>
      <c r="D1757" t="s">
        <v>348</v>
      </c>
      <c r="E1757" t="s">
        <v>274</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383</v>
      </c>
      <c r="B1758" t="s">
        <v>45</v>
      </c>
      <c r="C1758" t="s">
        <v>29</v>
      </c>
      <c r="D1758" t="s">
        <v>349</v>
      </c>
      <c r="E1758" t="s">
        <v>277</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383</v>
      </c>
      <c r="B1759" t="s">
        <v>45</v>
      </c>
      <c r="C1759" t="s">
        <v>29</v>
      </c>
      <c r="D1759" t="s">
        <v>349</v>
      </c>
      <c r="E1759" t="s">
        <v>279</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383</v>
      </c>
      <c r="B1760" t="s">
        <v>45</v>
      </c>
      <c r="C1760" t="s">
        <v>29</v>
      </c>
      <c r="D1760" t="s">
        <v>349</v>
      </c>
      <c r="E1760" t="s">
        <v>280</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383</v>
      </c>
      <c r="B1761" t="s">
        <v>45</v>
      </c>
      <c r="C1761" t="s">
        <v>29</v>
      </c>
      <c r="D1761" t="s">
        <v>349</v>
      </c>
      <c r="E1761" t="s">
        <v>282</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383</v>
      </c>
      <c r="B1762" t="s">
        <v>45</v>
      </c>
      <c r="C1762" t="s">
        <v>29</v>
      </c>
      <c r="D1762" t="s">
        <v>350</v>
      </c>
      <c r="E1762" t="s">
        <v>283</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383</v>
      </c>
      <c r="B1763" t="s">
        <v>45</v>
      </c>
      <c r="C1763" t="s">
        <v>29</v>
      </c>
      <c r="D1763" t="s">
        <v>350</v>
      </c>
      <c r="E1763" t="s">
        <v>284</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383</v>
      </c>
      <c r="B1764" t="s">
        <v>45</v>
      </c>
      <c r="C1764" t="s">
        <v>29</v>
      </c>
      <c r="D1764" t="s">
        <v>350</v>
      </c>
      <c r="E1764" t="s">
        <v>287</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383</v>
      </c>
      <c r="B1765" t="s">
        <v>45</v>
      </c>
      <c r="C1765" t="s">
        <v>29</v>
      </c>
      <c r="D1765" t="s">
        <v>350</v>
      </c>
      <c r="E1765" t="s">
        <v>289</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383</v>
      </c>
      <c r="B1766" t="s">
        <v>45</v>
      </c>
      <c r="C1766" t="s">
        <v>29</v>
      </c>
      <c r="D1766" t="s">
        <v>351</v>
      </c>
      <c r="E1766" t="s">
        <v>290</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383</v>
      </c>
      <c r="B1767" t="s">
        <v>45</v>
      </c>
      <c r="C1767" t="s">
        <v>29</v>
      </c>
      <c r="D1767" t="s">
        <v>351</v>
      </c>
      <c r="E1767" t="s">
        <v>291</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383</v>
      </c>
      <c r="B1768" t="s">
        <v>45</v>
      </c>
      <c r="C1768" t="s">
        <v>29</v>
      </c>
      <c r="D1768" t="s">
        <v>351</v>
      </c>
      <c r="E1768" t="s">
        <v>293</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383</v>
      </c>
      <c r="B1769" t="s">
        <v>45</v>
      </c>
      <c r="C1769" t="s">
        <v>29</v>
      </c>
      <c r="D1769" t="s">
        <v>351</v>
      </c>
      <c r="E1769" t="s">
        <v>310</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383</v>
      </c>
      <c r="B1770" t="s">
        <v>45</v>
      </c>
      <c r="C1770" t="s">
        <v>29</v>
      </c>
      <c r="D1770" t="s">
        <v>352</v>
      </c>
      <c r="E1770" t="s">
        <v>313</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384</v>
      </c>
      <c r="B1771" t="s">
        <v>15</v>
      </c>
      <c r="C1771" t="s">
        <v>29</v>
      </c>
      <c r="D1771" t="s">
        <v>337</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384</v>
      </c>
      <c r="B1772" t="s">
        <v>15</v>
      </c>
      <c r="C1772" t="s">
        <v>29</v>
      </c>
      <c r="D1772" t="s">
        <v>337</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384</v>
      </c>
      <c r="B1773" t="s">
        <v>15</v>
      </c>
      <c r="C1773" t="s">
        <v>29</v>
      </c>
      <c r="D1773" t="s">
        <v>337</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384</v>
      </c>
      <c r="B1774" t="s">
        <v>15</v>
      </c>
      <c r="C1774" t="s">
        <v>29</v>
      </c>
      <c r="D1774" t="s">
        <v>337</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384</v>
      </c>
      <c r="B1775" t="s">
        <v>15</v>
      </c>
      <c r="C1775" t="s">
        <v>29</v>
      </c>
      <c r="D1775" t="s">
        <v>338</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384</v>
      </c>
      <c r="B1776" t="s">
        <v>15</v>
      </c>
      <c r="C1776" t="s">
        <v>29</v>
      </c>
      <c r="D1776" t="s">
        <v>338</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384</v>
      </c>
      <c r="B1777" t="s">
        <v>15</v>
      </c>
      <c r="C1777" t="s">
        <v>29</v>
      </c>
      <c r="D1777" t="s">
        <v>338</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384</v>
      </c>
      <c r="B1778" t="s">
        <v>15</v>
      </c>
      <c r="C1778" t="s">
        <v>29</v>
      </c>
      <c r="D1778" t="s">
        <v>338</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384</v>
      </c>
      <c r="B1779" t="s">
        <v>15</v>
      </c>
      <c r="C1779" t="s">
        <v>29</v>
      </c>
      <c r="D1779" t="s">
        <v>339</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384</v>
      </c>
      <c r="B1780" t="s">
        <v>15</v>
      </c>
      <c r="C1780" t="s">
        <v>29</v>
      </c>
      <c r="D1780" t="s">
        <v>339</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384</v>
      </c>
      <c r="B1781" t="s">
        <v>15</v>
      </c>
      <c r="C1781" t="s">
        <v>29</v>
      </c>
      <c r="D1781" t="s">
        <v>339</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384</v>
      </c>
      <c r="B1782" t="s">
        <v>15</v>
      </c>
      <c r="C1782" t="s">
        <v>29</v>
      </c>
      <c r="D1782" t="s">
        <v>339</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384</v>
      </c>
      <c r="B1783" t="s">
        <v>15</v>
      </c>
      <c r="C1783" t="s">
        <v>29</v>
      </c>
      <c r="D1783" t="s">
        <v>340</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384</v>
      </c>
      <c r="B1784" t="s">
        <v>15</v>
      </c>
      <c r="C1784" t="s">
        <v>29</v>
      </c>
      <c r="D1784" t="s">
        <v>340</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384</v>
      </c>
      <c r="B1785" t="s">
        <v>15</v>
      </c>
      <c r="C1785" t="s">
        <v>29</v>
      </c>
      <c r="D1785" t="s">
        <v>340</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384</v>
      </c>
      <c r="B1786" t="s">
        <v>15</v>
      </c>
      <c r="C1786" t="s">
        <v>29</v>
      </c>
      <c r="D1786" t="s">
        <v>340</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384</v>
      </c>
      <c r="B1787" t="s">
        <v>15</v>
      </c>
      <c r="C1787" t="s">
        <v>29</v>
      </c>
      <c r="D1787" t="s">
        <v>341</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384</v>
      </c>
      <c r="B1788" t="s">
        <v>15</v>
      </c>
      <c r="C1788" t="s">
        <v>29</v>
      </c>
      <c r="D1788" t="s">
        <v>341</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384</v>
      </c>
      <c r="B1789" t="s">
        <v>15</v>
      </c>
      <c r="C1789" t="s">
        <v>29</v>
      </c>
      <c r="D1789" t="s">
        <v>341</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384</v>
      </c>
      <c r="B1790" t="s">
        <v>15</v>
      </c>
      <c r="C1790" t="s">
        <v>29</v>
      </c>
      <c r="D1790" t="s">
        <v>341</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384</v>
      </c>
      <c r="B1791" t="s">
        <v>15</v>
      </c>
      <c r="C1791" t="s">
        <v>29</v>
      </c>
      <c r="D1791" t="s">
        <v>342</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384</v>
      </c>
      <c r="B1792" t="s">
        <v>15</v>
      </c>
      <c r="C1792" t="s">
        <v>29</v>
      </c>
      <c r="D1792" t="s">
        <v>342</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384</v>
      </c>
      <c r="B1793" t="s">
        <v>15</v>
      </c>
      <c r="C1793" t="s">
        <v>29</v>
      </c>
      <c r="D1793" t="s">
        <v>342</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384</v>
      </c>
      <c r="B1794" t="s">
        <v>15</v>
      </c>
      <c r="C1794" t="s">
        <v>29</v>
      </c>
      <c r="D1794" t="s">
        <v>342</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384</v>
      </c>
      <c r="B1795" t="s">
        <v>15</v>
      </c>
      <c r="C1795" t="s">
        <v>29</v>
      </c>
      <c r="D1795" t="s">
        <v>343</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384</v>
      </c>
      <c r="B1796" t="s">
        <v>15</v>
      </c>
      <c r="C1796" t="s">
        <v>29</v>
      </c>
      <c r="D1796" t="s">
        <v>343</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384</v>
      </c>
      <c r="B1797" t="s">
        <v>15</v>
      </c>
      <c r="C1797" t="s">
        <v>29</v>
      </c>
      <c r="D1797" t="s">
        <v>343</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384</v>
      </c>
      <c r="B1798" t="s">
        <v>15</v>
      </c>
      <c r="C1798" t="s">
        <v>29</v>
      </c>
      <c r="D1798" t="s">
        <v>343</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384</v>
      </c>
      <c r="B1799" t="s">
        <v>15</v>
      </c>
      <c r="C1799" t="s">
        <v>29</v>
      </c>
      <c r="D1799" t="s">
        <v>344</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384</v>
      </c>
      <c r="B1800" t="s">
        <v>15</v>
      </c>
      <c r="C1800" t="s">
        <v>29</v>
      </c>
      <c r="D1800" t="s">
        <v>344</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384</v>
      </c>
      <c r="B1801" t="s">
        <v>15</v>
      </c>
      <c r="C1801" t="s">
        <v>29</v>
      </c>
      <c r="D1801" t="s">
        <v>344</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384</v>
      </c>
      <c r="B1802" t="s">
        <v>15</v>
      </c>
      <c r="C1802" t="s">
        <v>29</v>
      </c>
      <c r="D1802" t="s">
        <v>344</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384</v>
      </c>
      <c r="B1803" t="s">
        <v>15</v>
      </c>
      <c r="C1803" t="s">
        <v>29</v>
      </c>
      <c r="D1803" t="s">
        <v>345</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384</v>
      </c>
      <c r="B1804" t="s">
        <v>15</v>
      </c>
      <c r="C1804" t="s">
        <v>29</v>
      </c>
      <c r="D1804" t="s">
        <v>345</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384</v>
      </c>
      <c r="B1805" t="s">
        <v>15</v>
      </c>
      <c r="C1805" t="s">
        <v>29</v>
      </c>
      <c r="D1805" t="s">
        <v>345</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384</v>
      </c>
      <c r="B1806" t="s">
        <v>15</v>
      </c>
      <c r="C1806" t="s">
        <v>29</v>
      </c>
      <c r="D1806" t="s">
        <v>345</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384</v>
      </c>
      <c r="B1807" t="s">
        <v>15</v>
      </c>
      <c r="C1807" t="s">
        <v>29</v>
      </c>
      <c r="D1807" t="s">
        <v>346</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384</v>
      </c>
      <c r="B1808" t="s">
        <v>15</v>
      </c>
      <c r="C1808" t="s">
        <v>29</v>
      </c>
      <c r="D1808" t="s">
        <v>346</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384</v>
      </c>
      <c r="B1809" t="s">
        <v>15</v>
      </c>
      <c r="C1809" t="s">
        <v>29</v>
      </c>
      <c r="D1809" t="s">
        <v>346</v>
      </c>
      <c r="E1809" t="s">
        <v>209</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384</v>
      </c>
      <c r="B1810" t="s">
        <v>15</v>
      </c>
      <c r="C1810" t="s">
        <v>29</v>
      </c>
      <c r="D1810" t="s">
        <v>346</v>
      </c>
      <c r="E1810" t="s">
        <v>211</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384</v>
      </c>
      <c r="B1811" t="s">
        <v>15</v>
      </c>
      <c r="C1811" t="s">
        <v>29</v>
      </c>
      <c r="D1811" t="s">
        <v>347</v>
      </c>
      <c r="E1811" t="s">
        <v>251</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384</v>
      </c>
      <c r="B1812" t="s">
        <v>15</v>
      </c>
      <c r="C1812" t="s">
        <v>29</v>
      </c>
      <c r="D1812" t="s">
        <v>347</v>
      </c>
      <c r="E1812" t="s">
        <v>263</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384</v>
      </c>
      <c r="B1813" t="s">
        <v>15</v>
      </c>
      <c r="C1813" t="s">
        <v>29</v>
      </c>
      <c r="D1813" t="s">
        <v>347</v>
      </c>
      <c r="E1813" t="s">
        <v>264</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384</v>
      </c>
      <c r="B1814" t="s">
        <v>15</v>
      </c>
      <c r="C1814" t="s">
        <v>29</v>
      </c>
      <c r="D1814" t="s">
        <v>347</v>
      </c>
      <c r="E1814" t="s">
        <v>269</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384</v>
      </c>
      <c r="B1815" t="s">
        <v>15</v>
      </c>
      <c r="C1815" t="s">
        <v>29</v>
      </c>
      <c r="D1815" t="s">
        <v>348</v>
      </c>
      <c r="E1815" t="s">
        <v>270</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384</v>
      </c>
      <c r="B1816" t="s">
        <v>15</v>
      </c>
      <c r="C1816" t="s">
        <v>29</v>
      </c>
      <c r="D1816" t="s">
        <v>348</v>
      </c>
      <c r="E1816" t="s">
        <v>271</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384</v>
      </c>
      <c r="B1817" t="s">
        <v>15</v>
      </c>
      <c r="C1817" t="s">
        <v>29</v>
      </c>
      <c r="D1817" t="s">
        <v>348</v>
      </c>
      <c r="E1817" t="s">
        <v>272</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384</v>
      </c>
      <c r="B1818" t="s">
        <v>15</v>
      </c>
      <c r="C1818" t="s">
        <v>29</v>
      </c>
      <c r="D1818" t="s">
        <v>348</v>
      </c>
      <c r="E1818" t="s">
        <v>274</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384</v>
      </c>
      <c r="B1819" t="s">
        <v>15</v>
      </c>
      <c r="C1819" t="s">
        <v>29</v>
      </c>
      <c r="D1819" t="s">
        <v>349</v>
      </c>
      <c r="E1819" t="s">
        <v>277</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384</v>
      </c>
      <c r="B1820" t="s">
        <v>15</v>
      </c>
      <c r="C1820" t="s">
        <v>29</v>
      </c>
      <c r="D1820" t="s">
        <v>349</v>
      </c>
      <c r="E1820" t="s">
        <v>279</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384</v>
      </c>
      <c r="B1821" t="s">
        <v>15</v>
      </c>
      <c r="C1821" t="s">
        <v>29</v>
      </c>
      <c r="D1821" t="s">
        <v>349</v>
      </c>
      <c r="E1821" t="s">
        <v>280</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384</v>
      </c>
      <c r="B1822" t="s">
        <v>15</v>
      </c>
      <c r="C1822" t="s">
        <v>29</v>
      </c>
      <c r="D1822" t="s">
        <v>349</v>
      </c>
      <c r="E1822" t="s">
        <v>282</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384</v>
      </c>
      <c r="B1823" t="s">
        <v>15</v>
      </c>
      <c r="C1823" t="s">
        <v>29</v>
      </c>
      <c r="D1823" t="s">
        <v>350</v>
      </c>
      <c r="E1823" t="s">
        <v>283</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384</v>
      </c>
      <c r="B1824" t="s">
        <v>15</v>
      </c>
      <c r="C1824" t="s">
        <v>29</v>
      </c>
      <c r="D1824" t="s">
        <v>350</v>
      </c>
      <c r="E1824" t="s">
        <v>284</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384</v>
      </c>
      <c r="B1825" t="s">
        <v>15</v>
      </c>
      <c r="C1825" t="s">
        <v>29</v>
      </c>
      <c r="D1825" t="s">
        <v>350</v>
      </c>
      <c r="E1825" t="s">
        <v>287</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384</v>
      </c>
      <c r="B1826" t="s">
        <v>15</v>
      </c>
      <c r="C1826" t="s">
        <v>29</v>
      </c>
      <c r="D1826" t="s">
        <v>350</v>
      </c>
      <c r="E1826" t="s">
        <v>289</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384</v>
      </c>
      <c r="B1827" t="s">
        <v>15</v>
      </c>
      <c r="C1827" t="s">
        <v>29</v>
      </c>
      <c r="D1827" t="s">
        <v>351</v>
      </c>
      <c r="E1827" t="s">
        <v>290</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384</v>
      </c>
      <c r="B1828" t="s">
        <v>15</v>
      </c>
      <c r="C1828" t="s">
        <v>29</v>
      </c>
      <c r="D1828" t="s">
        <v>351</v>
      </c>
      <c r="E1828" t="s">
        <v>291</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384</v>
      </c>
      <c r="B1829" t="s">
        <v>15</v>
      </c>
      <c r="C1829" t="s">
        <v>29</v>
      </c>
      <c r="D1829" t="s">
        <v>351</v>
      </c>
      <c r="E1829" t="s">
        <v>293</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384</v>
      </c>
      <c r="B1830" t="s">
        <v>15</v>
      </c>
      <c r="C1830" t="s">
        <v>29</v>
      </c>
      <c r="D1830" t="s">
        <v>351</v>
      </c>
      <c r="E1830" t="s">
        <v>310</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384</v>
      </c>
      <c r="B1831" t="s">
        <v>15</v>
      </c>
      <c r="C1831" t="s">
        <v>29</v>
      </c>
      <c r="D1831" t="s">
        <v>352</v>
      </c>
      <c r="E1831" t="s">
        <v>313</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385</v>
      </c>
      <c r="B1832" t="s">
        <v>46</v>
      </c>
      <c r="C1832" t="s">
        <v>29</v>
      </c>
      <c r="D1832" t="s">
        <v>337</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385</v>
      </c>
      <c r="B1833" t="s">
        <v>46</v>
      </c>
      <c r="C1833" t="s">
        <v>29</v>
      </c>
      <c r="D1833" t="s">
        <v>337</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385</v>
      </c>
      <c r="B1834" t="s">
        <v>46</v>
      </c>
      <c r="C1834" t="s">
        <v>29</v>
      </c>
      <c r="D1834" t="s">
        <v>337</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385</v>
      </c>
      <c r="B1835" t="s">
        <v>46</v>
      </c>
      <c r="C1835" t="s">
        <v>29</v>
      </c>
      <c r="D1835" t="s">
        <v>337</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385</v>
      </c>
      <c r="B1836" t="s">
        <v>46</v>
      </c>
      <c r="C1836" t="s">
        <v>29</v>
      </c>
      <c r="D1836" t="s">
        <v>338</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385</v>
      </c>
      <c r="B1837" t="s">
        <v>46</v>
      </c>
      <c r="C1837" t="s">
        <v>29</v>
      </c>
      <c r="D1837" t="s">
        <v>338</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385</v>
      </c>
      <c r="B1838" t="s">
        <v>46</v>
      </c>
      <c r="C1838" t="s">
        <v>29</v>
      </c>
      <c r="D1838" t="s">
        <v>338</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385</v>
      </c>
      <c r="B1839" t="s">
        <v>46</v>
      </c>
      <c r="C1839" t="s">
        <v>29</v>
      </c>
      <c r="D1839" t="s">
        <v>338</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385</v>
      </c>
      <c r="B1840" t="s">
        <v>46</v>
      </c>
      <c r="C1840" t="s">
        <v>29</v>
      </c>
      <c r="D1840" t="s">
        <v>339</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385</v>
      </c>
      <c r="B1841" t="s">
        <v>46</v>
      </c>
      <c r="C1841" t="s">
        <v>29</v>
      </c>
      <c r="D1841" t="s">
        <v>339</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385</v>
      </c>
      <c r="B1842" t="s">
        <v>46</v>
      </c>
      <c r="C1842" t="s">
        <v>29</v>
      </c>
      <c r="D1842" t="s">
        <v>339</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385</v>
      </c>
      <c r="B1843" t="s">
        <v>46</v>
      </c>
      <c r="C1843" t="s">
        <v>29</v>
      </c>
      <c r="D1843" t="s">
        <v>339</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385</v>
      </c>
      <c r="B1844" t="s">
        <v>46</v>
      </c>
      <c r="C1844" t="s">
        <v>29</v>
      </c>
      <c r="D1844" t="s">
        <v>340</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385</v>
      </c>
      <c r="B1845" t="s">
        <v>46</v>
      </c>
      <c r="C1845" t="s">
        <v>29</v>
      </c>
      <c r="D1845" t="s">
        <v>340</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385</v>
      </c>
      <c r="B1846" t="s">
        <v>46</v>
      </c>
      <c r="C1846" t="s">
        <v>29</v>
      </c>
      <c r="D1846" t="s">
        <v>340</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385</v>
      </c>
      <c r="B1847" t="s">
        <v>46</v>
      </c>
      <c r="C1847" t="s">
        <v>29</v>
      </c>
      <c r="D1847" t="s">
        <v>340</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385</v>
      </c>
      <c r="B1848" t="s">
        <v>46</v>
      </c>
      <c r="C1848" t="s">
        <v>29</v>
      </c>
      <c r="D1848" t="s">
        <v>341</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385</v>
      </c>
      <c r="B1849" t="s">
        <v>46</v>
      </c>
      <c r="C1849" t="s">
        <v>29</v>
      </c>
      <c r="D1849" t="s">
        <v>341</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385</v>
      </c>
      <c r="B1850" t="s">
        <v>46</v>
      </c>
      <c r="C1850" t="s">
        <v>29</v>
      </c>
      <c r="D1850" t="s">
        <v>341</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385</v>
      </c>
      <c r="B1851" t="s">
        <v>46</v>
      </c>
      <c r="C1851" t="s">
        <v>29</v>
      </c>
      <c r="D1851" t="s">
        <v>341</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385</v>
      </c>
      <c r="B1852" t="s">
        <v>46</v>
      </c>
      <c r="C1852" t="s">
        <v>29</v>
      </c>
      <c r="D1852" t="s">
        <v>342</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385</v>
      </c>
      <c r="B1853" t="s">
        <v>46</v>
      </c>
      <c r="C1853" t="s">
        <v>29</v>
      </c>
      <c r="D1853" t="s">
        <v>342</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385</v>
      </c>
      <c r="B1854" t="s">
        <v>46</v>
      </c>
      <c r="C1854" t="s">
        <v>29</v>
      </c>
      <c r="D1854" t="s">
        <v>342</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385</v>
      </c>
      <c r="B1855" t="s">
        <v>46</v>
      </c>
      <c r="C1855" t="s">
        <v>29</v>
      </c>
      <c r="D1855" t="s">
        <v>342</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385</v>
      </c>
      <c r="B1856" t="s">
        <v>46</v>
      </c>
      <c r="C1856" t="s">
        <v>29</v>
      </c>
      <c r="D1856" t="s">
        <v>343</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385</v>
      </c>
      <c r="B1857" t="s">
        <v>46</v>
      </c>
      <c r="C1857" t="s">
        <v>29</v>
      </c>
      <c r="D1857" t="s">
        <v>343</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385</v>
      </c>
      <c r="B1858" t="s">
        <v>46</v>
      </c>
      <c r="C1858" t="s">
        <v>29</v>
      </c>
      <c r="D1858" t="s">
        <v>343</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385</v>
      </c>
      <c r="B1859" t="s">
        <v>46</v>
      </c>
      <c r="C1859" t="s">
        <v>29</v>
      </c>
      <c r="D1859" t="s">
        <v>343</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385</v>
      </c>
      <c r="B1860" t="s">
        <v>46</v>
      </c>
      <c r="C1860" t="s">
        <v>29</v>
      </c>
      <c r="D1860" t="s">
        <v>344</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385</v>
      </c>
      <c r="B1861" t="s">
        <v>46</v>
      </c>
      <c r="C1861" t="s">
        <v>29</v>
      </c>
      <c r="D1861" t="s">
        <v>344</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385</v>
      </c>
      <c r="B1862" t="s">
        <v>46</v>
      </c>
      <c r="C1862" t="s">
        <v>29</v>
      </c>
      <c r="D1862" t="s">
        <v>344</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385</v>
      </c>
      <c r="B1863" t="s">
        <v>46</v>
      </c>
      <c r="C1863" t="s">
        <v>29</v>
      </c>
      <c r="D1863" t="s">
        <v>344</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385</v>
      </c>
      <c r="B1864" t="s">
        <v>46</v>
      </c>
      <c r="C1864" t="s">
        <v>29</v>
      </c>
      <c r="D1864" t="s">
        <v>345</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385</v>
      </c>
      <c r="B1865" t="s">
        <v>46</v>
      </c>
      <c r="C1865" t="s">
        <v>29</v>
      </c>
      <c r="D1865" t="s">
        <v>345</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385</v>
      </c>
      <c r="B1866" t="s">
        <v>46</v>
      </c>
      <c r="C1866" t="s">
        <v>29</v>
      </c>
      <c r="D1866" t="s">
        <v>345</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385</v>
      </c>
      <c r="B1867" t="s">
        <v>46</v>
      </c>
      <c r="C1867" t="s">
        <v>29</v>
      </c>
      <c r="D1867" t="s">
        <v>345</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385</v>
      </c>
      <c r="B1868" t="s">
        <v>46</v>
      </c>
      <c r="C1868" t="s">
        <v>29</v>
      </c>
      <c r="D1868" t="s">
        <v>346</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385</v>
      </c>
      <c r="B1869" t="s">
        <v>46</v>
      </c>
      <c r="C1869" t="s">
        <v>29</v>
      </c>
      <c r="D1869" t="s">
        <v>346</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385</v>
      </c>
      <c r="B1870" t="s">
        <v>46</v>
      </c>
      <c r="C1870" t="s">
        <v>29</v>
      </c>
      <c r="D1870" t="s">
        <v>346</v>
      </c>
      <c r="E1870" t="s">
        <v>209</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385</v>
      </c>
      <c r="B1871" t="s">
        <v>46</v>
      </c>
      <c r="C1871" t="s">
        <v>29</v>
      </c>
      <c r="D1871" t="s">
        <v>346</v>
      </c>
      <c r="E1871" t="s">
        <v>211</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385</v>
      </c>
      <c r="B1872" t="s">
        <v>46</v>
      </c>
      <c r="C1872" t="s">
        <v>29</v>
      </c>
      <c r="D1872" t="s">
        <v>347</v>
      </c>
      <c r="E1872" t="s">
        <v>251</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385</v>
      </c>
      <c r="B1873" t="s">
        <v>46</v>
      </c>
      <c r="C1873" t="s">
        <v>29</v>
      </c>
      <c r="D1873" t="s">
        <v>347</v>
      </c>
      <c r="E1873" t="s">
        <v>263</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385</v>
      </c>
      <c r="B1874" t="s">
        <v>46</v>
      </c>
      <c r="C1874" t="s">
        <v>29</v>
      </c>
      <c r="D1874" t="s">
        <v>347</v>
      </c>
      <c r="E1874" t="s">
        <v>264</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385</v>
      </c>
      <c r="B1875" t="s">
        <v>46</v>
      </c>
      <c r="C1875" t="s">
        <v>29</v>
      </c>
      <c r="D1875" t="s">
        <v>347</v>
      </c>
      <c r="E1875" t="s">
        <v>269</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385</v>
      </c>
      <c r="B1876" t="s">
        <v>46</v>
      </c>
      <c r="C1876" t="s">
        <v>29</v>
      </c>
      <c r="D1876" t="s">
        <v>348</v>
      </c>
      <c r="E1876" t="s">
        <v>270</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385</v>
      </c>
      <c r="B1877" t="s">
        <v>46</v>
      </c>
      <c r="C1877" t="s">
        <v>29</v>
      </c>
      <c r="D1877" t="s">
        <v>348</v>
      </c>
      <c r="E1877" t="s">
        <v>271</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385</v>
      </c>
      <c r="B1878" t="s">
        <v>46</v>
      </c>
      <c r="C1878" t="s">
        <v>29</v>
      </c>
      <c r="D1878" t="s">
        <v>348</v>
      </c>
      <c r="E1878" t="s">
        <v>272</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385</v>
      </c>
      <c r="B1879" t="s">
        <v>46</v>
      </c>
      <c r="C1879" t="s">
        <v>29</v>
      </c>
      <c r="D1879" t="s">
        <v>348</v>
      </c>
      <c r="E1879" t="s">
        <v>274</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385</v>
      </c>
      <c r="B1880" t="s">
        <v>46</v>
      </c>
      <c r="C1880" t="s">
        <v>29</v>
      </c>
      <c r="D1880" t="s">
        <v>349</v>
      </c>
      <c r="E1880" t="s">
        <v>277</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385</v>
      </c>
      <c r="B1881" t="s">
        <v>46</v>
      </c>
      <c r="C1881" t="s">
        <v>29</v>
      </c>
      <c r="D1881" t="s">
        <v>349</v>
      </c>
      <c r="E1881" t="s">
        <v>279</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385</v>
      </c>
      <c r="B1882" t="s">
        <v>46</v>
      </c>
      <c r="C1882" t="s">
        <v>29</v>
      </c>
      <c r="D1882" t="s">
        <v>349</v>
      </c>
      <c r="E1882" t="s">
        <v>280</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385</v>
      </c>
      <c r="B1883" t="s">
        <v>46</v>
      </c>
      <c r="C1883" t="s">
        <v>29</v>
      </c>
      <c r="D1883" t="s">
        <v>349</v>
      </c>
      <c r="E1883" t="s">
        <v>282</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385</v>
      </c>
      <c r="B1884" t="s">
        <v>46</v>
      </c>
      <c r="C1884" t="s">
        <v>29</v>
      </c>
      <c r="D1884" t="s">
        <v>350</v>
      </c>
      <c r="E1884" t="s">
        <v>283</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385</v>
      </c>
      <c r="B1885" t="s">
        <v>46</v>
      </c>
      <c r="C1885" t="s">
        <v>29</v>
      </c>
      <c r="D1885" t="s">
        <v>350</v>
      </c>
      <c r="E1885" t="s">
        <v>284</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385</v>
      </c>
      <c r="B1886" t="s">
        <v>46</v>
      </c>
      <c r="C1886" t="s">
        <v>29</v>
      </c>
      <c r="D1886" t="s">
        <v>350</v>
      </c>
      <c r="E1886" t="s">
        <v>287</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385</v>
      </c>
      <c r="B1887" t="s">
        <v>46</v>
      </c>
      <c r="C1887" t="s">
        <v>29</v>
      </c>
      <c r="D1887" t="s">
        <v>350</v>
      </c>
      <c r="E1887" t="s">
        <v>289</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385</v>
      </c>
      <c r="B1888" t="s">
        <v>46</v>
      </c>
      <c r="C1888" t="s">
        <v>29</v>
      </c>
      <c r="D1888" t="s">
        <v>351</v>
      </c>
      <c r="E1888" t="s">
        <v>290</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385</v>
      </c>
      <c r="B1889" t="s">
        <v>46</v>
      </c>
      <c r="C1889" t="s">
        <v>29</v>
      </c>
      <c r="D1889" t="s">
        <v>351</v>
      </c>
      <c r="E1889" t="s">
        <v>291</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385</v>
      </c>
      <c r="B1890" t="s">
        <v>46</v>
      </c>
      <c r="C1890" t="s">
        <v>29</v>
      </c>
      <c r="D1890" t="s">
        <v>351</v>
      </c>
      <c r="E1890" t="s">
        <v>293</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385</v>
      </c>
      <c r="B1891" t="s">
        <v>46</v>
      </c>
      <c r="C1891" t="s">
        <v>29</v>
      </c>
      <c r="D1891" t="s">
        <v>351</v>
      </c>
      <c r="E1891" t="s">
        <v>310</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385</v>
      </c>
      <c r="B1892" t="s">
        <v>46</v>
      </c>
      <c r="C1892" t="s">
        <v>29</v>
      </c>
      <c r="D1892" t="s">
        <v>352</v>
      </c>
      <c r="E1892" t="s">
        <v>313</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386</v>
      </c>
      <c r="B1893" t="s">
        <v>16</v>
      </c>
      <c r="C1893" t="s">
        <v>29</v>
      </c>
      <c r="D1893" t="s">
        <v>337</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386</v>
      </c>
      <c r="B1894" t="s">
        <v>16</v>
      </c>
      <c r="C1894" t="s">
        <v>29</v>
      </c>
      <c r="D1894" t="s">
        <v>337</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386</v>
      </c>
      <c r="B1895" t="s">
        <v>16</v>
      </c>
      <c r="C1895" t="s">
        <v>29</v>
      </c>
      <c r="D1895" t="s">
        <v>337</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386</v>
      </c>
      <c r="B1896" t="s">
        <v>16</v>
      </c>
      <c r="C1896" t="s">
        <v>29</v>
      </c>
      <c r="D1896" t="s">
        <v>337</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386</v>
      </c>
      <c r="B1897" t="s">
        <v>16</v>
      </c>
      <c r="C1897" t="s">
        <v>29</v>
      </c>
      <c r="D1897" t="s">
        <v>338</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386</v>
      </c>
      <c r="B1898" t="s">
        <v>16</v>
      </c>
      <c r="C1898" t="s">
        <v>29</v>
      </c>
      <c r="D1898" t="s">
        <v>338</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386</v>
      </c>
      <c r="B1899" t="s">
        <v>16</v>
      </c>
      <c r="C1899" t="s">
        <v>29</v>
      </c>
      <c r="D1899" t="s">
        <v>338</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386</v>
      </c>
      <c r="B1900" t="s">
        <v>16</v>
      </c>
      <c r="C1900" t="s">
        <v>29</v>
      </c>
      <c r="D1900" t="s">
        <v>338</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386</v>
      </c>
      <c r="B1901" t="s">
        <v>16</v>
      </c>
      <c r="C1901" t="s">
        <v>29</v>
      </c>
      <c r="D1901" t="s">
        <v>339</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386</v>
      </c>
      <c r="B1902" t="s">
        <v>16</v>
      </c>
      <c r="C1902" t="s">
        <v>29</v>
      </c>
      <c r="D1902" t="s">
        <v>339</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386</v>
      </c>
      <c r="B1903" t="s">
        <v>16</v>
      </c>
      <c r="C1903" t="s">
        <v>29</v>
      </c>
      <c r="D1903" t="s">
        <v>339</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386</v>
      </c>
      <c r="B1904" t="s">
        <v>16</v>
      </c>
      <c r="C1904" t="s">
        <v>29</v>
      </c>
      <c r="D1904" t="s">
        <v>339</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386</v>
      </c>
      <c r="B1905" t="s">
        <v>16</v>
      </c>
      <c r="C1905" t="s">
        <v>29</v>
      </c>
      <c r="D1905" t="s">
        <v>340</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386</v>
      </c>
      <c r="B1906" t="s">
        <v>16</v>
      </c>
      <c r="C1906" t="s">
        <v>29</v>
      </c>
      <c r="D1906" t="s">
        <v>340</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386</v>
      </c>
      <c r="B1907" t="s">
        <v>16</v>
      </c>
      <c r="C1907" t="s">
        <v>29</v>
      </c>
      <c r="D1907" t="s">
        <v>340</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386</v>
      </c>
      <c r="B1908" t="s">
        <v>16</v>
      </c>
      <c r="C1908" t="s">
        <v>29</v>
      </c>
      <c r="D1908" t="s">
        <v>340</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386</v>
      </c>
      <c r="B1909" t="s">
        <v>16</v>
      </c>
      <c r="C1909" t="s">
        <v>29</v>
      </c>
      <c r="D1909" t="s">
        <v>341</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386</v>
      </c>
      <c r="B1910" t="s">
        <v>16</v>
      </c>
      <c r="C1910" t="s">
        <v>29</v>
      </c>
      <c r="D1910" t="s">
        <v>341</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386</v>
      </c>
      <c r="B1911" t="s">
        <v>16</v>
      </c>
      <c r="C1911" t="s">
        <v>29</v>
      </c>
      <c r="D1911" t="s">
        <v>341</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386</v>
      </c>
      <c r="B1912" t="s">
        <v>16</v>
      </c>
      <c r="C1912" t="s">
        <v>29</v>
      </c>
      <c r="D1912" t="s">
        <v>341</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386</v>
      </c>
      <c r="B1913" t="s">
        <v>16</v>
      </c>
      <c r="C1913" t="s">
        <v>29</v>
      </c>
      <c r="D1913" t="s">
        <v>342</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386</v>
      </c>
      <c r="B1914" t="s">
        <v>16</v>
      </c>
      <c r="C1914" t="s">
        <v>29</v>
      </c>
      <c r="D1914" t="s">
        <v>342</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386</v>
      </c>
      <c r="B1915" t="s">
        <v>16</v>
      </c>
      <c r="C1915" t="s">
        <v>29</v>
      </c>
      <c r="D1915" t="s">
        <v>342</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386</v>
      </c>
      <c r="B1916" t="s">
        <v>16</v>
      </c>
      <c r="C1916" t="s">
        <v>29</v>
      </c>
      <c r="D1916" t="s">
        <v>342</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386</v>
      </c>
      <c r="B1917" t="s">
        <v>16</v>
      </c>
      <c r="C1917" t="s">
        <v>29</v>
      </c>
      <c r="D1917" t="s">
        <v>343</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386</v>
      </c>
      <c r="B1918" t="s">
        <v>16</v>
      </c>
      <c r="C1918" t="s">
        <v>29</v>
      </c>
      <c r="D1918" t="s">
        <v>343</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386</v>
      </c>
      <c r="B1919" t="s">
        <v>16</v>
      </c>
      <c r="C1919" t="s">
        <v>29</v>
      </c>
      <c r="D1919" t="s">
        <v>343</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386</v>
      </c>
      <c r="B1920" t="s">
        <v>16</v>
      </c>
      <c r="C1920" t="s">
        <v>29</v>
      </c>
      <c r="D1920" t="s">
        <v>343</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386</v>
      </c>
      <c r="B1921" t="s">
        <v>16</v>
      </c>
      <c r="C1921" t="s">
        <v>29</v>
      </c>
      <c r="D1921" t="s">
        <v>344</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386</v>
      </c>
      <c r="B1922" t="s">
        <v>16</v>
      </c>
      <c r="C1922" t="s">
        <v>29</v>
      </c>
      <c r="D1922" t="s">
        <v>344</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386</v>
      </c>
      <c r="B1923" t="s">
        <v>16</v>
      </c>
      <c r="C1923" t="s">
        <v>29</v>
      </c>
      <c r="D1923" t="s">
        <v>344</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386</v>
      </c>
      <c r="B1924" t="s">
        <v>16</v>
      </c>
      <c r="C1924" t="s">
        <v>29</v>
      </c>
      <c r="D1924" t="s">
        <v>344</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386</v>
      </c>
      <c r="B1925" t="s">
        <v>16</v>
      </c>
      <c r="C1925" t="s">
        <v>29</v>
      </c>
      <c r="D1925" t="s">
        <v>345</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386</v>
      </c>
      <c r="B1926" t="s">
        <v>16</v>
      </c>
      <c r="C1926" t="s">
        <v>29</v>
      </c>
      <c r="D1926" t="s">
        <v>345</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386</v>
      </c>
      <c r="B1927" t="s">
        <v>16</v>
      </c>
      <c r="C1927" t="s">
        <v>29</v>
      </c>
      <c r="D1927" t="s">
        <v>345</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386</v>
      </c>
      <c r="B1928" t="s">
        <v>16</v>
      </c>
      <c r="C1928" t="s">
        <v>29</v>
      </c>
      <c r="D1928" t="s">
        <v>345</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386</v>
      </c>
      <c r="B1929" t="s">
        <v>16</v>
      </c>
      <c r="C1929" t="s">
        <v>29</v>
      </c>
      <c r="D1929" t="s">
        <v>346</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386</v>
      </c>
      <c r="B1930" t="s">
        <v>16</v>
      </c>
      <c r="C1930" t="s">
        <v>29</v>
      </c>
      <c r="D1930" t="s">
        <v>346</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386</v>
      </c>
      <c r="B1931" t="s">
        <v>16</v>
      </c>
      <c r="C1931" t="s">
        <v>29</v>
      </c>
      <c r="D1931" t="s">
        <v>346</v>
      </c>
      <c r="E1931" t="s">
        <v>209</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386</v>
      </c>
      <c r="B1932" t="s">
        <v>16</v>
      </c>
      <c r="C1932" t="s">
        <v>29</v>
      </c>
      <c r="D1932" t="s">
        <v>346</v>
      </c>
      <c r="E1932" t="s">
        <v>211</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386</v>
      </c>
      <c r="B1933" t="s">
        <v>16</v>
      </c>
      <c r="C1933" t="s">
        <v>29</v>
      </c>
      <c r="D1933" t="s">
        <v>347</v>
      </c>
      <c r="E1933" t="s">
        <v>251</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386</v>
      </c>
      <c r="B1934" t="s">
        <v>16</v>
      </c>
      <c r="C1934" t="s">
        <v>29</v>
      </c>
      <c r="D1934" t="s">
        <v>347</v>
      </c>
      <c r="E1934" t="s">
        <v>263</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386</v>
      </c>
      <c r="B1935" t="s">
        <v>16</v>
      </c>
      <c r="C1935" t="s">
        <v>29</v>
      </c>
      <c r="D1935" t="s">
        <v>347</v>
      </c>
      <c r="E1935" t="s">
        <v>264</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386</v>
      </c>
      <c r="B1936" t="s">
        <v>16</v>
      </c>
      <c r="C1936" t="s">
        <v>29</v>
      </c>
      <c r="D1936" t="s">
        <v>347</v>
      </c>
      <c r="E1936" t="s">
        <v>269</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386</v>
      </c>
      <c r="B1937" t="s">
        <v>16</v>
      </c>
      <c r="C1937" t="s">
        <v>29</v>
      </c>
      <c r="D1937" t="s">
        <v>348</v>
      </c>
      <c r="E1937" t="s">
        <v>270</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386</v>
      </c>
      <c r="B1938" t="s">
        <v>16</v>
      </c>
      <c r="C1938" t="s">
        <v>29</v>
      </c>
      <c r="D1938" t="s">
        <v>348</v>
      </c>
      <c r="E1938" t="s">
        <v>271</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386</v>
      </c>
      <c r="B1939" t="s">
        <v>16</v>
      </c>
      <c r="C1939" t="s">
        <v>29</v>
      </c>
      <c r="D1939" t="s">
        <v>348</v>
      </c>
      <c r="E1939" t="s">
        <v>272</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386</v>
      </c>
      <c r="B1940" t="s">
        <v>16</v>
      </c>
      <c r="C1940" t="s">
        <v>29</v>
      </c>
      <c r="D1940" t="s">
        <v>348</v>
      </c>
      <c r="E1940" t="s">
        <v>274</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386</v>
      </c>
      <c r="B1941" t="s">
        <v>16</v>
      </c>
      <c r="C1941" t="s">
        <v>29</v>
      </c>
      <c r="D1941" t="s">
        <v>349</v>
      </c>
      <c r="E1941" t="s">
        <v>277</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386</v>
      </c>
      <c r="B1942" t="s">
        <v>16</v>
      </c>
      <c r="C1942" t="s">
        <v>29</v>
      </c>
      <c r="D1942" t="s">
        <v>349</v>
      </c>
      <c r="E1942" t="s">
        <v>279</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386</v>
      </c>
      <c r="B1943" t="s">
        <v>16</v>
      </c>
      <c r="C1943" t="s">
        <v>29</v>
      </c>
      <c r="D1943" t="s">
        <v>349</v>
      </c>
      <c r="E1943" t="s">
        <v>280</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386</v>
      </c>
      <c r="B1944" t="s">
        <v>16</v>
      </c>
      <c r="C1944" t="s">
        <v>29</v>
      </c>
      <c r="D1944" t="s">
        <v>349</v>
      </c>
      <c r="E1944" t="s">
        <v>282</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386</v>
      </c>
      <c r="B1945" t="s">
        <v>16</v>
      </c>
      <c r="C1945" t="s">
        <v>29</v>
      </c>
      <c r="D1945" t="s">
        <v>350</v>
      </c>
      <c r="E1945" t="s">
        <v>283</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386</v>
      </c>
      <c r="B1946" t="s">
        <v>16</v>
      </c>
      <c r="C1946" t="s">
        <v>29</v>
      </c>
      <c r="D1946" t="s">
        <v>350</v>
      </c>
      <c r="E1946" t="s">
        <v>284</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386</v>
      </c>
      <c r="B1947" t="s">
        <v>16</v>
      </c>
      <c r="C1947" t="s">
        <v>29</v>
      </c>
      <c r="D1947" t="s">
        <v>350</v>
      </c>
      <c r="E1947" t="s">
        <v>287</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386</v>
      </c>
      <c r="B1948" t="s">
        <v>16</v>
      </c>
      <c r="C1948" t="s">
        <v>29</v>
      </c>
      <c r="D1948" t="s">
        <v>350</v>
      </c>
      <c r="E1948" t="s">
        <v>289</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386</v>
      </c>
      <c r="B1949" t="s">
        <v>16</v>
      </c>
      <c r="C1949" t="s">
        <v>29</v>
      </c>
      <c r="D1949" t="s">
        <v>351</v>
      </c>
      <c r="E1949" t="s">
        <v>290</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386</v>
      </c>
      <c r="B1950" t="s">
        <v>16</v>
      </c>
      <c r="C1950" t="s">
        <v>29</v>
      </c>
      <c r="D1950" t="s">
        <v>351</v>
      </c>
      <c r="E1950" t="s">
        <v>291</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386</v>
      </c>
      <c r="B1951" t="s">
        <v>16</v>
      </c>
      <c r="C1951" t="s">
        <v>29</v>
      </c>
      <c r="D1951" t="s">
        <v>351</v>
      </c>
      <c r="E1951" t="s">
        <v>293</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386</v>
      </c>
      <c r="B1952" t="s">
        <v>16</v>
      </c>
      <c r="C1952" t="s">
        <v>29</v>
      </c>
      <c r="D1952" t="s">
        <v>351</v>
      </c>
      <c r="E1952" t="s">
        <v>310</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386</v>
      </c>
      <c r="B1953" t="s">
        <v>16</v>
      </c>
      <c r="C1953" t="s">
        <v>29</v>
      </c>
      <c r="D1953" t="s">
        <v>352</v>
      </c>
      <c r="E1953" t="s">
        <v>313</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387</v>
      </c>
      <c r="B1954" t="s">
        <v>17</v>
      </c>
      <c r="C1954" t="s">
        <v>29</v>
      </c>
      <c r="D1954" t="s">
        <v>337</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387</v>
      </c>
      <c r="B1955" t="s">
        <v>17</v>
      </c>
      <c r="C1955" t="s">
        <v>29</v>
      </c>
      <c r="D1955" t="s">
        <v>337</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387</v>
      </c>
      <c r="B1956" t="s">
        <v>17</v>
      </c>
      <c r="C1956" t="s">
        <v>29</v>
      </c>
      <c r="D1956" t="s">
        <v>337</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387</v>
      </c>
      <c r="B1957" t="s">
        <v>17</v>
      </c>
      <c r="C1957" t="s">
        <v>29</v>
      </c>
      <c r="D1957" t="s">
        <v>337</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387</v>
      </c>
      <c r="B1958" t="s">
        <v>17</v>
      </c>
      <c r="C1958" t="s">
        <v>29</v>
      </c>
      <c r="D1958" t="s">
        <v>338</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387</v>
      </c>
      <c r="B1959" t="s">
        <v>17</v>
      </c>
      <c r="C1959" t="s">
        <v>29</v>
      </c>
      <c r="D1959" t="s">
        <v>338</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387</v>
      </c>
      <c r="B1960" t="s">
        <v>17</v>
      </c>
      <c r="C1960" t="s">
        <v>29</v>
      </c>
      <c r="D1960" t="s">
        <v>338</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387</v>
      </c>
      <c r="B1961" t="s">
        <v>17</v>
      </c>
      <c r="C1961" t="s">
        <v>29</v>
      </c>
      <c r="D1961" t="s">
        <v>338</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387</v>
      </c>
      <c r="B1962" t="s">
        <v>17</v>
      </c>
      <c r="C1962" t="s">
        <v>29</v>
      </c>
      <c r="D1962" t="s">
        <v>339</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387</v>
      </c>
      <c r="B1963" t="s">
        <v>17</v>
      </c>
      <c r="C1963" t="s">
        <v>29</v>
      </c>
      <c r="D1963" t="s">
        <v>339</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387</v>
      </c>
      <c r="B1964" t="s">
        <v>17</v>
      </c>
      <c r="C1964" t="s">
        <v>29</v>
      </c>
      <c r="D1964" t="s">
        <v>339</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387</v>
      </c>
      <c r="B1965" t="s">
        <v>17</v>
      </c>
      <c r="C1965" t="s">
        <v>29</v>
      </c>
      <c r="D1965" t="s">
        <v>339</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387</v>
      </c>
      <c r="B1966" t="s">
        <v>17</v>
      </c>
      <c r="C1966" t="s">
        <v>29</v>
      </c>
      <c r="D1966" t="s">
        <v>340</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387</v>
      </c>
      <c r="B1967" t="s">
        <v>17</v>
      </c>
      <c r="C1967" t="s">
        <v>29</v>
      </c>
      <c r="D1967" t="s">
        <v>340</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387</v>
      </c>
      <c r="B1968" t="s">
        <v>17</v>
      </c>
      <c r="C1968" t="s">
        <v>29</v>
      </c>
      <c r="D1968" t="s">
        <v>340</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387</v>
      </c>
      <c r="B1969" t="s">
        <v>17</v>
      </c>
      <c r="C1969" t="s">
        <v>29</v>
      </c>
      <c r="D1969" t="s">
        <v>340</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387</v>
      </c>
      <c r="B1970" t="s">
        <v>17</v>
      </c>
      <c r="C1970" t="s">
        <v>29</v>
      </c>
      <c r="D1970" t="s">
        <v>341</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387</v>
      </c>
      <c r="B1971" t="s">
        <v>17</v>
      </c>
      <c r="C1971" t="s">
        <v>29</v>
      </c>
      <c r="D1971" t="s">
        <v>341</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387</v>
      </c>
      <c r="B1972" t="s">
        <v>17</v>
      </c>
      <c r="C1972" t="s">
        <v>29</v>
      </c>
      <c r="D1972" t="s">
        <v>341</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387</v>
      </c>
      <c r="B1973" t="s">
        <v>17</v>
      </c>
      <c r="C1973" t="s">
        <v>29</v>
      </c>
      <c r="D1973" t="s">
        <v>341</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387</v>
      </c>
      <c r="B1974" t="s">
        <v>17</v>
      </c>
      <c r="C1974" t="s">
        <v>29</v>
      </c>
      <c r="D1974" t="s">
        <v>342</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387</v>
      </c>
      <c r="B1975" t="s">
        <v>17</v>
      </c>
      <c r="C1975" t="s">
        <v>29</v>
      </c>
      <c r="D1975" t="s">
        <v>342</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387</v>
      </c>
      <c r="B1976" t="s">
        <v>17</v>
      </c>
      <c r="C1976" t="s">
        <v>29</v>
      </c>
      <c r="D1976" t="s">
        <v>342</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387</v>
      </c>
      <c r="B1977" t="s">
        <v>17</v>
      </c>
      <c r="C1977" t="s">
        <v>29</v>
      </c>
      <c r="D1977" t="s">
        <v>342</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387</v>
      </c>
      <c r="B1978" t="s">
        <v>17</v>
      </c>
      <c r="C1978" t="s">
        <v>29</v>
      </c>
      <c r="D1978" t="s">
        <v>343</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387</v>
      </c>
      <c r="B1979" t="s">
        <v>17</v>
      </c>
      <c r="C1979" t="s">
        <v>29</v>
      </c>
      <c r="D1979" t="s">
        <v>343</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387</v>
      </c>
      <c r="B1980" t="s">
        <v>17</v>
      </c>
      <c r="C1980" t="s">
        <v>29</v>
      </c>
      <c r="D1980" t="s">
        <v>343</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387</v>
      </c>
      <c r="B1981" t="s">
        <v>17</v>
      </c>
      <c r="C1981" t="s">
        <v>29</v>
      </c>
      <c r="D1981" t="s">
        <v>343</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387</v>
      </c>
      <c r="B1982" t="s">
        <v>17</v>
      </c>
      <c r="C1982" t="s">
        <v>29</v>
      </c>
      <c r="D1982" t="s">
        <v>344</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387</v>
      </c>
      <c r="B1983" t="s">
        <v>17</v>
      </c>
      <c r="C1983" t="s">
        <v>29</v>
      </c>
      <c r="D1983" t="s">
        <v>344</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387</v>
      </c>
      <c r="B1984" t="s">
        <v>17</v>
      </c>
      <c r="C1984" t="s">
        <v>29</v>
      </c>
      <c r="D1984" t="s">
        <v>344</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387</v>
      </c>
      <c r="B1985" t="s">
        <v>17</v>
      </c>
      <c r="C1985" t="s">
        <v>29</v>
      </c>
      <c r="D1985" t="s">
        <v>344</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387</v>
      </c>
      <c r="B1986" t="s">
        <v>17</v>
      </c>
      <c r="C1986" t="s">
        <v>29</v>
      </c>
      <c r="D1986" t="s">
        <v>345</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387</v>
      </c>
      <c r="B1987" t="s">
        <v>17</v>
      </c>
      <c r="C1987" t="s">
        <v>29</v>
      </c>
      <c r="D1987" t="s">
        <v>345</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387</v>
      </c>
      <c r="B1988" t="s">
        <v>17</v>
      </c>
      <c r="C1988" t="s">
        <v>29</v>
      </c>
      <c r="D1988" t="s">
        <v>345</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387</v>
      </c>
      <c r="B1989" t="s">
        <v>17</v>
      </c>
      <c r="C1989" t="s">
        <v>29</v>
      </c>
      <c r="D1989" t="s">
        <v>345</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387</v>
      </c>
      <c r="B1990" t="s">
        <v>17</v>
      </c>
      <c r="C1990" t="s">
        <v>29</v>
      </c>
      <c r="D1990" t="s">
        <v>346</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387</v>
      </c>
      <c r="B1991" t="s">
        <v>17</v>
      </c>
      <c r="C1991" t="s">
        <v>29</v>
      </c>
      <c r="D1991" t="s">
        <v>346</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387</v>
      </c>
      <c r="B1992" t="s">
        <v>17</v>
      </c>
      <c r="C1992" t="s">
        <v>29</v>
      </c>
      <c r="D1992" t="s">
        <v>346</v>
      </c>
      <c r="E1992" t="s">
        <v>209</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387</v>
      </c>
      <c r="B1993" t="s">
        <v>17</v>
      </c>
      <c r="C1993" t="s">
        <v>29</v>
      </c>
      <c r="D1993" t="s">
        <v>346</v>
      </c>
      <c r="E1993" t="s">
        <v>211</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387</v>
      </c>
      <c r="B1994" t="s">
        <v>17</v>
      </c>
      <c r="C1994" t="s">
        <v>29</v>
      </c>
      <c r="D1994" t="s">
        <v>347</v>
      </c>
      <c r="E1994" t="s">
        <v>251</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387</v>
      </c>
      <c r="B1995" t="s">
        <v>17</v>
      </c>
      <c r="C1995" t="s">
        <v>29</v>
      </c>
      <c r="D1995" t="s">
        <v>347</v>
      </c>
      <c r="E1995" t="s">
        <v>263</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387</v>
      </c>
      <c r="B1996" t="s">
        <v>17</v>
      </c>
      <c r="C1996" t="s">
        <v>29</v>
      </c>
      <c r="D1996" t="s">
        <v>347</v>
      </c>
      <c r="E1996" t="s">
        <v>264</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387</v>
      </c>
      <c r="B1997" t="s">
        <v>17</v>
      </c>
      <c r="C1997" t="s">
        <v>29</v>
      </c>
      <c r="D1997" t="s">
        <v>347</v>
      </c>
      <c r="E1997" t="s">
        <v>269</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387</v>
      </c>
      <c r="B1998" t="s">
        <v>17</v>
      </c>
      <c r="C1998" t="s">
        <v>29</v>
      </c>
      <c r="D1998" t="s">
        <v>348</v>
      </c>
      <c r="E1998" t="s">
        <v>270</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387</v>
      </c>
      <c r="B1999" t="s">
        <v>17</v>
      </c>
      <c r="C1999" t="s">
        <v>29</v>
      </c>
      <c r="D1999" t="s">
        <v>348</v>
      </c>
      <c r="E1999" t="s">
        <v>271</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387</v>
      </c>
      <c r="B2000" t="s">
        <v>17</v>
      </c>
      <c r="C2000" t="s">
        <v>29</v>
      </c>
      <c r="D2000" t="s">
        <v>348</v>
      </c>
      <c r="E2000" t="s">
        <v>272</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387</v>
      </c>
      <c r="B2001" t="s">
        <v>17</v>
      </c>
      <c r="C2001" t="s">
        <v>29</v>
      </c>
      <c r="D2001" t="s">
        <v>348</v>
      </c>
      <c r="E2001" t="s">
        <v>274</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387</v>
      </c>
      <c r="B2002" t="s">
        <v>17</v>
      </c>
      <c r="C2002" t="s">
        <v>29</v>
      </c>
      <c r="D2002" t="s">
        <v>349</v>
      </c>
      <c r="E2002" t="s">
        <v>277</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387</v>
      </c>
      <c r="B2003" t="s">
        <v>17</v>
      </c>
      <c r="C2003" t="s">
        <v>29</v>
      </c>
      <c r="D2003" t="s">
        <v>349</v>
      </c>
      <c r="E2003" t="s">
        <v>279</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387</v>
      </c>
      <c r="B2004" t="s">
        <v>17</v>
      </c>
      <c r="C2004" t="s">
        <v>29</v>
      </c>
      <c r="D2004" t="s">
        <v>349</v>
      </c>
      <c r="E2004" t="s">
        <v>280</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387</v>
      </c>
      <c r="B2005" t="s">
        <v>17</v>
      </c>
      <c r="C2005" t="s">
        <v>29</v>
      </c>
      <c r="D2005" t="s">
        <v>349</v>
      </c>
      <c r="E2005" t="s">
        <v>282</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387</v>
      </c>
      <c r="B2006" t="s">
        <v>17</v>
      </c>
      <c r="C2006" t="s">
        <v>29</v>
      </c>
      <c r="D2006" t="s">
        <v>350</v>
      </c>
      <c r="E2006" t="s">
        <v>283</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387</v>
      </c>
      <c r="B2007" t="s">
        <v>17</v>
      </c>
      <c r="C2007" t="s">
        <v>29</v>
      </c>
      <c r="D2007" t="s">
        <v>350</v>
      </c>
      <c r="E2007" t="s">
        <v>284</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387</v>
      </c>
      <c r="B2008" t="s">
        <v>17</v>
      </c>
      <c r="C2008" t="s">
        <v>29</v>
      </c>
      <c r="D2008" t="s">
        <v>350</v>
      </c>
      <c r="E2008" t="s">
        <v>287</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387</v>
      </c>
      <c r="B2009" t="s">
        <v>17</v>
      </c>
      <c r="C2009" t="s">
        <v>29</v>
      </c>
      <c r="D2009" t="s">
        <v>350</v>
      </c>
      <c r="E2009" t="s">
        <v>289</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387</v>
      </c>
      <c r="B2010" t="s">
        <v>17</v>
      </c>
      <c r="C2010" t="s">
        <v>29</v>
      </c>
      <c r="D2010" t="s">
        <v>351</v>
      </c>
      <c r="E2010" t="s">
        <v>290</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387</v>
      </c>
      <c r="B2011" t="s">
        <v>17</v>
      </c>
      <c r="C2011" t="s">
        <v>29</v>
      </c>
      <c r="D2011" t="s">
        <v>351</v>
      </c>
      <c r="E2011" t="s">
        <v>291</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387</v>
      </c>
      <c r="B2012" t="s">
        <v>17</v>
      </c>
      <c r="C2012" t="s">
        <v>29</v>
      </c>
      <c r="D2012" t="s">
        <v>351</v>
      </c>
      <c r="E2012" t="s">
        <v>293</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387</v>
      </c>
      <c r="B2013" t="s">
        <v>17</v>
      </c>
      <c r="C2013" t="s">
        <v>29</v>
      </c>
      <c r="D2013" t="s">
        <v>351</v>
      </c>
      <c r="E2013" t="s">
        <v>310</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387</v>
      </c>
      <c r="B2014" t="s">
        <v>17</v>
      </c>
      <c r="C2014" t="s">
        <v>29</v>
      </c>
      <c r="D2014" t="s">
        <v>352</v>
      </c>
      <c r="E2014" t="s">
        <v>313</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388</v>
      </c>
      <c r="B2015" t="s">
        <v>18</v>
      </c>
      <c r="C2015" t="s">
        <v>29</v>
      </c>
      <c r="D2015" t="s">
        <v>337</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388</v>
      </c>
      <c r="B2016" t="s">
        <v>18</v>
      </c>
      <c r="C2016" t="s">
        <v>29</v>
      </c>
      <c r="D2016" t="s">
        <v>337</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388</v>
      </c>
      <c r="B2017" t="s">
        <v>18</v>
      </c>
      <c r="C2017" t="s">
        <v>29</v>
      </c>
      <c r="D2017" t="s">
        <v>337</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388</v>
      </c>
      <c r="B2018" t="s">
        <v>18</v>
      </c>
      <c r="C2018" t="s">
        <v>29</v>
      </c>
      <c r="D2018" t="s">
        <v>337</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388</v>
      </c>
      <c r="B2019" t="s">
        <v>18</v>
      </c>
      <c r="C2019" t="s">
        <v>29</v>
      </c>
      <c r="D2019" t="s">
        <v>338</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388</v>
      </c>
      <c r="B2020" t="s">
        <v>18</v>
      </c>
      <c r="C2020" t="s">
        <v>29</v>
      </c>
      <c r="D2020" t="s">
        <v>338</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388</v>
      </c>
      <c r="B2021" t="s">
        <v>18</v>
      </c>
      <c r="C2021" t="s">
        <v>29</v>
      </c>
      <c r="D2021" t="s">
        <v>338</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388</v>
      </c>
      <c r="B2022" t="s">
        <v>18</v>
      </c>
      <c r="C2022" t="s">
        <v>29</v>
      </c>
      <c r="D2022" t="s">
        <v>338</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388</v>
      </c>
      <c r="B2023" t="s">
        <v>18</v>
      </c>
      <c r="C2023" t="s">
        <v>29</v>
      </c>
      <c r="D2023" t="s">
        <v>339</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388</v>
      </c>
      <c r="B2024" t="s">
        <v>18</v>
      </c>
      <c r="C2024" t="s">
        <v>29</v>
      </c>
      <c r="D2024" t="s">
        <v>339</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388</v>
      </c>
      <c r="B2025" t="s">
        <v>18</v>
      </c>
      <c r="C2025" t="s">
        <v>29</v>
      </c>
      <c r="D2025" t="s">
        <v>339</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388</v>
      </c>
      <c r="B2026" t="s">
        <v>18</v>
      </c>
      <c r="C2026" t="s">
        <v>29</v>
      </c>
      <c r="D2026" t="s">
        <v>339</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388</v>
      </c>
      <c r="B2027" t="s">
        <v>18</v>
      </c>
      <c r="C2027" t="s">
        <v>29</v>
      </c>
      <c r="D2027" t="s">
        <v>340</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388</v>
      </c>
      <c r="B2028" t="s">
        <v>18</v>
      </c>
      <c r="C2028" t="s">
        <v>29</v>
      </c>
      <c r="D2028" t="s">
        <v>340</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388</v>
      </c>
      <c r="B2029" t="s">
        <v>18</v>
      </c>
      <c r="C2029" t="s">
        <v>29</v>
      </c>
      <c r="D2029" t="s">
        <v>340</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388</v>
      </c>
      <c r="B2030" t="s">
        <v>18</v>
      </c>
      <c r="C2030" t="s">
        <v>29</v>
      </c>
      <c r="D2030" t="s">
        <v>340</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388</v>
      </c>
      <c r="B2031" t="s">
        <v>18</v>
      </c>
      <c r="C2031" t="s">
        <v>29</v>
      </c>
      <c r="D2031" t="s">
        <v>341</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388</v>
      </c>
      <c r="B2032" t="s">
        <v>18</v>
      </c>
      <c r="C2032" t="s">
        <v>29</v>
      </c>
      <c r="D2032" t="s">
        <v>341</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388</v>
      </c>
      <c r="B2033" t="s">
        <v>18</v>
      </c>
      <c r="C2033" t="s">
        <v>29</v>
      </c>
      <c r="D2033" t="s">
        <v>341</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388</v>
      </c>
      <c r="B2034" t="s">
        <v>18</v>
      </c>
      <c r="C2034" t="s">
        <v>29</v>
      </c>
      <c r="D2034" t="s">
        <v>341</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388</v>
      </c>
      <c r="B2035" t="s">
        <v>18</v>
      </c>
      <c r="C2035" t="s">
        <v>29</v>
      </c>
      <c r="D2035" t="s">
        <v>342</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388</v>
      </c>
      <c r="B2036" t="s">
        <v>18</v>
      </c>
      <c r="C2036" t="s">
        <v>29</v>
      </c>
      <c r="D2036" t="s">
        <v>342</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388</v>
      </c>
      <c r="B2037" t="s">
        <v>18</v>
      </c>
      <c r="C2037" t="s">
        <v>29</v>
      </c>
      <c r="D2037" t="s">
        <v>342</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388</v>
      </c>
      <c r="B2038" t="s">
        <v>18</v>
      </c>
      <c r="C2038" t="s">
        <v>29</v>
      </c>
      <c r="D2038" t="s">
        <v>342</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388</v>
      </c>
      <c r="B2039" t="s">
        <v>18</v>
      </c>
      <c r="C2039" t="s">
        <v>29</v>
      </c>
      <c r="D2039" t="s">
        <v>343</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388</v>
      </c>
      <c r="B2040" t="s">
        <v>18</v>
      </c>
      <c r="C2040" t="s">
        <v>29</v>
      </c>
      <c r="D2040" t="s">
        <v>343</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388</v>
      </c>
      <c r="B2041" t="s">
        <v>18</v>
      </c>
      <c r="C2041" t="s">
        <v>29</v>
      </c>
      <c r="D2041" t="s">
        <v>343</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388</v>
      </c>
      <c r="B2042" t="s">
        <v>18</v>
      </c>
      <c r="C2042" t="s">
        <v>29</v>
      </c>
      <c r="D2042" t="s">
        <v>343</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388</v>
      </c>
      <c r="B2043" t="s">
        <v>18</v>
      </c>
      <c r="C2043" t="s">
        <v>29</v>
      </c>
      <c r="D2043" t="s">
        <v>344</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388</v>
      </c>
      <c r="B2044" t="s">
        <v>18</v>
      </c>
      <c r="C2044" t="s">
        <v>29</v>
      </c>
      <c r="D2044" t="s">
        <v>344</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388</v>
      </c>
      <c r="B2045" t="s">
        <v>18</v>
      </c>
      <c r="C2045" t="s">
        <v>29</v>
      </c>
      <c r="D2045" t="s">
        <v>344</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388</v>
      </c>
      <c r="B2046" t="s">
        <v>18</v>
      </c>
      <c r="C2046" t="s">
        <v>29</v>
      </c>
      <c r="D2046" t="s">
        <v>344</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388</v>
      </c>
      <c r="B2047" t="s">
        <v>18</v>
      </c>
      <c r="C2047" t="s">
        <v>29</v>
      </c>
      <c r="D2047" t="s">
        <v>345</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388</v>
      </c>
      <c r="B2048" t="s">
        <v>18</v>
      </c>
      <c r="C2048" t="s">
        <v>29</v>
      </c>
      <c r="D2048" t="s">
        <v>345</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388</v>
      </c>
      <c r="B2049" t="s">
        <v>18</v>
      </c>
      <c r="C2049" t="s">
        <v>29</v>
      </c>
      <c r="D2049" t="s">
        <v>345</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388</v>
      </c>
      <c r="B2050" t="s">
        <v>18</v>
      </c>
      <c r="C2050" t="s">
        <v>29</v>
      </c>
      <c r="D2050" t="s">
        <v>345</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388</v>
      </c>
      <c r="B2051" t="s">
        <v>18</v>
      </c>
      <c r="C2051" t="s">
        <v>29</v>
      </c>
      <c r="D2051" t="s">
        <v>346</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388</v>
      </c>
      <c r="B2052" t="s">
        <v>18</v>
      </c>
      <c r="C2052" t="s">
        <v>29</v>
      </c>
      <c r="D2052" t="s">
        <v>346</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388</v>
      </c>
      <c r="B2053" t="s">
        <v>18</v>
      </c>
      <c r="C2053" t="s">
        <v>29</v>
      </c>
      <c r="D2053" t="s">
        <v>346</v>
      </c>
      <c r="E2053" t="s">
        <v>209</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388</v>
      </c>
      <c r="B2054" t="s">
        <v>18</v>
      </c>
      <c r="C2054" t="s">
        <v>29</v>
      </c>
      <c r="D2054" t="s">
        <v>346</v>
      </c>
      <c r="E2054" t="s">
        <v>211</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388</v>
      </c>
      <c r="B2055" t="s">
        <v>18</v>
      </c>
      <c r="C2055" t="s">
        <v>29</v>
      </c>
      <c r="D2055" t="s">
        <v>347</v>
      </c>
      <c r="E2055" t="s">
        <v>251</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388</v>
      </c>
      <c r="B2056" t="s">
        <v>18</v>
      </c>
      <c r="C2056" t="s">
        <v>29</v>
      </c>
      <c r="D2056" t="s">
        <v>347</v>
      </c>
      <c r="E2056" t="s">
        <v>263</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388</v>
      </c>
      <c r="B2057" t="s">
        <v>18</v>
      </c>
      <c r="C2057" t="s">
        <v>29</v>
      </c>
      <c r="D2057" t="s">
        <v>347</v>
      </c>
      <c r="E2057" t="s">
        <v>264</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388</v>
      </c>
      <c r="B2058" t="s">
        <v>18</v>
      </c>
      <c r="C2058" t="s">
        <v>29</v>
      </c>
      <c r="D2058" t="s">
        <v>347</v>
      </c>
      <c r="E2058" t="s">
        <v>269</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388</v>
      </c>
      <c r="B2059" t="s">
        <v>18</v>
      </c>
      <c r="C2059" t="s">
        <v>29</v>
      </c>
      <c r="D2059" t="s">
        <v>348</v>
      </c>
      <c r="E2059" t="s">
        <v>270</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388</v>
      </c>
      <c r="B2060" t="s">
        <v>18</v>
      </c>
      <c r="C2060" t="s">
        <v>29</v>
      </c>
      <c r="D2060" t="s">
        <v>348</v>
      </c>
      <c r="E2060" t="s">
        <v>271</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388</v>
      </c>
      <c r="B2061" t="s">
        <v>18</v>
      </c>
      <c r="C2061" t="s">
        <v>29</v>
      </c>
      <c r="D2061" t="s">
        <v>348</v>
      </c>
      <c r="E2061" t="s">
        <v>272</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388</v>
      </c>
      <c r="B2062" t="s">
        <v>18</v>
      </c>
      <c r="C2062" t="s">
        <v>29</v>
      </c>
      <c r="D2062" t="s">
        <v>348</v>
      </c>
      <c r="E2062" t="s">
        <v>274</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388</v>
      </c>
      <c r="B2063" t="s">
        <v>18</v>
      </c>
      <c r="C2063" t="s">
        <v>29</v>
      </c>
      <c r="D2063" t="s">
        <v>349</v>
      </c>
      <c r="E2063" t="s">
        <v>277</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388</v>
      </c>
      <c r="B2064" t="s">
        <v>18</v>
      </c>
      <c r="C2064" t="s">
        <v>29</v>
      </c>
      <c r="D2064" t="s">
        <v>349</v>
      </c>
      <c r="E2064" t="s">
        <v>279</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388</v>
      </c>
      <c r="B2065" t="s">
        <v>18</v>
      </c>
      <c r="C2065" t="s">
        <v>29</v>
      </c>
      <c r="D2065" t="s">
        <v>349</v>
      </c>
      <c r="E2065" t="s">
        <v>280</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388</v>
      </c>
      <c r="B2066" t="s">
        <v>18</v>
      </c>
      <c r="C2066" t="s">
        <v>29</v>
      </c>
      <c r="D2066" t="s">
        <v>349</v>
      </c>
      <c r="E2066" t="s">
        <v>282</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388</v>
      </c>
      <c r="B2067" t="s">
        <v>18</v>
      </c>
      <c r="C2067" t="s">
        <v>29</v>
      </c>
      <c r="D2067" t="s">
        <v>350</v>
      </c>
      <c r="E2067" t="s">
        <v>283</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388</v>
      </c>
      <c r="B2068" t="s">
        <v>18</v>
      </c>
      <c r="C2068" t="s">
        <v>29</v>
      </c>
      <c r="D2068" t="s">
        <v>350</v>
      </c>
      <c r="E2068" t="s">
        <v>284</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388</v>
      </c>
      <c r="B2069" t="s">
        <v>18</v>
      </c>
      <c r="C2069" t="s">
        <v>29</v>
      </c>
      <c r="D2069" t="s">
        <v>350</v>
      </c>
      <c r="E2069" t="s">
        <v>287</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388</v>
      </c>
      <c r="B2070" t="s">
        <v>18</v>
      </c>
      <c r="C2070" t="s">
        <v>29</v>
      </c>
      <c r="D2070" t="s">
        <v>350</v>
      </c>
      <c r="E2070" t="s">
        <v>289</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388</v>
      </c>
      <c r="B2071" t="s">
        <v>18</v>
      </c>
      <c r="C2071" t="s">
        <v>29</v>
      </c>
      <c r="D2071" t="s">
        <v>351</v>
      </c>
      <c r="E2071" t="s">
        <v>290</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388</v>
      </c>
      <c r="B2072" t="s">
        <v>18</v>
      </c>
      <c r="C2072" t="s">
        <v>29</v>
      </c>
      <c r="D2072" t="s">
        <v>351</v>
      </c>
      <c r="E2072" t="s">
        <v>291</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388</v>
      </c>
      <c r="B2073" t="s">
        <v>18</v>
      </c>
      <c r="C2073" t="s">
        <v>29</v>
      </c>
      <c r="D2073" t="s">
        <v>351</v>
      </c>
      <c r="E2073" t="s">
        <v>293</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388</v>
      </c>
      <c r="B2074" t="s">
        <v>18</v>
      </c>
      <c r="C2074" t="s">
        <v>29</v>
      </c>
      <c r="D2074" t="s">
        <v>351</v>
      </c>
      <c r="E2074" t="s">
        <v>310</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388</v>
      </c>
      <c r="B2075" t="s">
        <v>18</v>
      </c>
      <c r="C2075" t="s">
        <v>29</v>
      </c>
      <c r="D2075" t="s">
        <v>352</v>
      </c>
      <c r="E2075" t="s">
        <v>313</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389</v>
      </c>
      <c r="B2076" t="s">
        <v>19</v>
      </c>
      <c r="C2076" t="s">
        <v>29</v>
      </c>
      <c r="D2076" t="s">
        <v>337</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389</v>
      </c>
      <c r="B2077" t="s">
        <v>19</v>
      </c>
      <c r="C2077" t="s">
        <v>29</v>
      </c>
      <c r="D2077" t="s">
        <v>337</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389</v>
      </c>
      <c r="B2078" t="s">
        <v>19</v>
      </c>
      <c r="C2078" t="s">
        <v>29</v>
      </c>
      <c r="D2078" t="s">
        <v>337</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389</v>
      </c>
      <c r="B2079" t="s">
        <v>19</v>
      </c>
      <c r="C2079" t="s">
        <v>29</v>
      </c>
      <c r="D2079" t="s">
        <v>337</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389</v>
      </c>
      <c r="B2080" t="s">
        <v>19</v>
      </c>
      <c r="C2080" t="s">
        <v>29</v>
      </c>
      <c r="D2080" t="s">
        <v>338</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389</v>
      </c>
      <c r="B2081" t="s">
        <v>19</v>
      </c>
      <c r="C2081" t="s">
        <v>29</v>
      </c>
      <c r="D2081" t="s">
        <v>338</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389</v>
      </c>
      <c r="B2082" t="s">
        <v>19</v>
      </c>
      <c r="C2082" t="s">
        <v>29</v>
      </c>
      <c r="D2082" t="s">
        <v>338</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389</v>
      </c>
      <c r="B2083" t="s">
        <v>19</v>
      </c>
      <c r="C2083" t="s">
        <v>29</v>
      </c>
      <c r="D2083" t="s">
        <v>338</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389</v>
      </c>
      <c r="B2084" t="s">
        <v>19</v>
      </c>
      <c r="C2084" t="s">
        <v>29</v>
      </c>
      <c r="D2084" t="s">
        <v>339</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389</v>
      </c>
      <c r="B2085" t="s">
        <v>19</v>
      </c>
      <c r="C2085" t="s">
        <v>29</v>
      </c>
      <c r="D2085" t="s">
        <v>339</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389</v>
      </c>
      <c r="B2086" t="s">
        <v>19</v>
      </c>
      <c r="C2086" t="s">
        <v>29</v>
      </c>
      <c r="D2086" t="s">
        <v>339</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389</v>
      </c>
      <c r="B2087" t="s">
        <v>19</v>
      </c>
      <c r="C2087" t="s">
        <v>29</v>
      </c>
      <c r="D2087" t="s">
        <v>339</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389</v>
      </c>
      <c r="B2088" t="s">
        <v>19</v>
      </c>
      <c r="C2088" t="s">
        <v>29</v>
      </c>
      <c r="D2088" t="s">
        <v>340</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389</v>
      </c>
      <c r="B2089" t="s">
        <v>19</v>
      </c>
      <c r="C2089" t="s">
        <v>29</v>
      </c>
      <c r="D2089" t="s">
        <v>340</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389</v>
      </c>
      <c r="B2090" t="s">
        <v>19</v>
      </c>
      <c r="C2090" t="s">
        <v>29</v>
      </c>
      <c r="D2090" t="s">
        <v>340</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389</v>
      </c>
      <c r="B2091" t="s">
        <v>19</v>
      </c>
      <c r="C2091" t="s">
        <v>29</v>
      </c>
      <c r="D2091" t="s">
        <v>340</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389</v>
      </c>
      <c r="B2092" t="s">
        <v>19</v>
      </c>
      <c r="C2092" t="s">
        <v>29</v>
      </c>
      <c r="D2092" t="s">
        <v>341</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389</v>
      </c>
      <c r="B2093" t="s">
        <v>19</v>
      </c>
      <c r="C2093" t="s">
        <v>29</v>
      </c>
      <c r="D2093" t="s">
        <v>341</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389</v>
      </c>
      <c r="B2094" t="s">
        <v>19</v>
      </c>
      <c r="C2094" t="s">
        <v>29</v>
      </c>
      <c r="D2094" t="s">
        <v>341</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389</v>
      </c>
      <c r="B2095" t="s">
        <v>19</v>
      </c>
      <c r="C2095" t="s">
        <v>29</v>
      </c>
      <c r="D2095" t="s">
        <v>341</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389</v>
      </c>
      <c r="B2096" t="s">
        <v>19</v>
      </c>
      <c r="C2096" t="s">
        <v>29</v>
      </c>
      <c r="D2096" t="s">
        <v>342</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389</v>
      </c>
      <c r="B2097" t="s">
        <v>19</v>
      </c>
      <c r="C2097" t="s">
        <v>29</v>
      </c>
      <c r="D2097" t="s">
        <v>342</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389</v>
      </c>
      <c r="B2098" t="s">
        <v>19</v>
      </c>
      <c r="C2098" t="s">
        <v>29</v>
      </c>
      <c r="D2098" t="s">
        <v>342</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389</v>
      </c>
      <c r="B2099" t="s">
        <v>19</v>
      </c>
      <c r="C2099" t="s">
        <v>29</v>
      </c>
      <c r="D2099" t="s">
        <v>342</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389</v>
      </c>
      <c r="B2100" t="s">
        <v>19</v>
      </c>
      <c r="C2100" t="s">
        <v>29</v>
      </c>
      <c r="D2100" t="s">
        <v>343</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389</v>
      </c>
      <c r="B2101" t="s">
        <v>19</v>
      </c>
      <c r="C2101" t="s">
        <v>29</v>
      </c>
      <c r="D2101" t="s">
        <v>343</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389</v>
      </c>
      <c r="B2102" t="s">
        <v>19</v>
      </c>
      <c r="C2102" t="s">
        <v>29</v>
      </c>
      <c r="D2102" t="s">
        <v>343</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389</v>
      </c>
      <c r="B2103" t="s">
        <v>19</v>
      </c>
      <c r="C2103" t="s">
        <v>29</v>
      </c>
      <c r="D2103" t="s">
        <v>343</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389</v>
      </c>
      <c r="B2104" t="s">
        <v>19</v>
      </c>
      <c r="C2104" t="s">
        <v>29</v>
      </c>
      <c r="D2104" t="s">
        <v>344</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389</v>
      </c>
      <c r="B2105" t="s">
        <v>19</v>
      </c>
      <c r="C2105" t="s">
        <v>29</v>
      </c>
      <c r="D2105" t="s">
        <v>344</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389</v>
      </c>
      <c r="B2106" t="s">
        <v>19</v>
      </c>
      <c r="C2106" t="s">
        <v>29</v>
      </c>
      <c r="D2106" t="s">
        <v>344</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389</v>
      </c>
      <c r="B2107" t="s">
        <v>19</v>
      </c>
      <c r="C2107" t="s">
        <v>29</v>
      </c>
      <c r="D2107" t="s">
        <v>344</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389</v>
      </c>
      <c r="B2108" t="s">
        <v>19</v>
      </c>
      <c r="C2108" t="s">
        <v>29</v>
      </c>
      <c r="D2108" t="s">
        <v>345</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389</v>
      </c>
      <c r="B2109" t="s">
        <v>19</v>
      </c>
      <c r="C2109" t="s">
        <v>29</v>
      </c>
      <c r="D2109" t="s">
        <v>345</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389</v>
      </c>
      <c r="B2110" t="s">
        <v>19</v>
      </c>
      <c r="C2110" t="s">
        <v>29</v>
      </c>
      <c r="D2110" t="s">
        <v>345</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389</v>
      </c>
      <c r="B2111" t="s">
        <v>19</v>
      </c>
      <c r="C2111" t="s">
        <v>29</v>
      </c>
      <c r="D2111" t="s">
        <v>345</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389</v>
      </c>
      <c r="B2112" t="s">
        <v>19</v>
      </c>
      <c r="C2112" t="s">
        <v>29</v>
      </c>
      <c r="D2112" t="s">
        <v>346</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389</v>
      </c>
      <c r="B2113" t="s">
        <v>19</v>
      </c>
      <c r="C2113" t="s">
        <v>29</v>
      </c>
      <c r="D2113" t="s">
        <v>346</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389</v>
      </c>
      <c r="B2114" t="s">
        <v>19</v>
      </c>
      <c r="C2114" t="s">
        <v>29</v>
      </c>
      <c r="D2114" t="s">
        <v>346</v>
      </c>
      <c r="E2114" t="s">
        <v>209</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389</v>
      </c>
      <c r="B2115" t="s">
        <v>19</v>
      </c>
      <c r="C2115" t="s">
        <v>29</v>
      </c>
      <c r="D2115" t="s">
        <v>346</v>
      </c>
      <c r="E2115" t="s">
        <v>211</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389</v>
      </c>
      <c r="B2116" t="s">
        <v>19</v>
      </c>
      <c r="C2116" t="s">
        <v>29</v>
      </c>
      <c r="D2116" t="s">
        <v>347</v>
      </c>
      <c r="E2116" t="s">
        <v>251</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389</v>
      </c>
      <c r="B2117" t="s">
        <v>19</v>
      </c>
      <c r="C2117" t="s">
        <v>29</v>
      </c>
      <c r="D2117" t="s">
        <v>347</v>
      </c>
      <c r="E2117" t="s">
        <v>263</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389</v>
      </c>
      <c r="B2118" t="s">
        <v>19</v>
      </c>
      <c r="C2118" t="s">
        <v>29</v>
      </c>
      <c r="D2118" t="s">
        <v>347</v>
      </c>
      <c r="E2118" t="s">
        <v>264</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389</v>
      </c>
      <c r="B2119" t="s">
        <v>19</v>
      </c>
      <c r="C2119" t="s">
        <v>29</v>
      </c>
      <c r="D2119" t="s">
        <v>347</v>
      </c>
      <c r="E2119" t="s">
        <v>269</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389</v>
      </c>
      <c r="B2120" t="s">
        <v>19</v>
      </c>
      <c r="C2120" t="s">
        <v>29</v>
      </c>
      <c r="D2120" t="s">
        <v>348</v>
      </c>
      <c r="E2120" t="s">
        <v>270</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389</v>
      </c>
      <c r="B2121" t="s">
        <v>19</v>
      </c>
      <c r="C2121" t="s">
        <v>29</v>
      </c>
      <c r="D2121" t="s">
        <v>348</v>
      </c>
      <c r="E2121" t="s">
        <v>271</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389</v>
      </c>
      <c r="B2122" t="s">
        <v>19</v>
      </c>
      <c r="C2122" t="s">
        <v>29</v>
      </c>
      <c r="D2122" t="s">
        <v>348</v>
      </c>
      <c r="E2122" t="s">
        <v>272</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389</v>
      </c>
      <c r="B2123" t="s">
        <v>19</v>
      </c>
      <c r="C2123" t="s">
        <v>29</v>
      </c>
      <c r="D2123" t="s">
        <v>348</v>
      </c>
      <c r="E2123" t="s">
        <v>274</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389</v>
      </c>
      <c r="B2124" t="s">
        <v>19</v>
      </c>
      <c r="C2124" t="s">
        <v>29</v>
      </c>
      <c r="D2124" t="s">
        <v>349</v>
      </c>
      <c r="E2124" t="s">
        <v>277</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389</v>
      </c>
      <c r="B2125" t="s">
        <v>19</v>
      </c>
      <c r="C2125" t="s">
        <v>29</v>
      </c>
      <c r="D2125" t="s">
        <v>349</v>
      </c>
      <c r="E2125" t="s">
        <v>279</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389</v>
      </c>
      <c r="B2126" t="s">
        <v>19</v>
      </c>
      <c r="C2126" t="s">
        <v>29</v>
      </c>
      <c r="D2126" t="s">
        <v>349</v>
      </c>
      <c r="E2126" t="s">
        <v>280</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389</v>
      </c>
      <c r="B2127" t="s">
        <v>19</v>
      </c>
      <c r="C2127" t="s">
        <v>29</v>
      </c>
      <c r="D2127" t="s">
        <v>349</v>
      </c>
      <c r="E2127" t="s">
        <v>282</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389</v>
      </c>
      <c r="B2128" t="s">
        <v>19</v>
      </c>
      <c r="C2128" t="s">
        <v>29</v>
      </c>
      <c r="D2128" t="s">
        <v>350</v>
      </c>
      <c r="E2128" t="s">
        <v>283</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389</v>
      </c>
      <c r="B2129" t="s">
        <v>19</v>
      </c>
      <c r="C2129" t="s">
        <v>29</v>
      </c>
      <c r="D2129" t="s">
        <v>350</v>
      </c>
      <c r="E2129" t="s">
        <v>284</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389</v>
      </c>
      <c r="B2130" t="s">
        <v>19</v>
      </c>
      <c r="C2130" t="s">
        <v>29</v>
      </c>
      <c r="D2130" t="s">
        <v>350</v>
      </c>
      <c r="E2130" t="s">
        <v>287</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389</v>
      </c>
      <c r="B2131" t="s">
        <v>19</v>
      </c>
      <c r="C2131" t="s">
        <v>29</v>
      </c>
      <c r="D2131" t="s">
        <v>350</v>
      </c>
      <c r="E2131" t="s">
        <v>289</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389</v>
      </c>
      <c r="B2132" t="s">
        <v>19</v>
      </c>
      <c r="C2132" t="s">
        <v>29</v>
      </c>
      <c r="D2132" t="s">
        <v>351</v>
      </c>
      <c r="E2132" t="s">
        <v>290</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389</v>
      </c>
      <c r="B2133" t="s">
        <v>19</v>
      </c>
      <c r="C2133" t="s">
        <v>29</v>
      </c>
      <c r="D2133" t="s">
        <v>351</v>
      </c>
      <c r="E2133" t="s">
        <v>291</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389</v>
      </c>
      <c r="B2134" t="s">
        <v>19</v>
      </c>
      <c r="C2134" t="s">
        <v>29</v>
      </c>
      <c r="D2134" t="s">
        <v>351</v>
      </c>
      <c r="E2134" t="s">
        <v>293</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389</v>
      </c>
      <c r="B2135" t="s">
        <v>19</v>
      </c>
      <c r="C2135" t="s">
        <v>29</v>
      </c>
      <c r="D2135" t="s">
        <v>351</v>
      </c>
      <c r="E2135" t="s">
        <v>310</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389</v>
      </c>
      <c r="B2136" t="s">
        <v>19</v>
      </c>
      <c r="C2136" t="s">
        <v>29</v>
      </c>
      <c r="D2136" t="s">
        <v>352</v>
      </c>
      <c r="E2136" t="s">
        <v>313</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390</v>
      </c>
      <c r="B2137" t="s">
        <v>20</v>
      </c>
      <c r="C2137" t="s">
        <v>29</v>
      </c>
      <c r="D2137" t="s">
        <v>337</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390</v>
      </c>
      <c r="B2138" t="s">
        <v>20</v>
      </c>
      <c r="C2138" t="s">
        <v>29</v>
      </c>
      <c r="D2138" t="s">
        <v>337</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390</v>
      </c>
      <c r="B2139" t="s">
        <v>20</v>
      </c>
      <c r="C2139" t="s">
        <v>29</v>
      </c>
      <c r="D2139" t="s">
        <v>337</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390</v>
      </c>
      <c r="B2140" t="s">
        <v>20</v>
      </c>
      <c r="C2140" t="s">
        <v>29</v>
      </c>
      <c r="D2140" t="s">
        <v>337</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390</v>
      </c>
      <c r="B2141" t="s">
        <v>20</v>
      </c>
      <c r="C2141" t="s">
        <v>29</v>
      </c>
      <c r="D2141" t="s">
        <v>338</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390</v>
      </c>
      <c r="B2142" t="s">
        <v>20</v>
      </c>
      <c r="C2142" t="s">
        <v>29</v>
      </c>
      <c r="D2142" t="s">
        <v>338</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390</v>
      </c>
      <c r="B2143" t="s">
        <v>20</v>
      </c>
      <c r="C2143" t="s">
        <v>29</v>
      </c>
      <c r="D2143" t="s">
        <v>338</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390</v>
      </c>
      <c r="B2144" t="s">
        <v>20</v>
      </c>
      <c r="C2144" t="s">
        <v>29</v>
      </c>
      <c r="D2144" t="s">
        <v>338</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390</v>
      </c>
      <c r="B2145" t="s">
        <v>20</v>
      </c>
      <c r="C2145" t="s">
        <v>29</v>
      </c>
      <c r="D2145" t="s">
        <v>339</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390</v>
      </c>
      <c r="B2146" t="s">
        <v>20</v>
      </c>
      <c r="C2146" t="s">
        <v>29</v>
      </c>
      <c r="D2146" t="s">
        <v>339</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390</v>
      </c>
      <c r="B2147" t="s">
        <v>20</v>
      </c>
      <c r="C2147" t="s">
        <v>29</v>
      </c>
      <c r="D2147" t="s">
        <v>339</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390</v>
      </c>
      <c r="B2148" t="s">
        <v>20</v>
      </c>
      <c r="C2148" t="s">
        <v>29</v>
      </c>
      <c r="D2148" t="s">
        <v>339</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390</v>
      </c>
      <c r="B2149" t="s">
        <v>20</v>
      </c>
      <c r="C2149" t="s">
        <v>29</v>
      </c>
      <c r="D2149" t="s">
        <v>340</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390</v>
      </c>
      <c r="B2150" t="s">
        <v>20</v>
      </c>
      <c r="C2150" t="s">
        <v>29</v>
      </c>
      <c r="D2150" t="s">
        <v>340</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390</v>
      </c>
      <c r="B2151" t="s">
        <v>20</v>
      </c>
      <c r="C2151" t="s">
        <v>29</v>
      </c>
      <c r="D2151" t="s">
        <v>340</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390</v>
      </c>
      <c r="B2152" t="s">
        <v>20</v>
      </c>
      <c r="C2152" t="s">
        <v>29</v>
      </c>
      <c r="D2152" t="s">
        <v>340</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390</v>
      </c>
      <c r="B2153" t="s">
        <v>20</v>
      </c>
      <c r="C2153" t="s">
        <v>29</v>
      </c>
      <c r="D2153" t="s">
        <v>341</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390</v>
      </c>
      <c r="B2154" t="s">
        <v>20</v>
      </c>
      <c r="C2154" t="s">
        <v>29</v>
      </c>
      <c r="D2154" t="s">
        <v>341</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390</v>
      </c>
      <c r="B2155" t="s">
        <v>20</v>
      </c>
      <c r="C2155" t="s">
        <v>29</v>
      </c>
      <c r="D2155" t="s">
        <v>341</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390</v>
      </c>
      <c r="B2156" t="s">
        <v>20</v>
      </c>
      <c r="C2156" t="s">
        <v>29</v>
      </c>
      <c r="D2156" t="s">
        <v>341</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390</v>
      </c>
      <c r="B2157" t="s">
        <v>20</v>
      </c>
      <c r="C2157" t="s">
        <v>29</v>
      </c>
      <c r="D2157" t="s">
        <v>342</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390</v>
      </c>
      <c r="B2158" t="s">
        <v>20</v>
      </c>
      <c r="C2158" t="s">
        <v>29</v>
      </c>
      <c r="D2158" t="s">
        <v>342</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390</v>
      </c>
      <c r="B2159" t="s">
        <v>20</v>
      </c>
      <c r="C2159" t="s">
        <v>29</v>
      </c>
      <c r="D2159" t="s">
        <v>342</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390</v>
      </c>
      <c r="B2160" t="s">
        <v>20</v>
      </c>
      <c r="C2160" t="s">
        <v>29</v>
      </c>
      <c r="D2160" t="s">
        <v>342</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390</v>
      </c>
      <c r="B2161" t="s">
        <v>20</v>
      </c>
      <c r="C2161" t="s">
        <v>29</v>
      </c>
      <c r="D2161" t="s">
        <v>343</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390</v>
      </c>
      <c r="B2162" t="s">
        <v>20</v>
      </c>
      <c r="C2162" t="s">
        <v>29</v>
      </c>
      <c r="D2162" t="s">
        <v>343</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390</v>
      </c>
      <c r="B2163" t="s">
        <v>20</v>
      </c>
      <c r="C2163" t="s">
        <v>29</v>
      </c>
      <c r="D2163" t="s">
        <v>343</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390</v>
      </c>
      <c r="B2164" t="s">
        <v>20</v>
      </c>
      <c r="C2164" t="s">
        <v>29</v>
      </c>
      <c r="D2164" t="s">
        <v>343</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390</v>
      </c>
      <c r="B2165" t="s">
        <v>20</v>
      </c>
      <c r="C2165" t="s">
        <v>29</v>
      </c>
      <c r="D2165" t="s">
        <v>344</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390</v>
      </c>
      <c r="B2166" t="s">
        <v>20</v>
      </c>
      <c r="C2166" t="s">
        <v>29</v>
      </c>
      <c r="D2166" t="s">
        <v>344</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390</v>
      </c>
      <c r="B2167" t="s">
        <v>20</v>
      </c>
      <c r="C2167" t="s">
        <v>29</v>
      </c>
      <c r="D2167" t="s">
        <v>344</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390</v>
      </c>
      <c r="B2168" t="s">
        <v>20</v>
      </c>
      <c r="C2168" t="s">
        <v>29</v>
      </c>
      <c r="D2168" t="s">
        <v>344</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390</v>
      </c>
      <c r="B2169" t="s">
        <v>20</v>
      </c>
      <c r="C2169" t="s">
        <v>29</v>
      </c>
      <c r="D2169" t="s">
        <v>345</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390</v>
      </c>
      <c r="B2170" t="s">
        <v>20</v>
      </c>
      <c r="C2170" t="s">
        <v>29</v>
      </c>
      <c r="D2170" t="s">
        <v>345</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390</v>
      </c>
      <c r="B2171" t="s">
        <v>20</v>
      </c>
      <c r="C2171" t="s">
        <v>29</v>
      </c>
      <c r="D2171" t="s">
        <v>345</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390</v>
      </c>
      <c r="B2172" t="s">
        <v>20</v>
      </c>
      <c r="C2172" t="s">
        <v>29</v>
      </c>
      <c r="D2172" t="s">
        <v>345</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390</v>
      </c>
      <c r="B2173" t="s">
        <v>20</v>
      </c>
      <c r="C2173" t="s">
        <v>29</v>
      </c>
      <c r="D2173" t="s">
        <v>346</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390</v>
      </c>
      <c r="B2174" t="s">
        <v>20</v>
      </c>
      <c r="C2174" t="s">
        <v>29</v>
      </c>
      <c r="D2174" t="s">
        <v>346</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390</v>
      </c>
      <c r="B2175" t="s">
        <v>20</v>
      </c>
      <c r="C2175" t="s">
        <v>29</v>
      </c>
      <c r="D2175" t="s">
        <v>346</v>
      </c>
      <c r="E2175" t="s">
        <v>209</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390</v>
      </c>
      <c r="B2176" t="s">
        <v>20</v>
      </c>
      <c r="C2176" t="s">
        <v>29</v>
      </c>
      <c r="D2176" t="s">
        <v>346</v>
      </c>
      <c r="E2176" t="s">
        <v>211</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390</v>
      </c>
      <c r="B2177" t="s">
        <v>20</v>
      </c>
      <c r="C2177" t="s">
        <v>29</v>
      </c>
      <c r="D2177" t="s">
        <v>347</v>
      </c>
      <c r="E2177" t="s">
        <v>251</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390</v>
      </c>
      <c r="B2178" t="s">
        <v>20</v>
      </c>
      <c r="C2178" t="s">
        <v>29</v>
      </c>
      <c r="D2178" t="s">
        <v>347</v>
      </c>
      <c r="E2178" t="s">
        <v>263</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390</v>
      </c>
      <c r="B2179" t="s">
        <v>20</v>
      </c>
      <c r="C2179" t="s">
        <v>29</v>
      </c>
      <c r="D2179" t="s">
        <v>347</v>
      </c>
      <c r="E2179" t="s">
        <v>264</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390</v>
      </c>
      <c r="B2180" t="s">
        <v>20</v>
      </c>
      <c r="C2180" t="s">
        <v>29</v>
      </c>
      <c r="D2180" t="s">
        <v>347</v>
      </c>
      <c r="E2180" t="s">
        <v>269</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390</v>
      </c>
      <c r="B2181" t="s">
        <v>20</v>
      </c>
      <c r="C2181" t="s">
        <v>29</v>
      </c>
      <c r="D2181" t="s">
        <v>348</v>
      </c>
      <c r="E2181" t="s">
        <v>270</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390</v>
      </c>
      <c r="B2182" t="s">
        <v>20</v>
      </c>
      <c r="C2182" t="s">
        <v>29</v>
      </c>
      <c r="D2182" t="s">
        <v>348</v>
      </c>
      <c r="E2182" t="s">
        <v>271</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390</v>
      </c>
      <c r="B2183" t="s">
        <v>20</v>
      </c>
      <c r="C2183" t="s">
        <v>29</v>
      </c>
      <c r="D2183" t="s">
        <v>348</v>
      </c>
      <c r="E2183" t="s">
        <v>272</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390</v>
      </c>
      <c r="B2184" t="s">
        <v>20</v>
      </c>
      <c r="C2184" t="s">
        <v>29</v>
      </c>
      <c r="D2184" t="s">
        <v>348</v>
      </c>
      <c r="E2184" t="s">
        <v>274</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390</v>
      </c>
      <c r="B2185" t="s">
        <v>20</v>
      </c>
      <c r="C2185" t="s">
        <v>29</v>
      </c>
      <c r="D2185" t="s">
        <v>349</v>
      </c>
      <c r="E2185" t="s">
        <v>277</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390</v>
      </c>
      <c r="B2186" t="s">
        <v>20</v>
      </c>
      <c r="C2186" t="s">
        <v>29</v>
      </c>
      <c r="D2186" t="s">
        <v>349</v>
      </c>
      <c r="E2186" t="s">
        <v>279</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390</v>
      </c>
      <c r="B2187" t="s">
        <v>20</v>
      </c>
      <c r="C2187" t="s">
        <v>29</v>
      </c>
      <c r="D2187" t="s">
        <v>349</v>
      </c>
      <c r="E2187" t="s">
        <v>280</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390</v>
      </c>
      <c r="B2188" t="s">
        <v>20</v>
      </c>
      <c r="C2188" t="s">
        <v>29</v>
      </c>
      <c r="D2188" t="s">
        <v>349</v>
      </c>
      <c r="E2188" t="s">
        <v>282</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390</v>
      </c>
      <c r="B2189" t="s">
        <v>20</v>
      </c>
      <c r="C2189" t="s">
        <v>29</v>
      </c>
      <c r="D2189" t="s">
        <v>350</v>
      </c>
      <c r="E2189" t="s">
        <v>283</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390</v>
      </c>
      <c r="B2190" t="s">
        <v>20</v>
      </c>
      <c r="C2190" t="s">
        <v>29</v>
      </c>
      <c r="D2190" t="s">
        <v>350</v>
      </c>
      <c r="E2190" t="s">
        <v>284</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390</v>
      </c>
      <c r="B2191" t="s">
        <v>20</v>
      </c>
      <c r="C2191" t="s">
        <v>29</v>
      </c>
      <c r="D2191" t="s">
        <v>350</v>
      </c>
      <c r="E2191" t="s">
        <v>287</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390</v>
      </c>
      <c r="B2192" t="s">
        <v>20</v>
      </c>
      <c r="C2192" t="s">
        <v>29</v>
      </c>
      <c r="D2192" t="s">
        <v>350</v>
      </c>
      <c r="E2192" t="s">
        <v>289</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390</v>
      </c>
      <c r="B2193" t="s">
        <v>20</v>
      </c>
      <c r="C2193" t="s">
        <v>29</v>
      </c>
      <c r="D2193" t="s">
        <v>351</v>
      </c>
      <c r="E2193" t="s">
        <v>290</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390</v>
      </c>
      <c r="B2194" t="s">
        <v>20</v>
      </c>
      <c r="C2194" t="s">
        <v>29</v>
      </c>
      <c r="D2194" t="s">
        <v>351</v>
      </c>
      <c r="E2194" t="s">
        <v>291</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390</v>
      </c>
      <c r="B2195" t="s">
        <v>20</v>
      </c>
      <c r="C2195" t="s">
        <v>29</v>
      </c>
      <c r="D2195" t="s">
        <v>351</v>
      </c>
      <c r="E2195" t="s">
        <v>293</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390</v>
      </c>
      <c r="B2196" t="s">
        <v>20</v>
      </c>
      <c r="C2196" t="s">
        <v>29</v>
      </c>
      <c r="D2196" t="s">
        <v>351</v>
      </c>
      <c r="E2196" t="s">
        <v>310</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390</v>
      </c>
      <c r="B2197" t="s">
        <v>20</v>
      </c>
      <c r="C2197" t="s">
        <v>29</v>
      </c>
      <c r="D2197" t="s">
        <v>352</v>
      </c>
      <c r="E2197" t="s">
        <v>313</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391</v>
      </c>
      <c r="B2198" t="s">
        <v>47</v>
      </c>
      <c r="C2198" t="s">
        <v>26</v>
      </c>
      <c r="D2198" t="s">
        <v>337</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391</v>
      </c>
      <c r="B2199" t="s">
        <v>47</v>
      </c>
      <c r="C2199" t="s">
        <v>26</v>
      </c>
      <c r="D2199" t="s">
        <v>337</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391</v>
      </c>
      <c r="B2200" t="s">
        <v>47</v>
      </c>
      <c r="C2200" t="s">
        <v>26</v>
      </c>
      <c r="D2200" t="s">
        <v>337</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391</v>
      </c>
      <c r="B2201" t="s">
        <v>47</v>
      </c>
      <c r="C2201" t="s">
        <v>26</v>
      </c>
      <c r="D2201" t="s">
        <v>337</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391</v>
      </c>
      <c r="B2202" t="s">
        <v>47</v>
      </c>
      <c r="C2202" t="s">
        <v>26</v>
      </c>
      <c r="D2202" t="s">
        <v>338</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391</v>
      </c>
      <c r="B2203" t="s">
        <v>47</v>
      </c>
      <c r="C2203" t="s">
        <v>26</v>
      </c>
      <c r="D2203" t="s">
        <v>338</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391</v>
      </c>
      <c r="B2204" t="s">
        <v>47</v>
      </c>
      <c r="C2204" t="s">
        <v>26</v>
      </c>
      <c r="D2204" t="s">
        <v>338</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391</v>
      </c>
      <c r="B2205" t="s">
        <v>47</v>
      </c>
      <c r="C2205" t="s">
        <v>26</v>
      </c>
      <c r="D2205" t="s">
        <v>338</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391</v>
      </c>
      <c r="B2206" t="s">
        <v>47</v>
      </c>
      <c r="C2206" t="s">
        <v>26</v>
      </c>
      <c r="D2206" t="s">
        <v>339</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391</v>
      </c>
      <c r="B2207" t="s">
        <v>47</v>
      </c>
      <c r="C2207" t="s">
        <v>26</v>
      </c>
      <c r="D2207" t="s">
        <v>339</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391</v>
      </c>
      <c r="B2208" t="s">
        <v>47</v>
      </c>
      <c r="C2208" t="s">
        <v>26</v>
      </c>
      <c r="D2208" t="s">
        <v>339</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391</v>
      </c>
      <c r="B2209" t="s">
        <v>47</v>
      </c>
      <c r="C2209" t="s">
        <v>26</v>
      </c>
      <c r="D2209" t="s">
        <v>339</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391</v>
      </c>
      <c r="B2210" t="s">
        <v>47</v>
      </c>
      <c r="C2210" t="s">
        <v>26</v>
      </c>
      <c r="D2210" t="s">
        <v>340</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391</v>
      </c>
      <c r="B2211" t="s">
        <v>47</v>
      </c>
      <c r="C2211" t="s">
        <v>26</v>
      </c>
      <c r="D2211" t="s">
        <v>340</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391</v>
      </c>
      <c r="B2212" t="s">
        <v>47</v>
      </c>
      <c r="C2212" t="s">
        <v>26</v>
      </c>
      <c r="D2212" t="s">
        <v>340</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391</v>
      </c>
      <c r="B2213" t="s">
        <v>47</v>
      </c>
      <c r="C2213" t="s">
        <v>26</v>
      </c>
      <c r="D2213" t="s">
        <v>340</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391</v>
      </c>
      <c r="B2214" t="s">
        <v>47</v>
      </c>
      <c r="C2214" t="s">
        <v>26</v>
      </c>
      <c r="D2214" t="s">
        <v>341</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391</v>
      </c>
      <c r="B2215" t="s">
        <v>47</v>
      </c>
      <c r="C2215" t="s">
        <v>26</v>
      </c>
      <c r="D2215" t="s">
        <v>341</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391</v>
      </c>
      <c r="B2216" t="s">
        <v>47</v>
      </c>
      <c r="C2216" t="s">
        <v>26</v>
      </c>
      <c r="D2216" t="s">
        <v>341</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391</v>
      </c>
      <c r="B2217" t="s">
        <v>47</v>
      </c>
      <c r="C2217" t="s">
        <v>26</v>
      </c>
      <c r="D2217" t="s">
        <v>341</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391</v>
      </c>
      <c r="B2218" t="s">
        <v>47</v>
      </c>
      <c r="C2218" t="s">
        <v>26</v>
      </c>
      <c r="D2218" t="s">
        <v>342</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391</v>
      </c>
      <c r="B2219" t="s">
        <v>47</v>
      </c>
      <c r="C2219" t="s">
        <v>26</v>
      </c>
      <c r="D2219" t="s">
        <v>342</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391</v>
      </c>
      <c r="B2220" t="s">
        <v>47</v>
      </c>
      <c r="C2220" t="s">
        <v>26</v>
      </c>
      <c r="D2220" t="s">
        <v>342</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391</v>
      </c>
      <c r="B2221" t="s">
        <v>47</v>
      </c>
      <c r="C2221" t="s">
        <v>26</v>
      </c>
      <c r="D2221" t="s">
        <v>342</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391</v>
      </c>
      <c r="B2222" t="s">
        <v>47</v>
      </c>
      <c r="C2222" t="s">
        <v>26</v>
      </c>
      <c r="D2222" t="s">
        <v>343</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391</v>
      </c>
      <c r="B2223" t="s">
        <v>47</v>
      </c>
      <c r="C2223" t="s">
        <v>26</v>
      </c>
      <c r="D2223" t="s">
        <v>343</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391</v>
      </c>
      <c r="B2224" t="s">
        <v>47</v>
      </c>
      <c r="C2224" t="s">
        <v>26</v>
      </c>
      <c r="D2224" t="s">
        <v>343</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391</v>
      </c>
      <c r="B2225" t="s">
        <v>47</v>
      </c>
      <c r="C2225" t="s">
        <v>26</v>
      </c>
      <c r="D2225" t="s">
        <v>343</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391</v>
      </c>
      <c r="B2226" t="s">
        <v>47</v>
      </c>
      <c r="C2226" t="s">
        <v>26</v>
      </c>
      <c r="D2226" t="s">
        <v>344</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391</v>
      </c>
      <c r="B2227" t="s">
        <v>47</v>
      </c>
      <c r="C2227" t="s">
        <v>26</v>
      </c>
      <c r="D2227" t="s">
        <v>344</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391</v>
      </c>
      <c r="B2228" t="s">
        <v>47</v>
      </c>
      <c r="C2228" t="s">
        <v>26</v>
      </c>
      <c r="D2228" t="s">
        <v>344</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391</v>
      </c>
      <c r="B2229" t="s">
        <v>47</v>
      </c>
      <c r="C2229" t="s">
        <v>26</v>
      </c>
      <c r="D2229" t="s">
        <v>344</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391</v>
      </c>
      <c r="B2230" t="s">
        <v>47</v>
      </c>
      <c r="C2230" t="s">
        <v>26</v>
      </c>
      <c r="D2230" t="s">
        <v>345</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391</v>
      </c>
      <c r="B2231" t="s">
        <v>47</v>
      </c>
      <c r="C2231" t="s">
        <v>26</v>
      </c>
      <c r="D2231" t="s">
        <v>345</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391</v>
      </c>
      <c r="B2232" t="s">
        <v>47</v>
      </c>
      <c r="C2232" t="s">
        <v>26</v>
      </c>
      <c r="D2232" t="s">
        <v>345</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391</v>
      </c>
      <c r="B2233" t="s">
        <v>47</v>
      </c>
      <c r="C2233" t="s">
        <v>26</v>
      </c>
      <c r="D2233" t="s">
        <v>345</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391</v>
      </c>
      <c r="B2234" t="s">
        <v>47</v>
      </c>
      <c r="C2234" t="s">
        <v>26</v>
      </c>
      <c r="D2234" t="s">
        <v>346</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391</v>
      </c>
      <c r="B2235" t="s">
        <v>47</v>
      </c>
      <c r="C2235" t="s">
        <v>26</v>
      </c>
      <c r="D2235" t="s">
        <v>346</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391</v>
      </c>
      <c r="B2236" t="s">
        <v>47</v>
      </c>
      <c r="C2236" t="s">
        <v>26</v>
      </c>
      <c r="D2236" t="s">
        <v>346</v>
      </c>
      <c r="E2236" t="s">
        <v>209</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391</v>
      </c>
      <c r="B2237" t="s">
        <v>47</v>
      </c>
      <c r="C2237" t="s">
        <v>26</v>
      </c>
      <c r="D2237" t="s">
        <v>346</v>
      </c>
      <c r="E2237" t="s">
        <v>211</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391</v>
      </c>
      <c r="B2238" t="s">
        <v>47</v>
      </c>
      <c r="C2238" t="s">
        <v>26</v>
      </c>
      <c r="D2238" t="s">
        <v>347</v>
      </c>
      <c r="E2238" t="s">
        <v>251</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391</v>
      </c>
      <c r="B2239" t="s">
        <v>47</v>
      </c>
      <c r="C2239" t="s">
        <v>26</v>
      </c>
      <c r="D2239" t="s">
        <v>347</v>
      </c>
      <c r="E2239" t="s">
        <v>263</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391</v>
      </c>
      <c r="B2240" t="s">
        <v>47</v>
      </c>
      <c r="C2240" t="s">
        <v>26</v>
      </c>
      <c r="D2240" t="s">
        <v>347</v>
      </c>
      <c r="E2240" t="s">
        <v>264</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391</v>
      </c>
      <c r="B2241" t="s">
        <v>47</v>
      </c>
      <c r="C2241" t="s">
        <v>26</v>
      </c>
      <c r="D2241" t="s">
        <v>347</v>
      </c>
      <c r="E2241" t="s">
        <v>269</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391</v>
      </c>
      <c r="B2242" t="s">
        <v>47</v>
      </c>
      <c r="C2242" t="s">
        <v>26</v>
      </c>
      <c r="D2242" t="s">
        <v>348</v>
      </c>
      <c r="E2242" t="s">
        <v>270</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391</v>
      </c>
      <c r="B2243" t="s">
        <v>47</v>
      </c>
      <c r="C2243" t="s">
        <v>26</v>
      </c>
      <c r="D2243" t="s">
        <v>348</v>
      </c>
      <c r="E2243" t="s">
        <v>271</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391</v>
      </c>
      <c r="B2244" t="s">
        <v>47</v>
      </c>
      <c r="C2244" t="s">
        <v>26</v>
      </c>
      <c r="D2244" t="s">
        <v>348</v>
      </c>
      <c r="E2244" t="s">
        <v>272</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391</v>
      </c>
      <c r="B2245" t="s">
        <v>47</v>
      </c>
      <c r="C2245" t="s">
        <v>26</v>
      </c>
      <c r="D2245" t="s">
        <v>348</v>
      </c>
      <c r="E2245" t="s">
        <v>274</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391</v>
      </c>
      <c r="B2246" t="s">
        <v>47</v>
      </c>
      <c r="C2246" t="s">
        <v>26</v>
      </c>
      <c r="D2246" t="s">
        <v>349</v>
      </c>
      <c r="E2246" t="s">
        <v>277</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391</v>
      </c>
      <c r="B2247" t="s">
        <v>47</v>
      </c>
      <c r="C2247" t="s">
        <v>26</v>
      </c>
      <c r="D2247" t="s">
        <v>349</v>
      </c>
      <c r="E2247" t="s">
        <v>279</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391</v>
      </c>
      <c r="B2248" t="s">
        <v>47</v>
      </c>
      <c r="C2248" t="s">
        <v>26</v>
      </c>
      <c r="D2248" t="s">
        <v>349</v>
      </c>
      <c r="E2248" t="s">
        <v>280</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391</v>
      </c>
      <c r="B2249" t="s">
        <v>47</v>
      </c>
      <c r="C2249" t="s">
        <v>26</v>
      </c>
      <c r="D2249" t="s">
        <v>349</v>
      </c>
      <c r="E2249" t="s">
        <v>282</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391</v>
      </c>
      <c r="B2250" t="s">
        <v>47</v>
      </c>
      <c r="C2250" t="s">
        <v>26</v>
      </c>
      <c r="D2250" t="s">
        <v>350</v>
      </c>
      <c r="E2250" t="s">
        <v>283</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391</v>
      </c>
      <c r="B2251" t="s">
        <v>47</v>
      </c>
      <c r="C2251" t="s">
        <v>26</v>
      </c>
      <c r="D2251" t="s">
        <v>350</v>
      </c>
      <c r="E2251" t="s">
        <v>284</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391</v>
      </c>
      <c r="B2252" t="s">
        <v>47</v>
      </c>
      <c r="C2252" t="s">
        <v>26</v>
      </c>
      <c r="D2252" t="s">
        <v>350</v>
      </c>
      <c r="E2252" t="s">
        <v>287</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391</v>
      </c>
      <c r="B2253" t="s">
        <v>47</v>
      </c>
      <c r="C2253" t="s">
        <v>26</v>
      </c>
      <c r="D2253" t="s">
        <v>350</v>
      </c>
      <c r="E2253" t="s">
        <v>289</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391</v>
      </c>
      <c r="B2254" t="s">
        <v>47</v>
      </c>
      <c r="C2254" t="s">
        <v>26</v>
      </c>
      <c r="D2254" t="s">
        <v>351</v>
      </c>
      <c r="E2254" t="s">
        <v>290</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391</v>
      </c>
      <c r="B2255" t="s">
        <v>47</v>
      </c>
      <c r="C2255" t="s">
        <v>26</v>
      </c>
      <c r="D2255" t="s">
        <v>351</v>
      </c>
      <c r="E2255" t="s">
        <v>291</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391</v>
      </c>
      <c r="B2256" t="s">
        <v>47</v>
      </c>
      <c r="C2256" t="s">
        <v>26</v>
      </c>
      <c r="D2256" t="s">
        <v>351</v>
      </c>
      <c r="E2256" t="s">
        <v>293</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391</v>
      </c>
      <c r="B2257" t="s">
        <v>47</v>
      </c>
      <c r="C2257" t="s">
        <v>26</v>
      </c>
      <c r="D2257" t="s">
        <v>351</v>
      </c>
      <c r="E2257" t="s">
        <v>310</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391</v>
      </c>
      <c r="B2258" t="s">
        <v>47</v>
      </c>
      <c r="C2258" t="s">
        <v>26</v>
      </c>
      <c r="D2258" t="s">
        <v>352</v>
      </c>
      <c r="E2258" t="s">
        <v>313</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BZ114"/>
  <sheetViews>
    <sheetView zoomScale="80" zoomScaleNormal="80" workbookViewId="0">
      <pane xSplit="3" ySplit="5" topLeftCell="D6" activePane="bottomRight" state="frozen"/>
      <selection pane="topRight"/>
      <selection pane="bottomLeft"/>
      <selection pane="bottomRight" activeCell="H31" sqref="H31"/>
    </sheetView>
  </sheetViews>
  <sheetFormatPr defaultColWidth="9.1796875" defaultRowHeight="13" x14ac:dyDescent="0.3"/>
  <cols>
    <col min="1" max="1" width="3.54296875" style="88" customWidth="1"/>
    <col min="2" max="2" width="29.54296875" style="88" customWidth="1"/>
    <col min="3" max="3" width="33.54296875" style="88" customWidth="1"/>
    <col min="4" max="40" width="8.6328125" style="88" customWidth="1"/>
    <col min="41" max="74" width="8.6328125" style="58" customWidth="1"/>
    <col min="75" max="78" width="8.6328125" style="88" customWidth="1"/>
    <col min="79" max="16384" width="9.1796875" style="88"/>
  </cols>
  <sheetData>
    <row r="1" spans="1:78" s="3" customFormat="1" x14ac:dyDescent="0.3">
      <c r="A1" s="88"/>
      <c r="B1" s="193" t="s">
        <v>195</v>
      </c>
      <c r="C1" s="34"/>
      <c r="AR1" s="58"/>
      <c r="AS1" s="58"/>
      <c r="AT1" s="58"/>
      <c r="AU1" s="58"/>
      <c r="AV1" s="58"/>
      <c r="AW1" s="58"/>
      <c r="AX1" s="58"/>
      <c r="AY1" s="58"/>
      <c r="AZ1" s="58"/>
      <c r="BA1" s="58"/>
      <c r="BB1" s="58"/>
      <c r="BC1" s="58"/>
      <c r="BD1" s="58"/>
      <c r="BE1" s="58"/>
      <c r="BF1" s="58"/>
      <c r="BG1" s="58"/>
      <c r="BH1" s="58"/>
      <c r="BI1" s="58"/>
      <c r="BJ1" s="58"/>
      <c r="BK1" s="74"/>
      <c r="BL1" s="58"/>
      <c r="BM1" s="58"/>
      <c r="BN1" s="58"/>
      <c r="BO1" s="58"/>
      <c r="BP1" s="58"/>
      <c r="BQ1" s="58"/>
      <c r="BR1" s="60" t="s">
        <v>174</v>
      </c>
      <c r="BS1" s="2"/>
      <c r="BT1" s="57"/>
      <c r="BU1" s="57"/>
      <c r="BV1" s="57"/>
      <c r="BW1" s="60" t="s">
        <v>174</v>
      </c>
    </row>
    <row r="2" spans="1:78" s="3" customFormat="1" x14ac:dyDescent="0.3">
      <c r="A2" s="88"/>
      <c r="B2" s="25"/>
      <c r="C2" s="124"/>
      <c r="AR2" s="58"/>
      <c r="AS2" s="58"/>
      <c r="AT2" s="58"/>
      <c r="AU2" s="58"/>
      <c r="AV2" s="58"/>
      <c r="AW2" s="58"/>
      <c r="AX2" s="58"/>
      <c r="AY2" s="58"/>
      <c r="AZ2" s="58"/>
      <c r="BA2" s="58"/>
      <c r="BB2" s="58"/>
      <c r="BC2" s="58"/>
      <c r="BD2" s="58"/>
      <c r="BE2" s="58"/>
      <c r="BF2" s="58"/>
      <c r="BG2" s="58"/>
      <c r="BH2" s="58"/>
      <c r="BI2" s="58"/>
      <c r="BJ2" s="58"/>
      <c r="BK2" s="243"/>
      <c r="BL2" s="223"/>
      <c r="BM2" s="58"/>
      <c r="BN2" s="58"/>
      <c r="BO2" s="58"/>
      <c r="BP2" s="58"/>
      <c r="BQ2" s="58"/>
      <c r="BR2" s="89" t="s">
        <v>133</v>
      </c>
      <c r="BS2" s="89"/>
      <c r="BT2" s="75"/>
      <c r="BU2" s="75"/>
      <c r="BV2" s="75"/>
      <c r="BW2" s="89" t="s">
        <v>176</v>
      </c>
    </row>
    <row r="3" spans="1:78" s="3" customFormat="1" x14ac:dyDescent="0.3">
      <c r="A3" s="88"/>
      <c r="B3" s="89" t="s">
        <v>132</v>
      </c>
      <c r="C3" s="89" t="s">
        <v>25</v>
      </c>
      <c r="AR3" s="58"/>
      <c r="AS3" s="58"/>
      <c r="AT3" s="58"/>
      <c r="AU3" s="58"/>
      <c r="AV3" s="58"/>
      <c r="AW3" s="58"/>
      <c r="AX3" s="58"/>
      <c r="AY3" s="58"/>
      <c r="AZ3" s="58"/>
      <c r="BA3" s="58"/>
      <c r="BB3" s="58"/>
      <c r="BC3" s="58"/>
      <c r="BD3" s="89"/>
      <c r="BE3" s="89"/>
      <c r="BF3" s="89"/>
      <c r="BG3" s="89"/>
      <c r="BH3" s="89"/>
      <c r="BI3" s="89"/>
      <c r="BJ3" s="89"/>
      <c r="BK3" s="82"/>
      <c r="BL3" s="89"/>
      <c r="BM3" s="89"/>
      <c r="BN3" s="89"/>
      <c r="BO3" s="89"/>
      <c r="BP3" s="89"/>
      <c r="BQ3" s="89"/>
      <c r="BR3" s="89" t="s">
        <v>113</v>
      </c>
      <c r="BW3" s="89" t="s">
        <v>113</v>
      </c>
    </row>
    <row r="4" spans="1:78" s="89" customFormat="1" x14ac:dyDescent="0.3">
      <c r="A4" s="75"/>
      <c r="B4" s="89" t="s">
        <v>133</v>
      </c>
      <c r="C4" s="89" t="s">
        <v>27</v>
      </c>
      <c r="D4" s="89" t="s">
        <v>51</v>
      </c>
      <c r="AR4" s="57"/>
      <c r="AS4" s="57"/>
      <c r="AT4" s="57"/>
      <c r="AU4" s="57"/>
      <c r="AV4" s="57"/>
      <c r="AW4" s="57"/>
      <c r="AX4" s="57"/>
      <c r="AY4" s="57"/>
      <c r="AZ4" s="57"/>
      <c r="BA4" s="57"/>
      <c r="BB4" s="57"/>
      <c r="BC4" s="57"/>
      <c r="BK4" s="82"/>
      <c r="BR4" s="89" t="s">
        <v>27</v>
      </c>
      <c r="BW4" s="89" t="s">
        <v>114</v>
      </c>
    </row>
    <row r="5" spans="1:78" s="89" customFormat="1" ht="16.399999999999999" customHeight="1" x14ac:dyDescent="0.3">
      <c r="A5" s="61"/>
      <c r="B5" s="368" t="s">
        <v>134</v>
      </c>
      <c r="C5" s="120" t="s">
        <v>21</v>
      </c>
      <c r="D5" s="114" t="s">
        <v>52</v>
      </c>
      <c r="E5" s="114" t="s">
        <v>53</v>
      </c>
      <c r="F5" s="114" t="s">
        <v>54</v>
      </c>
      <c r="G5" s="114" t="s">
        <v>55</v>
      </c>
      <c r="H5" s="114" t="s">
        <v>56</v>
      </c>
      <c r="I5" s="114" t="s">
        <v>57</v>
      </c>
      <c r="J5" s="114" t="s">
        <v>58</v>
      </c>
      <c r="K5" s="114" t="s">
        <v>59</v>
      </c>
      <c r="L5" s="114" t="s">
        <v>60</v>
      </c>
      <c r="M5" s="114" t="s">
        <v>61</v>
      </c>
      <c r="N5" s="114" t="s">
        <v>62</v>
      </c>
      <c r="O5" s="114" t="s">
        <v>63</v>
      </c>
      <c r="P5" s="114" t="s">
        <v>64</v>
      </c>
      <c r="Q5" s="114" t="s">
        <v>65</v>
      </c>
      <c r="R5" s="114" t="s">
        <v>66</v>
      </c>
      <c r="S5" s="114" t="s">
        <v>67</v>
      </c>
      <c r="T5" s="114" t="s">
        <v>68</v>
      </c>
      <c r="U5" s="114" t="s">
        <v>69</v>
      </c>
      <c r="V5" s="114" t="s">
        <v>70</v>
      </c>
      <c r="W5" s="114" t="s">
        <v>71</v>
      </c>
      <c r="X5" s="114" t="s">
        <v>72</v>
      </c>
      <c r="Y5" s="114" t="s">
        <v>73</v>
      </c>
      <c r="Z5" s="114" t="s">
        <v>74</v>
      </c>
      <c r="AA5" s="114" t="s">
        <v>75</v>
      </c>
      <c r="AB5" s="114" t="s">
        <v>76</v>
      </c>
      <c r="AC5" s="114" t="s">
        <v>77</v>
      </c>
      <c r="AD5" s="114" t="s">
        <v>78</v>
      </c>
      <c r="AE5" s="114" t="s">
        <v>79</v>
      </c>
      <c r="AF5" s="114" t="s">
        <v>80</v>
      </c>
      <c r="AG5" s="114" t="s">
        <v>81</v>
      </c>
      <c r="AH5" s="114" t="s">
        <v>179</v>
      </c>
      <c r="AI5" s="114" t="s">
        <v>180</v>
      </c>
      <c r="AJ5" s="114" t="s">
        <v>194</v>
      </c>
      <c r="AK5" s="114" t="s">
        <v>196</v>
      </c>
      <c r="AL5" s="114" t="s">
        <v>198</v>
      </c>
      <c r="AM5" s="114" t="s">
        <v>200</v>
      </c>
      <c r="AN5" s="114" t="s">
        <v>201</v>
      </c>
      <c r="AO5" s="114" t="s">
        <v>205</v>
      </c>
      <c r="AP5" s="114" t="s">
        <v>209</v>
      </c>
      <c r="AQ5" s="114" t="s">
        <v>211</v>
      </c>
      <c r="AR5" s="114" t="s">
        <v>251</v>
      </c>
      <c r="AS5" s="114" t="s">
        <v>263</v>
      </c>
      <c r="AT5" s="114" t="s">
        <v>264</v>
      </c>
      <c r="AU5" s="114" t="s">
        <v>269</v>
      </c>
      <c r="AV5" s="114" t="s">
        <v>270</v>
      </c>
      <c r="AW5" s="114" t="s">
        <v>271</v>
      </c>
      <c r="AX5" s="114" t="s">
        <v>272</v>
      </c>
      <c r="AY5" s="114" t="s">
        <v>274</v>
      </c>
      <c r="AZ5" s="114" t="s">
        <v>277</v>
      </c>
      <c r="BA5" s="114" t="s">
        <v>279</v>
      </c>
      <c r="BB5" s="114" t="s">
        <v>280</v>
      </c>
      <c r="BC5" s="114" t="s">
        <v>282</v>
      </c>
      <c r="BD5" s="114" t="s">
        <v>283</v>
      </c>
      <c r="BE5" s="114" t="s">
        <v>284</v>
      </c>
      <c r="BF5" s="114" t="s">
        <v>287</v>
      </c>
      <c r="BG5" s="218" t="s">
        <v>289</v>
      </c>
      <c r="BH5" s="114" t="s">
        <v>290</v>
      </c>
      <c r="BI5" s="114" t="s">
        <v>291</v>
      </c>
      <c r="BJ5" s="114" t="s">
        <v>293</v>
      </c>
      <c r="BK5" s="114" t="s">
        <v>310</v>
      </c>
      <c r="BL5" s="114" t="s">
        <v>313</v>
      </c>
      <c r="BM5" s="114" t="s">
        <v>402</v>
      </c>
      <c r="BN5" s="114" t="s">
        <v>405</v>
      </c>
      <c r="BO5" s="114" t="s">
        <v>408</v>
      </c>
      <c r="BP5" s="334" t="s">
        <v>409</v>
      </c>
      <c r="BQ5" s="198"/>
      <c r="BR5" s="211" t="s">
        <v>402</v>
      </c>
      <c r="BS5" s="211" t="s">
        <v>405</v>
      </c>
      <c r="BT5" s="211" t="s">
        <v>408</v>
      </c>
      <c r="BU5" s="211" t="s">
        <v>409</v>
      </c>
      <c r="BW5" s="211" t="s">
        <v>402</v>
      </c>
      <c r="BX5" s="211" t="s">
        <v>405</v>
      </c>
      <c r="BY5" s="211" t="s">
        <v>408</v>
      </c>
      <c r="BZ5" s="211" t="s">
        <v>409</v>
      </c>
    </row>
    <row r="6" spans="1:78" s="75" customFormat="1" x14ac:dyDescent="0.3">
      <c r="A6" s="93">
        <v>1</v>
      </c>
      <c r="B6" s="369" t="s">
        <v>135</v>
      </c>
      <c r="C6" s="67" t="s">
        <v>35</v>
      </c>
      <c r="D6" s="194">
        <v>2260.8479617171888</v>
      </c>
      <c r="E6" s="194">
        <v>2286.2568299816585</v>
      </c>
      <c r="F6" s="194">
        <v>2272.3812937518901</v>
      </c>
      <c r="G6" s="194">
        <v>2304.545877869235</v>
      </c>
      <c r="H6" s="194">
        <v>2186.5657747621108</v>
      </c>
      <c r="I6" s="194">
        <v>2201.5147436315583</v>
      </c>
      <c r="J6" s="194">
        <v>2201.3596715257613</v>
      </c>
      <c r="K6" s="194">
        <v>2212.1875188729882</v>
      </c>
      <c r="L6" s="194">
        <v>2243.9006280213243</v>
      </c>
      <c r="M6" s="194">
        <v>2233.4639366403671</v>
      </c>
      <c r="N6" s="194">
        <v>2247.8213854200749</v>
      </c>
      <c r="O6" s="194">
        <v>2305.4241940035408</v>
      </c>
      <c r="P6" s="194">
        <v>2239.2737117394809</v>
      </c>
      <c r="Q6" s="194">
        <v>2267.6518909836564</v>
      </c>
      <c r="R6" s="194">
        <v>2254.5761984322035</v>
      </c>
      <c r="S6" s="194">
        <v>2256.313858780084</v>
      </c>
      <c r="T6" s="194">
        <v>2217.0707045846266</v>
      </c>
      <c r="U6" s="194">
        <v>2193.8776019709085</v>
      </c>
      <c r="V6" s="194">
        <v>2214.0187369618002</v>
      </c>
      <c r="W6" s="194">
        <v>2225.0036416134803</v>
      </c>
      <c r="X6" s="194">
        <v>2197.8286320351699</v>
      </c>
      <c r="Y6" s="194">
        <v>2202.9718173935589</v>
      </c>
      <c r="Z6" s="194">
        <v>2209.6929943516452</v>
      </c>
      <c r="AA6" s="194">
        <v>2203.9849167538264</v>
      </c>
      <c r="AB6" s="194">
        <v>2175.0129413234745</v>
      </c>
      <c r="AC6" s="194">
        <v>2191.3141029275216</v>
      </c>
      <c r="AD6" s="194">
        <v>2210.0342426162283</v>
      </c>
      <c r="AE6" s="194">
        <v>2217.5206335256739</v>
      </c>
      <c r="AF6" s="194">
        <v>2176.4861786469569</v>
      </c>
      <c r="AG6" s="194">
        <v>2199.2009786667686</v>
      </c>
      <c r="AH6" s="194">
        <v>2188.7557568297611</v>
      </c>
      <c r="AI6" s="194">
        <v>2205.8625501755332</v>
      </c>
      <c r="AJ6" s="194">
        <v>2120.4370823434256</v>
      </c>
      <c r="AK6" s="194">
        <v>2150.3606970330979</v>
      </c>
      <c r="AL6" s="194">
        <v>2153.7349307676054</v>
      </c>
      <c r="AM6" s="194">
        <v>2182.2935285254698</v>
      </c>
      <c r="AN6" s="194">
        <v>2132.2791406804322</v>
      </c>
      <c r="AO6" s="194">
        <v>2159.6673060459889</v>
      </c>
      <c r="AP6" s="194">
        <v>2183.91141956103</v>
      </c>
      <c r="AQ6" s="194">
        <v>2182.1803157657973</v>
      </c>
      <c r="AR6" s="194">
        <v>2031.9348561355825</v>
      </c>
      <c r="AS6" s="194">
        <v>2074.1174400668046</v>
      </c>
      <c r="AT6" s="194">
        <v>2094.5269106764326</v>
      </c>
      <c r="AU6" s="194">
        <v>2077.6449677266523</v>
      </c>
      <c r="AV6" s="194">
        <v>2045.6631800123589</v>
      </c>
      <c r="AW6" s="194">
        <v>2086.9296505280413</v>
      </c>
      <c r="AX6" s="194">
        <v>2109.5740438634807</v>
      </c>
      <c r="AY6" s="87">
        <v>2093.8996354705923</v>
      </c>
      <c r="AZ6" s="87">
        <v>2073.1977562418174</v>
      </c>
      <c r="BA6" s="87">
        <v>2061.9668907916657</v>
      </c>
      <c r="BB6" s="87">
        <v>2106.082084679676</v>
      </c>
      <c r="BC6" s="87">
        <v>2108.422460592637</v>
      </c>
      <c r="BD6" s="87">
        <v>2021.5935908806694</v>
      </c>
      <c r="BE6" s="87">
        <v>2067.3767580129661</v>
      </c>
      <c r="BF6" s="87">
        <v>2075.4059735055375</v>
      </c>
      <c r="BG6" s="87">
        <v>2060.0953441716579</v>
      </c>
      <c r="BH6" s="87">
        <v>2008.5104953078551</v>
      </c>
      <c r="BI6" s="87">
        <v>2004.8782295916442</v>
      </c>
      <c r="BJ6" s="87">
        <v>2019.5379195556286</v>
      </c>
      <c r="BK6" s="244">
        <v>2029.5479254050178</v>
      </c>
      <c r="BL6" s="87">
        <v>1977.9542528126831</v>
      </c>
      <c r="BM6" s="244">
        <v>1984.7051264063202</v>
      </c>
      <c r="BN6" s="87">
        <v>1991.9625759346966</v>
      </c>
      <c r="BO6" s="244">
        <v>2000.1023436996688</v>
      </c>
      <c r="BP6" s="163">
        <v>2072.5751292602567</v>
      </c>
      <c r="BQ6" s="199"/>
      <c r="BR6" s="189">
        <f>BM6-BI6</f>
        <v>-20.173103185323953</v>
      </c>
      <c r="BS6" s="189">
        <f>BN6-BJ6</f>
        <v>-27.575343620932017</v>
      </c>
      <c r="BT6" s="189">
        <f>BO6-BK6</f>
        <v>-29.445581705349014</v>
      </c>
      <c r="BU6" s="264">
        <f>BP6-BL6</f>
        <v>94.620876447573664</v>
      </c>
      <c r="BW6" s="190">
        <f t="shared" ref="BW6:BY8" si="0">BR6/BK6</f>
        <v>-9.9397027943048926E-3</v>
      </c>
      <c r="BX6" s="190">
        <f t="shared" si="0"/>
        <v>-1.3941345499633993E-2</v>
      </c>
      <c r="BY6" s="190">
        <f t="shared" si="0"/>
        <v>-1.4836250137906251E-2</v>
      </c>
      <c r="BZ6" s="265">
        <f t="shared" ref="BZ6:BZ8" si="1">BU6/BN6</f>
        <v>4.7501332399869173E-2</v>
      </c>
    </row>
    <row r="7" spans="1:78" s="75" customFormat="1" x14ac:dyDescent="0.3">
      <c r="A7" s="75">
        <v>2</v>
      </c>
      <c r="B7" s="235" t="s">
        <v>136</v>
      </c>
      <c r="C7" s="67" t="s">
        <v>1</v>
      </c>
      <c r="D7" s="194">
        <v>185.96165127883421</v>
      </c>
      <c r="E7" s="194">
        <v>200.1555221530333</v>
      </c>
      <c r="F7" s="194">
        <v>195.5396232941234</v>
      </c>
      <c r="G7" s="194">
        <v>194.73136794102018</v>
      </c>
      <c r="H7" s="194">
        <v>145.14579741789152</v>
      </c>
      <c r="I7" s="194">
        <v>139.98404004589051</v>
      </c>
      <c r="J7" s="194">
        <v>143.29107148697449</v>
      </c>
      <c r="K7" s="194">
        <v>212.55726535743648</v>
      </c>
      <c r="L7" s="194">
        <v>227.76097806343671</v>
      </c>
      <c r="M7" s="194">
        <v>210.47790338965919</v>
      </c>
      <c r="N7" s="194">
        <v>204.8275110483041</v>
      </c>
      <c r="O7" s="194">
        <v>234.06474846422068</v>
      </c>
      <c r="P7" s="194">
        <v>243.98254796478921</v>
      </c>
      <c r="Q7" s="194">
        <v>204.71644801557861</v>
      </c>
      <c r="R7" s="194">
        <v>214.15936270337073</v>
      </c>
      <c r="S7" s="194">
        <v>222.06037083786771</v>
      </c>
      <c r="T7" s="194">
        <v>253.192065355328</v>
      </c>
      <c r="U7" s="194">
        <v>206.69960781454429</v>
      </c>
      <c r="V7" s="194">
        <v>213.66483107296878</v>
      </c>
      <c r="W7" s="194">
        <v>238.6145056381107</v>
      </c>
      <c r="X7" s="194">
        <v>228.8630351125027</v>
      </c>
      <c r="Y7" s="194">
        <v>216.60270495054021</v>
      </c>
      <c r="Z7" s="194">
        <v>230.36078239076579</v>
      </c>
      <c r="AA7" s="194">
        <v>221.29434987884829</v>
      </c>
      <c r="AB7" s="194">
        <v>245.04492274139889</v>
      </c>
      <c r="AC7" s="194">
        <v>219.40716564986181</v>
      </c>
      <c r="AD7" s="194">
        <v>225.6654449764238</v>
      </c>
      <c r="AE7" s="194">
        <v>249.59666827851842</v>
      </c>
      <c r="AF7" s="194">
        <v>236.84127449838468</v>
      </c>
      <c r="AG7" s="194">
        <v>224.40956266843159</v>
      </c>
      <c r="AH7" s="194">
        <v>217.11294084992502</v>
      </c>
      <c r="AI7" s="194">
        <v>240.04890869873859</v>
      </c>
      <c r="AJ7" s="194">
        <v>239.9605113839639</v>
      </c>
      <c r="AK7" s="194">
        <v>218.60792312964301</v>
      </c>
      <c r="AL7" s="194">
        <v>227.67689676564223</v>
      </c>
      <c r="AM7" s="194">
        <v>229.42086190500652</v>
      </c>
      <c r="AN7" s="194">
        <v>241.99503638676288</v>
      </c>
      <c r="AO7" s="194">
        <v>233.09249977905603</v>
      </c>
      <c r="AP7" s="194">
        <v>227.4465513606944</v>
      </c>
      <c r="AQ7" s="194">
        <v>225.9708675534385</v>
      </c>
      <c r="AR7" s="194">
        <v>244.62788361445772</v>
      </c>
      <c r="AS7" s="194">
        <v>210.1671500971861</v>
      </c>
      <c r="AT7" s="194">
        <v>215.7079200406319</v>
      </c>
      <c r="AU7" s="194">
        <v>211.22687563246782</v>
      </c>
      <c r="AV7" s="194">
        <v>217.08489181519352</v>
      </c>
      <c r="AW7" s="194">
        <v>217.6471445013423</v>
      </c>
      <c r="AX7" s="194">
        <v>226.91278830240901</v>
      </c>
      <c r="AY7" s="87">
        <v>232.70087888719002</v>
      </c>
      <c r="AZ7" s="87">
        <v>238.38201412640663</v>
      </c>
      <c r="BA7" s="87">
        <v>217.679712835407</v>
      </c>
      <c r="BB7" s="87">
        <v>219.42873128094061</v>
      </c>
      <c r="BC7" s="87">
        <v>229.17458798861773</v>
      </c>
      <c r="BD7" s="87">
        <v>221.29131218186828</v>
      </c>
      <c r="BE7" s="87">
        <v>216.13648323324358</v>
      </c>
      <c r="BF7" s="87">
        <v>228.32072001544859</v>
      </c>
      <c r="BG7" s="87">
        <v>216.25448810590257</v>
      </c>
      <c r="BH7" s="87">
        <v>220.58029043354122</v>
      </c>
      <c r="BI7" s="87">
        <v>198.45213351981602</v>
      </c>
      <c r="BJ7" s="87">
        <v>197.36847866574121</v>
      </c>
      <c r="BK7" s="87">
        <v>204.36847318498241</v>
      </c>
      <c r="BL7" s="87">
        <v>210.66708368967491</v>
      </c>
      <c r="BM7" s="87">
        <v>185.02276274313829</v>
      </c>
      <c r="BN7" s="87">
        <v>199.26304649662478</v>
      </c>
      <c r="BO7" s="87">
        <v>227.61974364293272</v>
      </c>
      <c r="BP7" s="163">
        <v>239.0803526125672</v>
      </c>
      <c r="BQ7" s="199"/>
      <c r="BR7" s="189">
        <f t="shared" ref="BR7:BR43" si="2">BM7-BI7</f>
        <v>-13.429370776677729</v>
      </c>
      <c r="BS7" s="189">
        <f t="shared" ref="BS7:BS43" si="3">BN7-BJ7</f>
        <v>1.8945678308835738</v>
      </c>
      <c r="BT7" s="189">
        <f t="shared" ref="BT7:BT43" si="4">BO7-BK7</f>
        <v>23.251270457950312</v>
      </c>
      <c r="BU7" s="264">
        <f t="shared" ref="BU7:BU43" si="5">BP7-BL7</f>
        <v>28.413268922892286</v>
      </c>
      <c r="BW7" s="190">
        <f t="shared" si="0"/>
        <v>-6.5711557988311867E-2</v>
      </c>
      <c r="BX7" s="190">
        <f t="shared" si="0"/>
        <v>8.9931839265140461E-3</v>
      </c>
      <c r="BY7" s="190">
        <f t="shared" si="0"/>
        <v>0.12566708070525015</v>
      </c>
      <c r="BZ7" s="265">
        <f t="shared" si="1"/>
        <v>0.14259176210764982</v>
      </c>
    </row>
    <row r="8" spans="1:78" s="75" customFormat="1" x14ac:dyDescent="0.3">
      <c r="A8" s="75">
        <v>3</v>
      </c>
      <c r="B8" s="235" t="s">
        <v>137</v>
      </c>
      <c r="C8" s="67" t="s">
        <v>2</v>
      </c>
      <c r="D8" s="194">
        <v>205.32347082473021</v>
      </c>
      <c r="E8" s="194">
        <v>183.03793080205318</v>
      </c>
      <c r="F8" s="194">
        <v>185.2045295085168</v>
      </c>
      <c r="G8" s="194">
        <v>292.7431768873505</v>
      </c>
      <c r="H8" s="194">
        <v>224.47513061630531</v>
      </c>
      <c r="I8" s="194">
        <v>183.3899051892173</v>
      </c>
      <c r="J8" s="194">
        <v>195.5336087907009</v>
      </c>
      <c r="K8" s="194">
        <v>282.56151055856992</v>
      </c>
      <c r="L8" s="194">
        <v>222.70583259172369</v>
      </c>
      <c r="M8" s="194">
        <v>176.74719175735871</v>
      </c>
      <c r="N8" s="194">
        <v>181.18071191205888</v>
      </c>
      <c r="O8" s="194">
        <v>278.75183245531571</v>
      </c>
      <c r="P8" s="194">
        <v>214.21344854848513</v>
      </c>
      <c r="Q8" s="194">
        <v>190.05273843441063</v>
      </c>
      <c r="R8" s="194">
        <v>187.92517839259523</v>
      </c>
      <c r="S8" s="194">
        <v>261.03695939823018</v>
      </c>
      <c r="T8" s="194">
        <v>206.38416493213398</v>
      </c>
      <c r="U8" s="194">
        <v>177.07128894082979</v>
      </c>
      <c r="V8" s="194">
        <v>175.95764113829239</v>
      </c>
      <c r="W8" s="194">
        <v>266.25960336118231</v>
      </c>
      <c r="X8" s="194">
        <v>197.0393250679231</v>
      </c>
      <c r="Y8" s="194">
        <v>162.184181026316</v>
      </c>
      <c r="Z8" s="194">
        <v>174.0292230133376</v>
      </c>
      <c r="AA8" s="194">
        <v>249.17929725370649</v>
      </c>
      <c r="AB8" s="194">
        <v>191.29107912428501</v>
      </c>
      <c r="AC8" s="194">
        <v>160.57932671597669</v>
      </c>
      <c r="AD8" s="194">
        <v>164.8104321118758</v>
      </c>
      <c r="AE8" s="194">
        <v>240.15942056241542</v>
      </c>
      <c r="AF8" s="194">
        <v>189.48487074516549</v>
      </c>
      <c r="AG8" s="194">
        <v>151.329485151011</v>
      </c>
      <c r="AH8" s="194">
        <v>146.38562670861489</v>
      </c>
      <c r="AI8" s="194">
        <v>206.32298028656518</v>
      </c>
      <c r="AJ8" s="194">
        <v>186.82684917259928</v>
      </c>
      <c r="AK8" s="194">
        <v>147.71776043975939</v>
      </c>
      <c r="AL8" s="194">
        <v>160.7190293958522</v>
      </c>
      <c r="AM8" s="194">
        <v>219.74125837188291</v>
      </c>
      <c r="AN8" s="194">
        <v>166.13567568479419</v>
      </c>
      <c r="AO8" s="194">
        <v>144.13559618562721</v>
      </c>
      <c r="AP8" s="194">
        <v>150.26619436711252</v>
      </c>
      <c r="AQ8" s="194">
        <v>221.35994350656051</v>
      </c>
      <c r="AR8" s="194">
        <v>162.5277592452106</v>
      </c>
      <c r="AS8" s="194">
        <v>136.0067697902864</v>
      </c>
      <c r="AT8" s="194">
        <v>131.47703669448279</v>
      </c>
      <c r="AU8" s="194">
        <v>218.90600608157291</v>
      </c>
      <c r="AV8" s="194">
        <v>156.9025209532669</v>
      </c>
      <c r="AW8" s="194">
        <v>139.66341432893961</v>
      </c>
      <c r="AX8" s="194">
        <v>135.79890341273409</v>
      </c>
      <c r="AY8" s="87">
        <v>196.35042445635531</v>
      </c>
      <c r="AZ8" s="87">
        <v>165.14876340728028</v>
      </c>
      <c r="BA8" s="87">
        <v>122.3784750081342</v>
      </c>
      <c r="BB8" s="87">
        <v>129.38600935794841</v>
      </c>
      <c r="BC8" s="87">
        <v>199.8570340546523</v>
      </c>
      <c r="BD8" s="87">
        <v>146.56957243376769</v>
      </c>
      <c r="BE8" s="87">
        <v>111.54697212878949</v>
      </c>
      <c r="BF8" s="87">
        <v>116.15184327989</v>
      </c>
      <c r="BG8" s="87">
        <v>183.50027852223769</v>
      </c>
      <c r="BH8" s="87">
        <v>144.4799777320035</v>
      </c>
      <c r="BI8" s="87">
        <v>107.2800248388112</v>
      </c>
      <c r="BJ8" s="87">
        <v>113.3430576844649</v>
      </c>
      <c r="BK8" s="87">
        <v>171.61306474804439</v>
      </c>
      <c r="BL8" s="87">
        <v>116.40039643034901</v>
      </c>
      <c r="BM8" s="87">
        <v>105.8166389353879</v>
      </c>
      <c r="BN8" s="87">
        <v>112.12816558594579</v>
      </c>
      <c r="BO8" s="87">
        <v>133.24813155834531</v>
      </c>
      <c r="BP8" s="163">
        <v>143.7218559756019</v>
      </c>
      <c r="BQ8" s="199"/>
      <c r="BR8" s="189">
        <f t="shared" si="2"/>
        <v>-1.4633859034233012</v>
      </c>
      <c r="BS8" s="189">
        <f t="shared" si="3"/>
        <v>-1.2148920985191012</v>
      </c>
      <c r="BT8" s="189">
        <f t="shared" si="4"/>
        <v>-38.364933189699087</v>
      </c>
      <c r="BU8" s="264">
        <f t="shared" si="5"/>
        <v>27.321459545252893</v>
      </c>
      <c r="BW8" s="190">
        <f t="shared" si="0"/>
        <v>-8.5272406595138153E-3</v>
      </c>
      <c r="BX8" s="190">
        <f t="shared" si="0"/>
        <v>-1.0437181794703434E-2</v>
      </c>
      <c r="BY8" s="190">
        <f t="shared" si="0"/>
        <v>-0.3625604968716204</v>
      </c>
      <c r="BZ8" s="190">
        <f t="shared" si="1"/>
        <v>0.24366277110197707</v>
      </c>
    </row>
    <row r="9" spans="1:78" s="75" customFormat="1" x14ac:dyDescent="0.3">
      <c r="A9" s="75">
        <v>4</v>
      </c>
      <c r="B9" s="235" t="s">
        <v>138</v>
      </c>
      <c r="C9" s="67" t="s">
        <v>3</v>
      </c>
      <c r="D9" s="194">
        <v>14.773085820175824</v>
      </c>
      <c r="E9" s="194">
        <v>13.950982912283093</v>
      </c>
      <c r="F9" s="194">
        <v>11.426184500769073</v>
      </c>
      <c r="G9" s="194">
        <v>14.218316840625613</v>
      </c>
      <c r="H9" s="194">
        <v>14.891105888940013</v>
      </c>
      <c r="I9" s="194">
        <v>12.380273560812103</v>
      </c>
      <c r="J9" s="194">
        <v>9.4733638118180625</v>
      </c>
      <c r="K9" s="194">
        <v>12.677526152626873</v>
      </c>
      <c r="L9" s="194">
        <v>14.3918531357189</v>
      </c>
      <c r="M9" s="194">
        <v>12.221433602033541</v>
      </c>
      <c r="N9" s="194">
        <v>9.765603247556971</v>
      </c>
      <c r="O9" s="194">
        <v>13.83419086690394</v>
      </c>
      <c r="P9" s="194">
        <v>13.502970924570027</v>
      </c>
      <c r="Q9" s="194">
        <v>11.178497851863737</v>
      </c>
      <c r="R9" s="194">
        <v>9.3729814407644465</v>
      </c>
      <c r="S9" s="194">
        <v>11.304273269729217</v>
      </c>
      <c r="T9" s="194">
        <v>12.051088679432933</v>
      </c>
      <c r="U9" s="194">
        <v>10.482306097631582</v>
      </c>
      <c r="V9" s="194">
        <v>8.7158919781583837</v>
      </c>
      <c r="W9" s="194">
        <v>10.812259270582112</v>
      </c>
      <c r="X9" s="194">
        <v>12.155795435469159</v>
      </c>
      <c r="Y9" s="194">
        <v>9.3192051948784584</v>
      </c>
      <c r="Z9" s="194">
        <v>7.5920279648038793</v>
      </c>
      <c r="AA9" s="194">
        <v>9.8871918862217996</v>
      </c>
      <c r="AB9" s="194">
        <v>10.22239740964393</v>
      </c>
      <c r="AC9" s="194">
        <v>8.3322071355296199</v>
      </c>
      <c r="AD9" s="194">
        <v>7.6583351858521196</v>
      </c>
      <c r="AE9" s="194">
        <v>8.124561331020141</v>
      </c>
      <c r="AF9" s="194">
        <v>8.1311056451697894</v>
      </c>
      <c r="AG9" s="194">
        <v>7.4904040397992384</v>
      </c>
      <c r="AH9" s="194">
        <v>6.6794278622578087</v>
      </c>
      <c r="AI9" s="194">
        <v>7.7750958910969992</v>
      </c>
      <c r="AJ9" s="194">
        <v>8.5857986681125809</v>
      </c>
      <c r="AK9" s="194">
        <v>6.714612483807171</v>
      </c>
      <c r="AL9" s="194">
        <v>6.0801278920089104</v>
      </c>
      <c r="AM9" s="194">
        <v>7.4983048777768815</v>
      </c>
      <c r="AN9" s="194">
        <v>7.4715386696274528</v>
      </c>
      <c r="AO9" s="194">
        <v>6.181747673763943</v>
      </c>
      <c r="AP9" s="194">
        <v>6.0701468256385933</v>
      </c>
      <c r="AQ9" s="194">
        <v>6.7431937004721627</v>
      </c>
      <c r="AR9" s="194">
        <v>5.8488208146367393</v>
      </c>
      <c r="AS9" s="194">
        <v>5.1211271690795694</v>
      </c>
      <c r="AT9" s="194">
        <v>4.7308639718607992</v>
      </c>
      <c r="AU9" s="194">
        <v>5.5405187940203096</v>
      </c>
      <c r="AV9" s="194">
        <v>5.6384287975548038</v>
      </c>
      <c r="AW9" s="194">
        <v>4.9657373707948746</v>
      </c>
      <c r="AX9" s="194">
        <v>4.756173752292904</v>
      </c>
      <c r="AY9" s="87">
        <v>5.3070602475864437</v>
      </c>
      <c r="AZ9" s="87">
        <v>5.1649300655554766</v>
      </c>
      <c r="BA9" s="87">
        <v>4.1446593117167669</v>
      </c>
      <c r="BB9" s="87">
        <v>4.390144770034337</v>
      </c>
      <c r="BC9" s="87">
        <v>4.8820507114789971</v>
      </c>
      <c r="BD9" s="87">
        <v>4.9574403514348848</v>
      </c>
      <c r="BE9" s="87">
        <v>4.3378595245539655</v>
      </c>
      <c r="BF9" s="87">
        <v>4.0126067920237256</v>
      </c>
      <c r="BG9" s="87">
        <v>4.7617463442583858</v>
      </c>
      <c r="BH9" s="87">
        <v>5.2168421378315246</v>
      </c>
      <c r="BI9" s="87">
        <v>4.6100011076784932</v>
      </c>
      <c r="BJ9" s="87">
        <v>4.1816295474304139</v>
      </c>
      <c r="BK9" s="87">
        <v>5.6406816842300644</v>
      </c>
      <c r="BL9" s="87">
        <v>5.764365692832671</v>
      </c>
      <c r="BM9" s="87">
        <v>4.9719962311046251</v>
      </c>
      <c r="BN9" s="87">
        <v>4.3658209169537034</v>
      </c>
      <c r="BO9" s="87">
        <v>5.6912102238445534</v>
      </c>
      <c r="BP9" s="163">
        <v>7.2652167025976189</v>
      </c>
      <c r="BQ9" s="199"/>
      <c r="BR9" s="189">
        <f>BM9-BI9</f>
        <v>0.36199512342613183</v>
      </c>
      <c r="BS9" s="189">
        <f>BN9-BJ9</f>
        <v>0.18419136952328952</v>
      </c>
      <c r="BT9" s="189">
        <f>BO9-BK9</f>
        <v>5.0528539614488999E-2</v>
      </c>
      <c r="BU9" s="264">
        <f>BP9-BL9</f>
        <v>1.5008510097649479</v>
      </c>
      <c r="BW9" s="190">
        <f>BR9/BI9</f>
        <v>7.852386907742534E-2</v>
      </c>
      <c r="BX9" s="190">
        <f>BS9/BJ9</f>
        <v>4.4047749193008738E-2</v>
      </c>
      <c r="BY9" s="190">
        <f>BT9/BK9</f>
        <v>8.9578782216614278E-3</v>
      </c>
      <c r="BZ9" s="190">
        <f>BU9/BL9</f>
        <v>0.26036707067892734</v>
      </c>
    </row>
    <row r="10" spans="1:78" s="75" customFormat="1" x14ac:dyDescent="0.3">
      <c r="A10" s="75">
        <v>5</v>
      </c>
      <c r="B10" s="235" t="s">
        <v>139</v>
      </c>
      <c r="C10" s="67" t="s">
        <v>36</v>
      </c>
      <c r="D10" s="194">
        <v>562.51606506554162</v>
      </c>
      <c r="E10" s="194">
        <v>464.70974488335514</v>
      </c>
      <c r="F10" s="194">
        <v>519.36466271693769</v>
      </c>
      <c r="G10" s="194">
        <v>620.96804803125929</v>
      </c>
      <c r="H10" s="194">
        <v>592.84037234215543</v>
      </c>
      <c r="I10" s="194">
        <v>398.10310555222304</v>
      </c>
      <c r="J10" s="194">
        <v>374.24589408406331</v>
      </c>
      <c r="K10" s="194">
        <v>479.79588299620019</v>
      </c>
      <c r="L10" s="194">
        <v>623.16183556780527</v>
      </c>
      <c r="M10" s="194">
        <v>395.28541265944949</v>
      </c>
      <c r="N10" s="194">
        <v>357.67508867663378</v>
      </c>
      <c r="O10" s="194">
        <v>548.6899331181354</v>
      </c>
      <c r="P10" s="194">
        <v>593.343351582026</v>
      </c>
      <c r="Q10" s="194">
        <v>399.63508153162746</v>
      </c>
      <c r="R10" s="194">
        <v>356.2379983704995</v>
      </c>
      <c r="S10" s="194">
        <v>428.15467387306887</v>
      </c>
      <c r="T10" s="194">
        <v>478.50608063324415</v>
      </c>
      <c r="U10" s="194">
        <v>400.88716879048485</v>
      </c>
      <c r="V10" s="194">
        <v>343.98533768488778</v>
      </c>
      <c r="W10" s="194">
        <v>427.86813060705578</v>
      </c>
      <c r="X10" s="194">
        <v>431.94062929090632</v>
      </c>
      <c r="Y10" s="194">
        <v>339.28598387355419</v>
      </c>
      <c r="Z10" s="194">
        <v>303.3018370778932</v>
      </c>
      <c r="AA10" s="194">
        <v>315.08256528856811</v>
      </c>
      <c r="AB10" s="194">
        <v>320.06888509404462</v>
      </c>
      <c r="AC10" s="194">
        <v>301.81052874397892</v>
      </c>
      <c r="AD10" s="194">
        <v>278.31422926591409</v>
      </c>
      <c r="AE10" s="194">
        <v>320.81552090638962</v>
      </c>
      <c r="AF10" s="194">
        <v>314.10403392794757</v>
      </c>
      <c r="AG10" s="194">
        <v>279.34728288026992</v>
      </c>
      <c r="AH10" s="194">
        <v>259.53567498484324</v>
      </c>
      <c r="AI10" s="194">
        <v>303.02051287150636</v>
      </c>
      <c r="AJ10" s="194">
        <v>374.71383343725682</v>
      </c>
      <c r="AK10" s="194">
        <v>309.73290388158603</v>
      </c>
      <c r="AL10" s="194">
        <v>303.32943422660782</v>
      </c>
      <c r="AM10" s="194">
        <v>372.55238274779947</v>
      </c>
      <c r="AN10" s="194">
        <v>353.85088561206118</v>
      </c>
      <c r="AO10" s="194">
        <v>319.96773902915857</v>
      </c>
      <c r="AP10" s="194">
        <v>301.01052855463189</v>
      </c>
      <c r="AQ10" s="194">
        <v>378.14164137535749</v>
      </c>
      <c r="AR10" s="194">
        <v>410.80743049437842</v>
      </c>
      <c r="AS10" s="194">
        <v>338.37410206226298</v>
      </c>
      <c r="AT10" s="194">
        <v>325.49327209037239</v>
      </c>
      <c r="AU10" s="194">
        <v>350.82330182519462</v>
      </c>
      <c r="AV10" s="194">
        <v>363.66771926558476</v>
      </c>
      <c r="AW10" s="194">
        <v>317.1148211995739</v>
      </c>
      <c r="AX10" s="194">
        <v>329.77736645203981</v>
      </c>
      <c r="AY10" s="87">
        <v>362.77920039104367</v>
      </c>
      <c r="AZ10" s="87">
        <v>342.07986902499829</v>
      </c>
      <c r="BA10" s="87">
        <v>299.5858704426887</v>
      </c>
      <c r="BB10" s="87">
        <v>311.49002553027998</v>
      </c>
      <c r="BC10" s="87">
        <v>343.87127351040817</v>
      </c>
      <c r="BD10" s="87">
        <v>352.28486848586539</v>
      </c>
      <c r="BE10" s="87">
        <v>313.56185218434877</v>
      </c>
      <c r="BF10" s="87">
        <v>322.76485418378491</v>
      </c>
      <c r="BG10" s="87">
        <v>343.02820874640776</v>
      </c>
      <c r="BH10" s="87">
        <v>294.13906974026747</v>
      </c>
      <c r="BI10" s="87">
        <v>274.07291976907879</v>
      </c>
      <c r="BJ10" s="87">
        <v>275.04122184516211</v>
      </c>
      <c r="BK10" s="87">
        <v>386.09689789746398</v>
      </c>
      <c r="BL10" s="87">
        <v>326.75640134478607</v>
      </c>
      <c r="BM10" s="87">
        <v>300.5472649954749</v>
      </c>
      <c r="BN10" s="87">
        <v>260.98605591057481</v>
      </c>
      <c r="BO10" s="87">
        <v>316.49844726891297</v>
      </c>
      <c r="BP10" s="163">
        <v>337.69918061453211</v>
      </c>
      <c r="BQ10" s="199"/>
      <c r="BR10" s="189">
        <f t="shared" si="2"/>
        <v>26.47434522639611</v>
      </c>
      <c r="BS10" s="189">
        <f t="shared" si="3"/>
        <v>-14.055165934587308</v>
      </c>
      <c r="BT10" s="189">
        <f t="shared" si="4"/>
        <v>-69.598450628551007</v>
      </c>
      <c r="BU10" s="264">
        <f t="shared" si="5"/>
        <v>10.94277926974604</v>
      </c>
      <c r="BW10" s="190">
        <f t="shared" ref="BW10:BW43" si="6">BR10/BI10</f>
        <v>9.6595990762977146E-2</v>
      </c>
      <c r="BX10" s="190">
        <f t="shared" ref="BX10:BX43" si="7">BS10/BJ10</f>
        <v>-5.1102034234344111E-2</v>
      </c>
      <c r="BY10" s="190">
        <f t="shared" ref="BY10:BY43" si="8">BT10/BK10</f>
        <v>-0.18026161569170213</v>
      </c>
      <c r="BZ10" s="190">
        <f t="shared" ref="BZ10:BZ43" si="9">BU10/BL10</f>
        <v>3.3489104497143311E-2</v>
      </c>
    </row>
    <row r="11" spans="1:78" s="75" customFormat="1" x14ac:dyDescent="0.3">
      <c r="A11" s="75">
        <v>6</v>
      </c>
      <c r="B11" s="235" t="s">
        <v>140</v>
      </c>
      <c r="C11" s="67" t="s">
        <v>37</v>
      </c>
      <c r="D11" s="194">
        <v>1105.026006271155</v>
      </c>
      <c r="E11" s="194">
        <v>1076.4191355075727</v>
      </c>
      <c r="F11" s="194">
        <v>1051.2994049993886</v>
      </c>
      <c r="G11" s="194">
        <v>1368.0248887865921</v>
      </c>
      <c r="H11" s="194">
        <v>1164.1971168347395</v>
      </c>
      <c r="I11" s="194">
        <v>1150.3818999610294</v>
      </c>
      <c r="J11" s="194">
        <v>984.43957008709447</v>
      </c>
      <c r="K11" s="194">
        <v>1141.1680641101416</v>
      </c>
      <c r="L11" s="194">
        <v>1199.2613327616639</v>
      </c>
      <c r="M11" s="194">
        <v>1155.2280269486823</v>
      </c>
      <c r="N11" s="194">
        <v>1122.8234461427444</v>
      </c>
      <c r="O11" s="194">
        <v>1155.3870404050442</v>
      </c>
      <c r="P11" s="194">
        <v>1081.8626708977483</v>
      </c>
      <c r="Q11" s="194">
        <v>1059.3586393036021</v>
      </c>
      <c r="R11" s="194">
        <v>1053.4868064639968</v>
      </c>
      <c r="S11" s="194">
        <v>1018.6411532936538</v>
      </c>
      <c r="T11" s="194">
        <v>1178.3394308401466</v>
      </c>
      <c r="U11" s="194">
        <v>1121.6457270313913</v>
      </c>
      <c r="V11" s="194">
        <v>962.39388552247658</v>
      </c>
      <c r="W11" s="194">
        <v>1126.7062050710542</v>
      </c>
      <c r="X11" s="194">
        <v>970.08893815200236</v>
      </c>
      <c r="Y11" s="194">
        <v>1018.0296481120085</v>
      </c>
      <c r="Z11" s="194">
        <v>991.31590206844828</v>
      </c>
      <c r="AA11" s="194">
        <v>997.59855973160711</v>
      </c>
      <c r="AB11" s="194">
        <v>1028.1627798165698</v>
      </c>
      <c r="AC11" s="194">
        <v>998.12828536149027</v>
      </c>
      <c r="AD11" s="194">
        <v>1035.14767784382</v>
      </c>
      <c r="AE11" s="194">
        <v>1031.0811444728192</v>
      </c>
      <c r="AF11" s="194">
        <v>971.87254799902985</v>
      </c>
      <c r="AG11" s="194">
        <v>1214.3413978763422</v>
      </c>
      <c r="AH11" s="194">
        <v>1027.6469715905178</v>
      </c>
      <c r="AI11" s="194">
        <v>926.54849551205984</v>
      </c>
      <c r="AJ11" s="194">
        <v>1009.221053239205</v>
      </c>
      <c r="AK11" s="194">
        <v>1007.9691072035098</v>
      </c>
      <c r="AL11" s="194">
        <v>1045.7483050084841</v>
      </c>
      <c r="AM11" s="194">
        <v>1067.5713970706001</v>
      </c>
      <c r="AN11" s="194">
        <v>1067.9358104214296</v>
      </c>
      <c r="AO11" s="194">
        <v>1034.8905482836708</v>
      </c>
      <c r="AP11" s="194">
        <v>1029.2124282909369</v>
      </c>
      <c r="AQ11" s="194">
        <v>1072.5454366749489</v>
      </c>
      <c r="AR11" s="194">
        <v>1111.3883293500676</v>
      </c>
      <c r="AS11" s="194">
        <v>1100.2376954426138</v>
      </c>
      <c r="AT11" s="194">
        <v>1020.6330307701312</v>
      </c>
      <c r="AU11" s="194">
        <v>1107.1579435082854</v>
      </c>
      <c r="AV11" s="194">
        <v>868.68185260796611</v>
      </c>
      <c r="AW11" s="194">
        <v>947.79911644261006</v>
      </c>
      <c r="AX11" s="194">
        <v>933.96689807580265</v>
      </c>
      <c r="AY11" s="87">
        <v>950.98960018305638</v>
      </c>
      <c r="AZ11" s="87">
        <v>1359.1735111228938</v>
      </c>
      <c r="BA11" s="87">
        <v>737.23443057328495</v>
      </c>
      <c r="BB11" s="87">
        <v>599.14588210166562</v>
      </c>
      <c r="BC11" s="87">
        <v>592.45599369713409</v>
      </c>
      <c r="BD11" s="87">
        <v>928.5267259581442</v>
      </c>
      <c r="BE11" s="87">
        <v>1121.828922023456</v>
      </c>
      <c r="BF11" s="87">
        <v>1004.2175203916938</v>
      </c>
      <c r="BG11" s="87">
        <v>1066.8726669117837</v>
      </c>
      <c r="BH11" s="87">
        <v>1176.9942391506861</v>
      </c>
      <c r="BI11" s="87">
        <v>557.26805504640799</v>
      </c>
      <c r="BJ11" s="87">
        <v>996.86019985265261</v>
      </c>
      <c r="BK11" s="87">
        <v>1092.205723176789</v>
      </c>
      <c r="BL11" s="87">
        <v>965.28415745067787</v>
      </c>
      <c r="BM11" s="87">
        <v>957.59575777317264</v>
      </c>
      <c r="BN11" s="87">
        <v>951.42088103532285</v>
      </c>
      <c r="BO11" s="87">
        <v>928.58878943406012</v>
      </c>
      <c r="BP11" s="163">
        <v>1000.5245113982033</v>
      </c>
      <c r="BQ11" s="199"/>
      <c r="BR11" s="189">
        <f t="shared" si="2"/>
        <v>400.32770272676464</v>
      </c>
      <c r="BS11" s="189">
        <f t="shared" si="3"/>
        <v>-45.439318817329763</v>
      </c>
      <c r="BT11" s="189">
        <f t="shared" si="4"/>
        <v>-163.61693374272886</v>
      </c>
      <c r="BU11" s="264">
        <f t="shared" si="5"/>
        <v>35.240353947525477</v>
      </c>
      <c r="BW11" s="190">
        <f t="shared" si="6"/>
        <v>0.71837547317049477</v>
      </c>
      <c r="BX11" s="190">
        <f t="shared" si="7"/>
        <v>-4.5582438564651509E-2</v>
      </c>
      <c r="BY11" s="190">
        <f t="shared" si="8"/>
        <v>-0.14980413512834628</v>
      </c>
      <c r="BZ11" s="190">
        <f t="shared" si="9"/>
        <v>3.6507751293251817E-2</v>
      </c>
    </row>
    <row r="12" spans="1:78" s="75" customFormat="1" x14ac:dyDescent="0.3">
      <c r="A12" s="75">
        <v>7</v>
      </c>
      <c r="B12" s="235" t="s">
        <v>141</v>
      </c>
      <c r="C12" s="67" t="s">
        <v>38</v>
      </c>
      <c r="D12" s="194">
        <v>868.04147203221112</v>
      </c>
      <c r="E12" s="194">
        <v>922.28029804135076</v>
      </c>
      <c r="F12" s="194">
        <v>882.46363225194204</v>
      </c>
      <c r="G12" s="194">
        <v>922.1653507927806</v>
      </c>
      <c r="H12" s="194">
        <v>776.87849542307026</v>
      </c>
      <c r="I12" s="194">
        <v>793.55581164095292</v>
      </c>
      <c r="J12" s="194">
        <v>707.93458683616734</v>
      </c>
      <c r="K12" s="194">
        <v>783.43810344746566</v>
      </c>
      <c r="L12" s="194">
        <v>856.86117319632058</v>
      </c>
      <c r="M12" s="194">
        <v>878.63431244933997</v>
      </c>
      <c r="N12" s="194">
        <v>852.10554113887542</v>
      </c>
      <c r="O12" s="194">
        <v>888.63523587863278</v>
      </c>
      <c r="P12" s="194">
        <v>879.46668702392503</v>
      </c>
      <c r="Q12" s="194">
        <v>852.45417833216504</v>
      </c>
      <c r="R12" s="194">
        <v>870.97590707430618</v>
      </c>
      <c r="S12" s="194">
        <v>933.92488847538095</v>
      </c>
      <c r="T12" s="194">
        <v>896.77798688629832</v>
      </c>
      <c r="U12" s="194">
        <v>857.07663476879816</v>
      </c>
      <c r="V12" s="194">
        <v>892.91534468413624</v>
      </c>
      <c r="W12" s="194">
        <v>916.52969948516647</v>
      </c>
      <c r="X12" s="194">
        <v>795.28859392297829</v>
      </c>
      <c r="Y12" s="194">
        <v>824.01896703626824</v>
      </c>
      <c r="Z12" s="194">
        <v>797.56571283870278</v>
      </c>
      <c r="AA12" s="194">
        <v>833.82847922118322</v>
      </c>
      <c r="AB12" s="194">
        <v>775.13024503443432</v>
      </c>
      <c r="AC12" s="194">
        <v>817.1751451770956</v>
      </c>
      <c r="AD12" s="194">
        <v>765.82690400576053</v>
      </c>
      <c r="AE12" s="194">
        <v>832.11170273257892</v>
      </c>
      <c r="AF12" s="194">
        <v>803.53837949512695</v>
      </c>
      <c r="AG12" s="194">
        <v>866.83217496868588</v>
      </c>
      <c r="AH12" s="194">
        <v>819.28330038056743</v>
      </c>
      <c r="AI12" s="194">
        <v>854.92725204176395</v>
      </c>
      <c r="AJ12" s="194">
        <v>823.81528279255576</v>
      </c>
      <c r="AK12" s="194">
        <v>854.21913390874761</v>
      </c>
      <c r="AL12" s="194">
        <v>836.9296662703423</v>
      </c>
      <c r="AM12" s="194">
        <v>909.4953699055643</v>
      </c>
      <c r="AN12" s="194">
        <v>820.01278149636607</v>
      </c>
      <c r="AO12" s="194">
        <v>862.59571482125148</v>
      </c>
      <c r="AP12" s="194">
        <v>840.15733922322659</v>
      </c>
      <c r="AQ12" s="194">
        <v>860.52421652571161</v>
      </c>
      <c r="AR12" s="194">
        <v>836.66423352188178</v>
      </c>
      <c r="AS12" s="194">
        <v>871.88756724267114</v>
      </c>
      <c r="AT12" s="194">
        <v>863.14355595185657</v>
      </c>
      <c r="AU12" s="194">
        <v>886.65616235531502</v>
      </c>
      <c r="AV12" s="194">
        <v>754.75686137101411</v>
      </c>
      <c r="AW12" s="194">
        <v>759.51414918050932</v>
      </c>
      <c r="AX12" s="194">
        <v>733.14421928058277</v>
      </c>
      <c r="AY12" s="87">
        <v>760.10886054959383</v>
      </c>
      <c r="AZ12" s="87">
        <v>685.17310765444165</v>
      </c>
      <c r="BA12" s="87">
        <v>746.32875824182975</v>
      </c>
      <c r="BB12" s="87">
        <v>689.0703418316873</v>
      </c>
      <c r="BC12" s="87">
        <v>719.2336801201551</v>
      </c>
      <c r="BD12" s="87">
        <v>689.50368352826501</v>
      </c>
      <c r="BE12" s="87">
        <v>745.04485002554316</v>
      </c>
      <c r="BF12" s="87">
        <v>664.73836705565384</v>
      </c>
      <c r="BG12" s="87">
        <v>716.26483890339432</v>
      </c>
      <c r="BH12" s="87">
        <v>650.62285908600711</v>
      </c>
      <c r="BI12" s="87">
        <v>719.81174822409366</v>
      </c>
      <c r="BJ12" s="87">
        <v>652.87916959568338</v>
      </c>
      <c r="BK12" s="87">
        <v>683.43981720522754</v>
      </c>
      <c r="BL12" s="87">
        <v>626.95454503206133</v>
      </c>
      <c r="BM12" s="87">
        <v>666.76604814324469</v>
      </c>
      <c r="BN12" s="87">
        <v>623.1688383990296</v>
      </c>
      <c r="BO12" s="87">
        <v>681.21724864276575</v>
      </c>
      <c r="BP12" s="163">
        <v>533.03241199366732</v>
      </c>
      <c r="BQ12" s="199"/>
      <c r="BR12" s="189">
        <f t="shared" si="2"/>
        <v>-53.045700080848974</v>
      </c>
      <c r="BS12" s="189">
        <f t="shared" si="3"/>
        <v>-29.710331196653783</v>
      </c>
      <c r="BT12" s="189">
        <f t="shared" si="4"/>
        <v>-2.2225685624617881</v>
      </c>
      <c r="BU12" s="264">
        <f t="shared" si="5"/>
        <v>-93.922133038394009</v>
      </c>
      <c r="BW12" s="190">
        <f t="shared" si="6"/>
        <v>-7.3693851498981999E-2</v>
      </c>
      <c r="BX12" s="190">
        <f t="shared" si="7"/>
        <v>-4.5506630599124291E-2</v>
      </c>
      <c r="BY12" s="190">
        <f t="shared" si="8"/>
        <v>-3.2520325952773415E-3</v>
      </c>
      <c r="BZ12" s="190">
        <f t="shared" si="9"/>
        <v>-0.14980692584913152</v>
      </c>
    </row>
    <row r="13" spans="1:78" s="75" customFormat="1" x14ac:dyDescent="0.3">
      <c r="A13" s="75">
        <v>8</v>
      </c>
      <c r="B13" s="235" t="s">
        <v>142</v>
      </c>
      <c r="C13" s="67" t="s">
        <v>39</v>
      </c>
      <c r="D13" s="194">
        <v>1614.8987831069569</v>
      </c>
      <c r="E13" s="194">
        <v>1588.1092231721441</v>
      </c>
      <c r="F13" s="194">
        <v>1521.6040180043353</v>
      </c>
      <c r="G13" s="194">
        <v>1498.6372801083055</v>
      </c>
      <c r="H13" s="194">
        <v>952.40553227662861</v>
      </c>
      <c r="I13" s="194">
        <v>855.14122206612092</v>
      </c>
      <c r="J13" s="194">
        <v>749.52278041223667</v>
      </c>
      <c r="K13" s="194">
        <v>1072.779713614879</v>
      </c>
      <c r="L13" s="194">
        <v>1542.5616907520903</v>
      </c>
      <c r="M13" s="194">
        <v>1582.833307343561</v>
      </c>
      <c r="N13" s="194">
        <v>1350.3106766189112</v>
      </c>
      <c r="O13" s="194">
        <v>1449.6523483083406</v>
      </c>
      <c r="P13" s="194">
        <v>1449.5812896970585</v>
      </c>
      <c r="Q13" s="194">
        <v>1485.2951686014862</v>
      </c>
      <c r="R13" s="194">
        <v>1264.1265845984865</v>
      </c>
      <c r="S13" s="194">
        <v>1322.713713689614</v>
      </c>
      <c r="T13" s="194">
        <v>1238.6187630433678</v>
      </c>
      <c r="U13" s="194">
        <v>1236.7238055315722</v>
      </c>
      <c r="V13" s="194">
        <v>1064.5616063510356</v>
      </c>
      <c r="W13" s="194">
        <v>1173.9548384528725</v>
      </c>
      <c r="X13" s="194">
        <v>1192.7094810295353</v>
      </c>
      <c r="Y13" s="194">
        <v>1221.8434038706566</v>
      </c>
      <c r="Z13" s="194">
        <v>1140.3528593521635</v>
      </c>
      <c r="AA13" s="194">
        <v>1221.8502783237341</v>
      </c>
      <c r="AB13" s="194">
        <v>1241.7144397438781</v>
      </c>
      <c r="AC13" s="194">
        <v>1233.9376489059805</v>
      </c>
      <c r="AD13" s="194">
        <v>1120.5784013121056</v>
      </c>
      <c r="AE13" s="194">
        <v>1247.27703712896</v>
      </c>
      <c r="AF13" s="194">
        <v>1326.0975180321027</v>
      </c>
      <c r="AG13" s="194">
        <v>1343.0976357712843</v>
      </c>
      <c r="AH13" s="194">
        <v>1192.352484338955</v>
      </c>
      <c r="AI13" s="194">
        <v>1196.5301610761367</v>
      </c>
      <c r="AJ13" s="194">
        <v>1275.9176850873589</v>
      </c>
      <c r="AK13" s="194">
        <v>1289.632981168721</v>
      </c>
      <c r="AL13" s="194">
        <v>1224.1946544773975</v>
      </c>
      <c r="AM13" s="194">
        <v>1255.9142785668296</v>
      </c>
      <c r="AN13" s="194">
        <v>1232.5102708911777</v>
      </c>
      <c r="AO13" s="194">
        <v>1225.377688754993</v>
      </c>
      <c r="AP13" s="194">
        <v>1166.7512215399709</v>
      </c>
      <c r="AQ13" s="194">
        <v>1238.1059893667934</v>
      </c>
      <c r="AR13" s="194">
        <v>1179.0609851152117</v>
      </c>
      <c r="AS13" s="194">
        <v>1219.1972658484667</v>
      </c>
      <c r="AT13" s="194">
        <v>1094.6999128840876</v>
      </c>
      <c r="AU13" s="194">
        <v>1151.0019778350747</v>
      </c>
      <c r="AV13" s="194">
        <v>1554.3715237836127</v>
      </c>
      <c r="AW13" s="194">
        <v>1527.2307338323099</v>
      </c>
      <c r="AX13" s="194">
        <v>1467.0577150918946</v>
      </c>
      <c r="AY13" s="87">
        <v>1303.03545601626</v>
      </c>
      <c r="AZ13" s="87">
        <v>1192.8338186136871</v>
      </c>
      <c r="BA13" s="87">
        <v>1162.313706101563</v>
      </c>
      <c r="BB13" s="87">
        <v>998.21850510318075</v>
      </c>
      <c r="BC13" s="87">
        <v>1220.0968265310737</v>
      </c>
      <c r="BD13" s="87">
        <v>1249.5733677390699</v>
      </c>
      <c r="BE13" s="87">
        <v>1260.1830694632822</v>
      </c>
      <c r="BF13" s="87">
        <v>1143.0123380935786</v>
      </c>
      <c r="BG13" s="87">
        <v>1285.9011410450016</v>
      </c>
      <c r="BH13" s="87">
        <v>1333.6531582166122</v>
      </c>
      <c r="BI13" s="87">
        <v>1341.3664008891783</v>
      </c>
      <c r="BJ13" s="87">
        <v>1292.4796672214929</v>
      </c>
      <c r="BK13" s="87">
        <v>1167.1242868049198</v>
      </c>
      <c r="BL13" s="87">
        <v>1239.3938474088723</v>
      </c>
      <c r="BM13" s="87">
        <v>1218.0439370646598</v>
      </c>
      <c r="BN13" s="87">
        <v>1169.8449556020873</v>
      </c>
      <c r="BO13" s="87">
        <v>1210.2696069039798</v>
      </c>
      <c r="BP13" s="163">
        <v>1180.0765874539391</v>
      </c>
      <c r="BQ13" s="199"/>
      <c r="BR13" s="189">
        <f t="shared" si="2"/>
        <v>-123.32246382451854</v>
      </c>
      <c r="BS13" s="189">
        <f t="shared" si="3"/>
        <v>-122.63471161940561</v>
      </c>
      <c r="BT13" s="189">
        <f t="shared" si="4"/>
        <v>43.145320099059973</v>
      </c>
      <c r="BU13" s="264">
        <f t="shared" si="5"/>
        <v>-59.317259954933206</v>
      </c>
      <c r="BW13" s="190">
        <f t="shared" si="6"/>
        <v>-9.1937940105529192E-2</v>
      </c>
      <c r="BX13" s="190">
        <f t="shared" si="7"/>
        <v>-9.4883281129705871E-2</v>
      </c>
      <c r="BY13" s="190">
        <f t="shared" si="8"/>
        <v>3.6967202710838233E-2</v>
      </c>
      <c r="BZ13" s="190">
        <f t="shared" si="9"/>
        <v>-4.785989544723359E-2</v>
      </c>
    </row>
    <row r="14" spans="1:78" s="75" customFormat="1" x14ac:dyDescent="0.3">
      <c r="A14" s="75">
        <v>9</v>
      </c>
      <c r="B14" s="235" t="s">
        <v>143</v>
      </c>
      <c r="C14" s="67" t="s">
        <v>4</v>
      </c>
      <c r="D14" s="194">
        <v>6.6021395080023169</v>
      </c>
      <c r="E14" s="194">
        <v>6.6006761589760172</v>
      </c>
      <c r="F14" s="194">
        <v>6.6766602793962067</v>
      </c>
      <c r="G14" s="194">
        <v>7.6750998285552763</v>
      </c>
      <c r="H14" s="194">
        <v>5.409839848632445</v>
      </c>
      <c r="I14" s="194">
        <v>5.6110429375155313</v>
      </c>
      <c r="J14" s="194">
        <v>5.5797027299681332</v>
      </c>
      <c r="K14" s="194">
        <v>5.5577225754994304</v>
      </c>
      <c r="L14" s="194">
        <v>5.163878384987945</v>
      </c>
      <c r="M14" s="194">
        <v>5.2086810948588411</v>
      </c>
      <c r="N14" s="194">
        <v>5.3180702410527116</v>
      </c>
      <c r="O14" s="194">
        <v>5.6217739308977137</v>
      </c>
      <c r="P14" s="194">
        <v>4.7810121003843085</v>
      </c>
      <c r="Q14" s="194">
        <v>4.9321539643421861</v>
      </c>
      <c r="R14" s="194">
        <v>4.9515505455959765</v>
      </c>
      <c r="S14" s="194">
        <v>4.9265764266158287</v>
      </c>
      <c r="T14" s="194">
        <v>4.7264333602536936</v>
      </c>
      <c r="U14" s="194">
        <v>4.7226606806857765</v>
      </c>
      <c r="V14" s="194">
        <v>4.8073125819052498</v>
      </c>
      <c r="W14" s="194">
        <v>4.8978496359805739</v>
      </c>
      <c r="X14" s="194">
        <v>4.205891183718153</v>
      </c>
      <c r="Y14" s="194">
        <v>4.3607592003616462</v>
      </c>
      <c r="Z14" s="194">
        <v>4.3932858655758755</v>
      </c>
      <c r="AA14" s="194">
        <v>4.3319499509194035</v>
      </c>
      <c r="AB14" s="194">
        <v>3.4867074082648957</v>
      </c>
      <c r="AC14" s="194">
        <v>3.6544969808983856</v>
      </c>
      <c r="AD14" s="194">
        <v>3.7033046072994509</v>
      </c>
      <c r="AE14" s="194">
        <v>3.700321482621221</v>
      </c>
      <c r="AF14" s="194">
        <v>2.9231114520047066</v>
      </c>
      <c r="AG14" s="194">
        <v>3.0990046037823098</v>
      </c>
      <c r="AH14" s="194">
        <v>3.0928431471062927</v>
      </c>
      <c r="AI14" s="194">
        <v>3.1116352393385127</v>
      </c>
      <c r="AJ14" s="194">
        <v>2.8574785296964249</v>
      </c>
      <c r="AK14" s="194">
        <v>3.0497556645398776</v>
      </c>
      <c r="AL14" s="194">
        <v>3.130364875262051</v>
      </c>
      <c r="AM14" s="194">
        <v>3.1592320423774209</v>
      </c>
      <c r="AN14" s="194">
        <v>2.5613580418464221</v>
      </c>
      <c r="AO14" s="194">
        <v>2.7020258579509884</v>
      </c>
      <c r="AP14" s="194">
        <v>2.743495568150315</v>
      </c>
      <c r="AQ14" s="194">
        <v>2.715188606063371</v>
      </c>
      <c r="AR14" s="194">
        <v>2.4511528543713021</v>
      </c>
      <c r="AS14" s="194">
        <v>2.6697056536596602</v>
      </c>
      <c r="AT14" s="194">
        <v>2.7251885776870624</v>
      </c>
      <c r="AU14" s="194">
        <v>2.6368961442274652</v>
      </c>
      <c r="AV14" s="194">
        <v>2.2959928443982434</v>
      </c>
      <c r="AW14" s="194">
        <v>2.5429059096642121</v>
      </c>
      <c r="AX14" s="194">
        <v>2.5994707244962121</v>
      </c>
      <c r="AY14" s="87">
        <v>2.489874335694267</v>
      </c>
      <c r="AZ14" s="87">
        <v>2.3640781138176954</v>
      </c>
      <c r="BA14" s="87">
        <v>2.3496229278149707</v>
      </c>
      <c r="BB14" s="87">
        <v>2.5281922175395977</v>
      </c>
      <c r="BC14" s="87">
        <v>2.5241663730082471</v>
      </c>
      <c r="BD14" s="87">
        <v>2.1925603652115004</v>
      </c>
      <c r="BE14" s="87">
        <v>2.4978948436347737</v>
      </c>
      <c r="BF14" s="87">
        <v>2.5032292246762293</v>
      </c>
      <c r="BG14" s="87">
        <v>2.3763963109565158</v>
      </c>
      <c r="BH14" s="87">
        <v>2.224642631445005</v>
      </c>
      <c r="BI14" s="87">
        <v>2.1947292251014727</v>
      </c>
      <c r="BJ14" s="87">
        <v>2.2785876516336816</v>
      </c>
      <c r="BK14" s="87">
        <v>2.3097955899741938</v>
      </c>
      <c r="BL14" s="87">
        <v>2.1532429273550613</v>
      </c>
      <c r="BM14" s="87">
        <v>2.1839525536476492</v>
      </c>
      <c r="BN14" s="87">
        <v>2.2279650423628268</v>
      </c>
      <c r="BO14" s="87">
        <v>2.2490403102422087</v>
      </c>
      <c r="BP14" s="163">
        <v>2.7001118862528424</v>
      </c>
      <c r="BQ14" s="199"/>
      <c r="BR14" s="189">
        <f t="shared" si="2"/>
        <v>-1.077667145382355E-2</v>
      </c>
      <c r="BS14" s="189">
        <f t="shared" si="3"/>
        <v>-5.0622609270854824E-2</v>
      </c>
      <c r="BT14" s="189">
        <f t="shared" si="4"/>
        <v>-6.0755279731985024E-2</v>
      </c>
      <c r="BU14" s="264">
        <f t="shared" si="5"/>
        <v>0.54686895889778109</v>
      </c>
      <c r="BW14" s="190">
        <f t="shared" si="6"/>
        <v>-4.910251037152564E-3</v>
      </c>
      <c r="BX14" s="190">
        <f t="shared" si="7"/>
        <v>-2.2216660936681489E-2</v>
      </c>
      <c r="BY14" s="190">
        <f t="shared" si="8"/>
        <v>-2.6303314455918506E-2</v>
      </c>
      <c r="BZ14" s="190">
        <f t="shared" si="9"/>
        <v>0.25397457572031978</v>
      </c>
    </row>
    <row r="15" spans="1:78" s="75" customFormat="1" x14ac:dyDescent="0.3">
      <c r="A15" s="75">
        <v>10</v>
      </c>
      <c r="B15" s="235" t="s">
        <v>144</v>
      </c>
      <c r="C15" s="67" t="s">
        <v>5</v>
      </c>
      <c r="D15" s="194">
        <v>13.66724715260986</v>
      </c>
      <c r="E15" s="194">
        <v>10.63196927237883</v>
      </c>
      <c r="F15" s="194">
        <v>11.10037834886748</v>
      </c>
      <c r="G15" s="194">
        <v>13.21671525050089</v>
      </c>
      <c r="H15" s="194">
        <v>16.241514337912868</v>
      </c>
      <c r="I15" s="194">
        <v>13.623062108553921</v>
      </c>
      <c r="J15" s="194">
        <v>13.615290846359791</v>
      </c>
      <c r="K15" s="194">
        <v>16.953896268544192</v>
      </c>
      <c r="L15" s="194">
        <v>23.421041302707984</v>
      </c>
      <c r="M15" s="194">
        <v>10.223266123986139</v>
      </c>
      <c r="N15" s="194">
        <v>11.35943268098867</v>
      </c>
      <c r="O15" s="194">
        <v>19.161912406375329</v>
      </c>
      <c r="P15" s="194">
        <v>16.824751441247678</v>
      </c>
      <c r="Q15" s="194">
        <v>8.1592734146876307</v>
      </c>
      <c r="R15" s="194">
        <v>7.5275027023495813</v>
      </c>
      <c r="S15" s="194">
        <v>8.5475488193311193</v>
      </c>
      <c r="T15" s="194">
        <v>9.5788733302261591</v>
      </c>
      <c r="U15" s="194">
        <v>8.1339450320905691</v>
      </c>
      <c r="V15" s="194">
        <v>7.393035585851079</v>
      </c>
      <c r="W15" s="194">
        <v>9.5528760289509496</v>
      </c>
      <c r="X15" s="194">
        <v>10.046919787603521</v>
      </c>
      <c r="Y15" s="194">
        <v>8.1629074495699392</v>
      </c>
      <c r="Z15" s="194">
        <v>7.5149008011162497</v>
      </c>
      <c r="AA15" s="194">
        <v>8.2906279413619899</v>
      </c>
      <c r="AB15" s="194">
        <v>7.8640074795540995</v>
      </c>
      <c r="AC15" s="194">
        <v>6.9513758054638499</v>
      </c>
      <c r="AD15" s="194">
        <v>6.6960036107593597</v>
      </c>
      <c r="AE15" s="194">
        <v>8.5556296522744706</v>
      </c>
      <c r="AF15" s="194">
        <v>8.8867083237550393</v>
      </c>
      <c r="AG15" s="194">
        <v>7.9889430897604203</v>
      </c>
      <c r="AH15" s="194">
        <v>7.9312332940505001</v>
      </c>
      <c r="AI15" s="194">
        <v>8.1806308188136008</v>
      </c>
      <c r="AJ15" s="194">
        <v>10.3246923374946</v>
      </c>
      <c r="AK15" s="194">
        <v>8.2672286779434003</v>
      </c>
      <c r="AL15" s="194">
        <v>7.7198382714758598</v>
      </c>
      <c r="AM15" s="194">
        <v>8.8809038865589702</v>
      </c>
      <c r="AN15" s="194">
        <v>6.8297216700646395</v>
      </c>
      <c r="AO15" s="194">
        <v>7.210845355999691</v>
      </c>
      <c r="AP15" s="194">
        <v>7.3596500059750998</v>
      </c>
      <c r="AQ15" s="194">
        <v>7.0867045182435806</v>
      </c>
      <c r="AR15" s="194">
        <v>6.5831097097708406</v>
      </c>
      <c r="AS15" s="194">
        <v>6.5237260802961101</v>
      </c>
      <c r="AT15" s="194">
        <v>6.7962150970368</v>
      </c>
      <c r="AU15" s="194">
        <v>6.6917967663632298</v>
      </c>
      <c r="AV15" s="194">
        <v>6.4080035388849197</v>
      </c>
      <c r="AW15" s="194">
        <v>6.0944419131385015</v>
      </c>
      <c r="AX15" s="194">
        <v>6.1604282234196308</v>
      </c>
      <c r="AY15" s="87">
        <v>6.4027738106696095</v>
      </c>
      <c r="AZ15" s="87">
        <v>4.8580679656038468</v>
      </c>
      <c r="BA15" s="87">
        <v>4.7502866031965238</v>
      </c>
      <c r="BB15" s="87">
        <v>4.7901634603328942</v>
      </c>
      <c r="BC15" s="87">
        <v>5.0200029405096371</v>
      </c>
      <c r="BD15" s="87">
        <v>5.1214888735620292</v>
      </c>
      <c r="BE15" s="87">
        <v>5.4775554939719155</v>
      </c>
      <c r="BF15" s="87">
        <v>5.2651883778686619</v>
      </c>
      <c r="BG15" s="87">
        <v>5.37808549431091</v>
      </c>
      <c r="BH15" s="87">
        <v>5.06628121205362</v>
      </c>
      <c r="BI15" s="87">
        <v>4.7239838112133716</v>
      </c>
      <c r="BJ15" s="87">
        <v>4.7681971470779363</v>
      </c>
      <c r="BK15" s="87">
        <v>5.13037940510607</v>
      </c>
      <c r="BL15" s="87">
        <v>5.3248847254884701</v>
      </c>
      <c r="BM15" s="87">
        <v>6.6664922713158195</v>
      </c>
      <c r="BN15" s="87">
        <v>5.9066718673935696</v>
      </c>
      <c r="BO15" s="87">
        <v>7.2651544987260701</v>
      </c>
      <c r="BP15" s="163">
        <v>37.277156046060476</v>
      </c>
      <c r="BQ15" s="222"/>
      <c r="BR15" s="189">
        <f t="shared" si="2"/>
        <v>1.9425084601024478</v>
      </c>
      <c r="BS15" s="189">
        <f t="shared" si="3"/>
        <v>1.1384747203156333</v>
      </c>
      <c r="BT15" s="189">
        <f t="shared" si="4"/>
        <v>2.1347750936200001</v>
      </c>
      <c r="BU15" s="264">
        <f t="shared" si="5"/>
        <v>31.952271320572006</v>
      </c>
      <c r="BW15" s="190">
        <f t="shared" si="6"/>
        <v>0.41120133720430929</v>
      </c>
      <c r="BX15" s="190">
        <f t="shared" si="7"/>
        <v>0.23876418805655247</v>
      </c>
      <c r="BY15" s="190">
        <f t="shared" si="8"/>
        <v>0.4161047215134499</v>
      </c>
      <c r="BZ15" s="190">
        <f t="shared" si="9"/>
        <v>6.0005564378937635</v>
      </c>
    </row>
    <row r="16" spans="1:78" s="75" customFormat="1" x14ac:dyDescent="0.3">
      <c r="A16" s="75">
        <v>11</v>
      </c>
      <c r="B16" s="235" t="s">
        <v>145</v>
      </c>
      <c r="C16" s="67" t="s">
        <v>6</v>
      </c>
      <c r="D16" s="194">
        <v>56.220209135509982</v>
      </c>
      <c r="E16" s="194">
        <v>46.227406108909776</v>
      </c>
      <c r="F16" s="194">
        <v>41.889792307584983</v>
      </c>
      <c r="G16" s="194">
        <v>51.451963788757382</v>
      </c>
      <c r="H16" s="194">
        <v>42.483656884138654</v>
      </c>
      <c r="I16" s="194">
        <v>37.80995610598476</v>
      </c>
      <c r="J16" s="194">
        <v>32.875013422344743</v>
      </c>
      <c r="K16" s="194">
        <v>38.265940173582656</v>
      </c>
      <c r="L16" s="194">
        <v>44.079438158406163</v>
      </c>
      <c r="M16" s="194">
        <v>37.863728014680461</v>
      </c>
      <c r="N16" s="194">
        <v>36.101405589826463</v>
      </c>
      <c r="O16" s="194">
        <v>44.948491748455567</v>
      </c>
      <c r="P16" s="194">
        <v>37.544897063444097</v>
      </c>
      <c r="Q16" s="194">
        <v>34.0926150642618</v>
      </c>
      <c r="R16" s="194">
        <v>31.258108668433291</v>
      </c>
      <c r="S16" s="194">
        <v>35.965521991345298</v>
      </c>
      <c r="T16" s="194">
        <v>37.64139280816056</v>
      </c>
      <c r="U16" s="194">
        <v>32.642770506200961</v>
      </c>
      <c r="V16" s="194">
        <v>30.528146349058062</v>
      </c>
      <c r="W16" s="194">
        <v>35.385403577933964</v>
      </c>
      <c r="X16" s="194">
        <v>35.177751052533488</v>
      </c>
      <c r="Y16" s="194">
        <v>32.272994421522093</v>
      </c>
      <c r="Z16" s="194">
        <v>30.422557259063247</v>
      </c>
      <c r="AA16" s="194">
        <v>32.820374139686692</v>
      </c>
      <c r="AB16" s="194">
        <v>37.44304091448425</v>
      </c>
      <c r="AC16" s="194">
        <v>34.929273456837748</v>
      </c>
      <c r="AD16" s="194">
        <v>31.97324700736355</v>
      </c>
      <c r="AE16" s="194">
        <v>35.14305961766685</v>
      </c>
      <c r="AF16" s="194">
        <v>38.809029897197512</v>
      </c>
      <c r="AG16" s="194">
        <v>37.299176876266408</v>
      </c>
      <c r="AH16" s="194">
        <v>31.69752651984323</v>
      </c>
      <c r="AI16" s="194">
        <v>35.508438191559613</v>
      </c>
      <c r="AJ16" s="194">
        <v>36.678705332418815</v>
      </c>
      <c r="AK16" s="194">
        <v>36.065788284727816</v>
      </c>
      <c r="AL16" s="194">
        <v>34.972556752352013</v>
      </c>
      <c r="AM16" s="194">
        <v>39.241964602108212</v>
      </c>
      <c r="AN16" s="194">
        <v>35.396640043271859</v>
      </c>
      <c r="AO16" s="194">
        <v>34.642728447244259</v>
      </c>
      <c r="AP16" s="194">
        <v>34.944042933801057</v>
      </c>
      <c r="AQ16" s="194">
        <v>36.730480144455662</v>
      </c>
      <c r="AR16" s="194">
        <v>34.134169387443258</v>
      </c>
      <c r="AS16" s="194">
        <v>34.525514863942959</v>
      </c>
      <c r="AT16" s="194">
        <v>30.097900126933109</v>
      </c>
      <c r="AU16" s="194">
        <v>33.975958963807059</v>
      </c>
      <c r="AV16" s="194">
        <v>35.273575041196061</v>
      </c>
      <c r="AW16" s="194">
        <v>29.654572275555495</v>
      </c>
      <c r="AX16" s="194">
        <v>27.06916161806663</v>
      </c>
      <c r="AY16" s="87">
        <v>27.777951179767932</v>
      </c>
      <c r="AZ16" s="87">
        <v>30.713821371692799</v>
      </c>
      <c r="BA16" s="87">
        <v>23.07162750088893</v>
      </c>
      <c r="BB16" s="87">
        <v>24.429692083007367</v>
      </c>
      <c r="BC16" s="87">
        <v>24.535909235237519</v>
      </c>
      <c r="BD16" s="87">
        <v>28.605314566234959</v>
      </c>
      <c r="BE16" s="87">
        <v>30.726286212960062</v>
      </c>
      <c r="BF16" s="87">
        <v>28.87704638977916</v>
      </c>
      <c r="BG16" s="87">
        <v>28.560195959991461</v>
      </c>
      <c r="BH16" s="87">
        <v>26.835760432873098</v>
      </c>
      <c r="BI16" s="87">
        <v>27.872575696756602</v>
      </c>
      <c r="BJ16" s="87">
        <v>24.912183108470071</v>
      </c>
      <c r="BK16" s="87">
        <v>27.599196218572398</v>
      </c>
      <c r="BL16" s="87">
        <v>30.107470656356849</v>
      </c>
      <c r="BM16" s="87">
        <v>25.956543677222964</v>
      </c>
      <c r="BN16" s="87">
        <v>23.365835811181178</v>
      </c>
      <c r="BO16" s="87">
        <v>30.538472447786031</v>
      </c>
      <c r="BP16" s="163">
        <v>32.086074428891308</v>
      </c>
      <c r="BQ16" s="222"/>
      <c r="BR16" s="189">
        <f t="shared" si="2"/>
        <v>-1.9160320195336382</v>
      </c>
      <c r="BS16" s="189">
        <f t="shared" si="3"/>
        <v>-1.546347297288893</v>
      </c>
      <c r="BT16" s="189">
        <f t="shared" si="4"/>
        <v>2.9392762292136325</v>
      </c>
      <c r="BU16" s="264">
        <f t="shared" si="5"/>
        <v>1.9786037725344592</v>
      </c>
      <c r="BW16" s="190">
        <f t="shared" si="6"/>
        <v>-6.8742553267389553E-2</v>
      </c>
      <c r="BX16" s="190">
        <f t="shared" si="7"/>
        <v>-6.2071930450894097E-2</v>
      </c>
      <c r="BY16" s="190">
        <f t="shared" si="8"/>
        <v>0.10649861705884382</v>
      </c>
      <c r="BZ16" s="190">
        <f t="shared" si="9"/>
        <v>6.5718033743784432E-2</v>
      </c>
    </row>
    <row r="17" spans="1:78" s="75" customFormat="1" x14ac:dyDescent="0.3">
      <c r="A17" s="75">
        <v>12</v>
      </c>
      <c r="B17" s="235" t="s">
        <v>146</v>
      </c>
      <c r="C17" s="67" t="s">
        <v>7</v>
      </c>
      <c r="D17" s="194">
        <v>79.987571542241838</v>
      </c>
      <c r="E17" s="194">
        <v>70.790779139600133</v>
      </c>
      <c r="F17" s="194">
        <v>51.962503899555031</v>
      </c>
      <c r="G17" s="194">
        <v>58.358500497117035</v>
      </c>
      <c r="H17" s="194">
        <v>59.681966181005471</v>
      </c>
      <c r="I17" s="194">
        <v>52.247185221543468</v>
      </c>
      <c r="J17" s="194">
        <v>38.457806298168769</v>
      </c>
      <c r="K17" s="194">
        <v>56.601104099358771</v>
      </c>
      <c r="L17" s="194">
        <v>59.299650282319391</v>
      </c>
      <c r="M17" s="194">
        <v>59.439747153358688</v>
      </c>
      <c r="N17" s="194">
        <v>51.049406671868987</v>
      </c>
      <c r="O17" s="194">
        <v>70.188853882074781</v>
      </c>
      <c r="P17" s="194">
        <v>69.493281883861286</v>
      </c>
      <c r="Q17" s="194">
        <v>51.151551516116776</v>
      </c>
      <c r="R17" s="194">
        <v>44.241420554124879</v>
      </c>
      <c r="S17" s="194">
        <v>54.242105630911574</v>
      </c>
      <c r="T17" s="194">
        <v>60.612681238536169</v>
      </c>
      <c r="U17" s="194">
        <v>52.557508284797073</v>
      </c>
      <c r="V17" s="194">
        <v>46.147100235510472</v>
      </c>
      <c r="W17" s="194">
        <v>56.621574810100768</v>
      </c>
      <c r="X17" s="194">
        <v>58.673405486060688</v>
      </c>
      <c r="Y17" s="194">
        <v>58.515135164732897</v>
      </c>
      <c r="Z17" s="194">
        <v>50.422605997733385</v>
      </c>
      <c r="AA17" s="194">
        <v>55.736364253220898</v>
      </c>
      <c r="AB17" s="194">
        <v>45.523723644710948</v>
      </c>
      <c r="AC17" s="194">
        <v>45.171733760857848</v>
      </c>
      <c r="AD17" s="194">
        <v>39.067002477773656</v>
      </c>
      <c r="AE17" s="194">
        <v>51.269513961020152</v>
      </c>
      <c r="AF17" s="194">
        <v>49.458679192959217</v>
      </c>
      <c r="AG17" s="194">
        <v>48.664785908386321</v>
      </c>
      <c r="AH17" s="194">
        <v>39.747644357148417</v>
      </c>
      <c r="AI17" s="194">
        <v>47.047908573448218</v>
      </c>
      <c r="AJ17" s="194">
        <v>39.249443683342754</v>
      </c>
      <c r="AK17" s="194">
        <v>42.104682178779356</v>
      </c>
      <c r="AL17" s="194">
        <v>34.327474923949453</v>
      </c>
      <c r="AM17" s="194">
        <v>38.780964041957454</v>
      </c>
      <c r="AN17" s="194">
        <v>48.081127404709036</v>
      </c>
      <c r="AO17" s="194">
        <v>47.928176843682635</v>
      </c>
      <c r="AP17" s="194">
        <v>38.14567746775294</v>
      </c>
      <c r="AQ17" s="194">
        <v>48.754973120685833</v>
      </c>
      <c r="AR17" s="194">
        <v>49.429878037961778</v>
      </c>
      <c r="AS17" s="194">
        <v>46.027707560852477</v>
      </c>
      <c r="AT17" s="194">
        <v>42.068574269775581</v>
      </c>
      <c r="AU17" s="194">
        <v>50.076592157921581</v>
      </c>
      <c r="AV17" s="194">
        <v>47.920105558142069</v>
      </c>
      <c r="AW17" s="194">
        <v>45.900457674845875</v>
      </c>
      <c r="AX17" s="194">
        <v>40.610038024373573</v>
      </c>
      <c r="AY17" s="87">
        <v>39.60281562308537</v>
      </c>
      <c r="AZ17" s="87">
        <v>44.862870509226582</v>
      </c>
      <c r="BA17" s="87">
        <v>27.254787074372082</v>
      </c>
      <c r="BB17" s="87">
        <v>28.407017886929879</v>
      </c>
      <c r="BC17" s="87">
        <v>37.24558598323658</v>
      </c>
      <c r="BD17" s="87">
        <v>40.339588675509411</v>
      </c>
      <c r="BE17" s="87">
        <v>39.181824119367256</v>
      </c>
      <c r="BF17" s="87">
        <v>30.155069884892956</v>
      </c>
      <c r="BG17" s="87">
        <v>38.553525804850857</v>
      </c>
      <c r="BH17" s="87">
        <v>33.49487640372589</v>
      </c>
      <c r="BI17" s="87">
        <v>31.7298053499701</v>
      </c>
      <c r="BJ17" s="87">
        <v>28.09821469976422</v>
      </c>
      <c r="BK17" s="87">
        <v>32.652921814842927</v>
      </c>
      <c r="BL17" s="87">
        <v>29.264459152687913</v>
      </c>
      <c r="BM17" s="87">
        <v>34.762120997409355</v>
      </c>
      <c r="BN17" s="87">
        <v>27.940361701343839</v>
      </c>
      <c r="BO17" s="87">
        <v>36.626055617969698</v>
      </c>
      <c r="BP17" s="163">
        <v>38.607879830090788</v>
      </c>
      <c r="BQ17" s="222"/>
      <c r="BR17" s="189">
        <f t="shared" si="2"/>
        <v>3.0323156474392547</v>
      </c>
      <c r="BS17" s="189">
        <f t="shared" si="3"/>
        <v>-0.15785299842038114</v>
      </c>
      <c r="BT17" s="189">
        <f t="shared" si="4"/>
        <v>3.9731338031267711</v>
      </c>
      <c r="BU17" s="264">
        <f t="shared" si="5"/>
        <v>9.3434206774028752</v>
      </c>
      <c r="BW17" s="190">
        <f t="shared" si="6"/>
        <v>9.5566790088805642E-2</v>
      </c>
      <c r="BX17" s="190">
        <f t="shared" si="7"/>
        <v>-5.6179013544837685E-3</v>
      </c>
      <c r="BY17" s="190">
        <f t="shared" si="8"/>
        <v>0.1216777422141965</v>
      </c>
      <c r="BZ17" s="190">
        <f t="shared" si="9"/>
        <v>0.3192753581623835</v>
      </c>
    </row>
    <row r="18" spans="1:78" s="75" customFormat="1" x14ac:dyDescent="0.3">
      <c r="A18" s="75">
        <v>13</v>
      </c>
      <c r="B18" s="235" t="s">
        <v>147</v>
      </c>
      <c r="C18" s="67" t="s">
        <v>8</v>
      </c>
      <c r="D18" s="194">
        <v>14.783731419497776</v>
      </c>
      <c r="E18" s="194">
        <v>5.904436190869486</v>
      </c>
      <c r="F18" s="194">
        <v>5.3112827060562156</v>
      </c>
      <c r="G18" s="194">
        <v>6.781491434104626</v>
      </c>
      <c r="H18" s="194">
        <v>6.7915175849177727</v>
      </c>
      <c r="I18" s="194">
        <v>7.4232447393368526</v>
      </c>
      <c r="J18" s="194">
        <v>5.4810181665750726</v>
      </c>
      <c r="K18" s="194">
        <v>6.7350482059295524</v>
      </c>
      <c r="L18" s="194">
        <v>7.9313860341078399</v>
      </c>
      <c r="M18" s="194">
        <v>5.8156689342022796</v>
      </c>
      <c r="N18" s="194">
        <v>6.2160846753377799</v>
      </c>
      <c r="O18" s="194">
        <v>7.9340687388301001</v>
      </c>
      <c r="P18" s="194">
        <v>6.9353769994188639</v>
      </c>
      <c r="Q18" s="194">
        <v>5.8499158435389038</v>
      </c>
      <c r="R18" s="194">
        <v>5.8847727153207634</v>
      </c>
      <c r="S18" s="194">
        <v>6.4820961337347134</v>
      </c>
      <c r="T18" s="194">
        <v>4.7446562665462029</v>
      </c>
      <c r="U18" s="194">
        <v>4.4807499316718369</v>
      </c>
      <c r="V18" s="194">
        <v>4.671155127070171</v>
      </c>
      <c r="W18" s="194">
        <v>4.928794396070483</v>
      </c>
      <c r="X18" s="194">
        <v>4.6717570193163036</v>
      </c>
      <c r="Y18" s="194">
        <v>4.5518406957232562</v>
      </c>
      <c r="Z18" s="194">
        <v>4.6110731772693416</v>
      </c>
      <c r="AA18" s="194">
        <v>4.6842100659222439</v>
      </c>
      <c r="AB18" s="194">
        <v>4.3130620757913922</v>
      </c>
      <c r="AC18" s="194">
        <v>4.2010424707918661</v>
      </c>
      <c r="AD18" s="194">
        <v>4.3520386898330381</v>
      </c>
      <c r="AE18" s="194">
        <v>4.4150772644670502</v>
      </c>
      <c r="AF18" s="194">
        <v>4.193639701448344</v>
      </c>
      <c r="AG18" s="194">
        <v>4.3203681613620368</v>
      </c>
      <c r="AH18" s="194">
        <v>4.3647324727039383</v>
      </c>
      <c r="AI18" s="194">
        <v>4.4880874798845038</v>
      </c>
      <c r="AJ18" s="194">
        <v>5.8749678422569662</v>
      </c>
      <c r="AK18" s="194">
        <v>4.4707904062435553</v>
      </c>
      <c r="AL18" s="194">
        <v>4.4421732669587177</v>
      </c>
      <c r="AM18" s="194">
        <v>4.8349372700637456</v>
      </c>
      <c r="AN18" s="194">
        <v>4.7447488174760899</v>
      </c>
      <c r="AO18" s="194">
        <v>4.0738379397291729</v>
      </c>
      <c r="AP18" s="194">
        <v>4.011829726829677</v>
      </c>
      <c r="AQ18" s="194">
        <v>4.1149084873847608</v>
      </c>
      <c r="AR18" s="194">
        <v>3.8702004553258784</v>
      </c>
      <c r="AS18" s="194">
        <v>3.979817624979026</v>
      </c>
      <c r="AT18" s="194">
        <v>4.1349724508296823</v>
      </c>
      <c r="AU18" s="194">
        <v>4.1175431002973673</v>
      </c>
      <c r="AV18" s="194">
        <v>4.0573029552821938</v>
      </c>
      <c r="AW18" s="194">
        <v>4.0556731621956015</v>
      </c>
      <c r="AX18" s="194">
        <v>4.2681873358129634</v>
      </c>
      <c r="AY18" s="87">
        <v>4.2227644970214131</v>
      </c>
      <c r="AZ18" s="87">
        <v>5.0723783673965439</v>
      </c>
      <c r="BA18" s="87">
        <v>4.6337493136449135</v>
      </c>
      <c r="BB18" s="87">
        <v>5.309537301552453</v>
      </c>
      <c r="BC18" s="87">
        <v>5.4399981670343136</v>
      </c>
      <c r="BD18" s="87">
        <v>3.1482589578431135</v>
      </c>
      <c r="BE18" s="87">
        <v>3.4892147575300183</v>
      </c>
      <c r="BF18" s="87">
        <v>3.5861762104599113</v>
      </c>
      <c r="BG18" s="87">
        <v>3.4164253976907326</v>
      </c>
      <c r="BH18" s="87">
        <v>2.8049635370729757</v>
      </c>
      <c r="BI18" s="87">
        <v>2.7932348882810438</v>
      </c>
      <c r="BJ18" s="87">
        <v>2.9164649783729168</v>
      </c>
      <c r="BK18" s="87">
        <v>2.9258338309158529</v>
      </c>
      <c r="BL18" s="87">
        <v>2.7317140886441726</v>
      </c>
      <c r="BM18" s="87">
        <v>2.7874223376328184</v>
      </c>
      <c r="BN18" s="87">
        <v>2.8608184644155554</v>
      </c>
      <c r="BO18" s="87">
        <v>2.8543465068676883</v>
      </c>
      <c r="BP18" s="163">
        <v>3.3608604525140162</v>
      </c>
      <c r="BQ18" s="222"/>
      <c r="BR18" s="189">
        <f t="shared" si="2"/>
        <v>-5.8125506482253897E-3</v>
      </c>
      <c r="BS18" s="189">
        <f t="shared" si="3"/>
        <v>-5.5646513957361421E-2</v>
      </c>
      <c r="BT18" s="189">
        <f t="shared" si="4"/>
        <v>-7.1487324048164602E-2</v>
      </c>
      <c r="BU18" s="264">
        <f t="shared" si="5"/>
        <v>0.62914636386984357</v>
      </c>
      <c r="BW18" s="190">
        <f t="shared" si="6"/>
        <v>-2.0809387254225628E-3</v>
      </c>
      <c r="BX18" s="190">
        <f t="shared" si="7"/>
        <v>-1.9080124181160705E-2</v>
      </c>
      <c r="BY18" s="190">
        <f t="shared" si="8"/>
        <v>-2.4433145619137037E-2</v>
      </c>
      <c r="BZ18" s="190">
        <f t="shared" si="9"/>
        <v>0.23031193728700458</v>
      </c>
    </row>
    <row r="19" spans="1:78" s="75" customFormat="1" x14ac:dyDescent="0.3">
      <c r="A19" s="75">
        <v>14</v>
      </c>
      <c r="B19" s="235" t="s">
        <v>148</v>
      </c>
      <c r="C19" s="67" t="s">
        <v>40</v>
      </c>
      <c r="D19" s="194">
        <v>37.059287008009179</v>
      </c>
      <c r="E19" s="194">
        <v>37.244895198108587</v>
      </c>
      <c r="F19" s="194">
        <v>36.537144487356734</v>
      </c>
      <c r="G19" s="194">
        <v>40.744587432216974</v>
      </c>
      <c r="H19" s="194">
        <v>34.418815399880934</v>
      </c>
      <c r="I19" s="194">
        <v>34.142805293968664</v>
      </c>
      <c r="J19" s="194">
        <v>33.230042747010614</v>
      </c>
      <c r="K19" s="194">
        <v>34.735807971372026</v>
      </c>
      <c r="L19" s="194">
        <v>38.367534532024919</v>
      </c>
      <c r="M19" s="194">
        <v>35.252088109819624</v>
      </c>
      <c r="N19" s="194">
        <v>34.822979923443995</v>
      </c>
      <c r="O19" s="194">
        <v>40.956575065751792</v>
      </c>
      <c r="P19" s="194">
        <v>38.570748041867859</v>
      </c>
      <c r="Q19" s="194">
        <v>35.188305358500351</v>
      </c>
      <c r="R19" s="194">
        <v>35.58832806724282</v>
      </c>
      <c r="S19" s="194">
        <v>36.306220181313904</v>
      </c>
      <c r="T19" s="194">
        <v>36.533606375787443</v>
      </c>
      <c r="U19" s="194">
        <v>35.294326634859544</v>
      </c>
      <c r="V19" s="194">
        <v>35.224600605854718</v>
      </c>
      <c r="W19" s="194">
        <v>37.316669741635195</v>
      </c>
      <c r="X19" s="194">
        <v>37.203708271196817</v>
      </c>
      <c r="Y19" s="194">
        <v>35.845253636193647</v>
      </c>
      <c r="Z19" s="194">
        <v>35.791558817279018</v>
      </c>
      <c r="AA19" s="194">
        <v>35.819106497781902</v>
      </c>
      <c r="AB19" s="194">
        <v>33.729430906209288</v>
      </c>
      <c r="AC19" s="194">
        <v>32.454346582433459</v>
      </c>
      <c r="AD19" s="194">
        <v>32.913524866514464</v>
      </c>
      <c r="AE19" s="194">
        <v>33.771094849010737</v>
      </c>
      <c r="AF19" s="194">
        <v>30.457198019133703</v>
      </c>
      <c r="AG19" s="194">
        <v>31.04291010619659</v>
      </c>
      <c r="AH19" s="194">
        <v>30.563832834333869</v>
      </c>
      <c r="AI19" s="194">
        <v>31.607145487343892</v>
      </c>
      <c r="AJ19" s="194">
        <v>29.670525548633684</v>
      </c>
      <c r="AK19" s="194">
        <v>30.479424209112388</v>
      </c>
      <c r="AL19" s="194">
        <v>30.664708565289658</v>
      </c>
      <c r="AM19" s="194">
        <v>31.555671819838189</v>
      </c>
      <c r="AN19" s="194">
        <v>28.548071717419887</v>
      </c>
      <c r="AO19" s="194">
        <v>29.29019027555465</v>
      </c>
      <c r="AP19" s="194">
        <v>29.53402555706759</v>
      </c>
      <c r="AQ19" s="194">
        <v>29.579762081155319</v>
      </c>
      <c r="AR19" s="194">
        <v>26.727733972749881</v>
      </c>
      <c r="AS19" s="194">
        <v>27.78880617104862</v>
      </c>
      <c r="AT19" s="194">
        <v>28.174902323530823</v>
      </c>
      <c r="AU19" s="194">
        <v>28.266371088318731</v>
      </c>
      <c r="AV19" s="194">
        <v>26.33639903598721</v>
      </c>
      <c r="AW19" s="194">
        <v>27.968643982220211</v>
      </c>
      <c r="AX19" s="194">
        <v>28.552522401426589</v>
      </c>
      <c r="AY19" s="87">
        <v>27.853589735785256</v>
      </c>
      <c r="AZ19" s="87">
        <v>26.764964284952242</v>
      </c>
      <c r="BA19" s="87">
        <v>26.00166204911795</v>
      </c>
      <c r="BB19" s="87">
        <v>27.353278836247128</v>
      </c>
      <c r="BC19" s="87">
        <v>28.514394828226809</v>
      </c>
      <c r="BD19" s="87">
        <v>27.287823626649509</v>
      </c>
      <c r="BE19" s="87">
        <v>29.39579649547618</v>
      </c>
      <c r="BF19" s="87">
        <v>29.652602926166889</v>
      </c>
      <c r="BG19" s="87">
        <v>28.81385334068284</v>
      </c>
      <c r="BH19" s="87">
        <v>25.593267687632569</v>
      </c>
      <c r="BI19" s="87">
        <v>25.346166474492282</v>
      </c>
      <c r="BJ19" s="87">
        <v>25.937186355246411</v>
      </c>
      <c r="BK19" s="87">
        <v>26.645721722347393</v>
      </c>
      <c r="BL19" s="87">
        <v>26.607611456556</v>
      </c>
      <c r="BM19" s="87">
        <v>25.012191234419802</v>
      </c>
      <c r="BN19" s="87">
        <v>25.700287899665799</v>
      </c>
      <c r="BO19" s="87">
        <v>26.104216449996692</v>
      </c>
      <c r="BP19" s="163">
        <v>31.902972494357773</v>
      </c>
      <c r="BQ19" s="222"/>
      <c r="BR19" s="189">
        <f t="shared" si="2"/>
        <v>-0.33397524007247981</v>
      </c>
      <c r="BS19" s="189">
        <f t="shared" si="3"/>
        <v>-0.23689845558061151</v>
      </c>
      <c r="BT19" s="189">
        <f t="shared" si="4"/>
        <v>-0.54150527235070101</v>
      </c>
      <c r="BU19" s="264">
        <f t="shared" si="5"/>
        <v>5.2953610378017721</v>
      </c>
      <c r="BW19" s="190">
        <f t="shared" si="6"/>
        <v>-1.3176558293680574E-2</v>
      </c>
      <c r="BX19" s="190">
        <f t="shared" si="7"/>
        <v>-9.1335448778426653E-3</v>
      </c>
      <c r="BY19" s="190">
        <f t="shared" si="8"/>
        <v>-2.0322409653349645E-2</v>
      </c>
      <c r="BZ19" s="190">
        <f t="shared" si="9"/>
        <v>0.19901677557370592</v>
      </c>
    </row>
    <row r="20" spans="1:78" s="75" customFormat="1" x14ac:dyDescent="0.3">
      <c r="A20" s="75">
        <v>15</v>
      </c>
      <c r="B20" s="235" t="s">
        <v>149</v>
      </c>
      <c r="C20" s="67" t="s">
        <v>41</v>
      </c>
      <c r="D20" s="194">
        <v>3279.6826843670733</v>
      </c>
      <c r="E20" s="194">
        <v>2146.3350112788175</v>
      </c>
      <c r="F20" s="194">
        <v>1827.8966662644912</v>
      </c>
      <c r="G20" s="194">
        <v>3144.5499306137103</v>
      </c>
      <c r="H20" s="194">
        <v>3587.5693573243625</v>
      </c>
      <c r="I20" s="194">
        <v>2069.2158610052993</v>
      </c>
      <c r="J20" s="194">
        <v>1528.9035090575048</v>
      </c>
      <c r="K20" s="194">
        <v>3447.591751425462</v>
      </c>
      <c r="L20" s="194">
        <v>4923.6310840960577</v>
      </c>
      <c r="M20" s="194">
        <v>2482.9791846946973</v>
      </c>
      <c r="N20" s="194">
        <v>1575.295967012971</v>
      </c>
      <c r="O20" s="194">
        <v>4092.3392056124935</v>
      </c>
      <c r="P20" s="194">
        <v>4286.1687553861329</v>
      </c>
      <c r="Q20" s="194">
        <v>2168.6966239501967</v>
      </c>
      <c r="R20" s="194">
        <v>1521.5530752085433</v>
      </c>
      <c r="S20" s="194">
        <v>2761.5268261590732</v>
      </c>
      <c r="T20" s="194">
        <v>3678.6313548393655</v>
      </c>
      <c r="U20" s="194">
        <v>1978.6137355314515</v>
      </c>
      <c r="V20" s="194">
        <v>1445.9536754894909</v>
      </c>
      <c r="W20" s="194">
        <v>2911.842131461025</v>
      </c>
      <c r="X20" s="194">
        <v>3749.4453415892544</v>
      </c>
      <c r="Y20" s="194">
        <v>1954.4473245029617</v>
      </c>
      <c r="Z20" s="194">
        <v>1497.0073194612155</v>
      </c>
      <c r="AA20" s="194">
        <v>2466.0048261868087</v>
      </c>
      <c r="AB20" s="194">
        <v>2867.9816101667038</v>
      </c>
      <c r="AC20" s="194">
        <v>1878.7182346726477</v>
      </c>
      <c r="AD20" s="194">
        <v>1373.9029066133708</v>
      </c>
      <c r="AE20" s="194">
        <v>2495.5675105076557</v>
      </c>
      <c r="AF20" s="194">
        <v>2942.0982170715661</v>
      </c>
      <c r="AG20" s="194">
        <v>1660.8782472272535</v>
      </c>
      <c r="AH20" s="194">
        <v>1194.361275717697</v>
      </c>
      <c r="AI20" s="194">
        <v>2387.2226593925943</v>
      </c>
      <c r="AJ20" s="194">
        <v>3123.4829981223756</v>
      </c>
      <c r="AK20" s="194">
        <v>1761.8965116134377</v>
      </c>
      <c r="AL20" s="194">
        <v>1336.7482772957685</v>
      </c>
      <c r="AM20" s="194">
        <v>2434.8050068130642</v>
      </c>
      <c r="AN20" s="194">
        <v>2617.3093170586044</v>
      </c>
      <c r="AO20" s="194">
        <v>1744.3491380515004</v>
      </c>
      <c r="AP20" s="194">
        <v>1500.8572140544136</v>
      </c>
      <c r="AQ20" s="194">
        <v>2316.079844069186</v>
      </c>
      <c r="AR20" s="194">
        <v>2887.2092785591244</v>
      </c>
      <c r="AS20" s="194">
        <v>1624.3551787851118</v>
      </c>
      <c r="AT20" s="194">
        <v>1384.4165537935232</v>
      </c>
      <c r="AU20" s="194">
        <v>2393.5560506368884</v>
      </c>
      <c r="AV20" s="194">
        <v>2632.1994918785008</v>
      </c>
      <c r="AW20" s="194">
        <v>1315.126493994178</v>
      </c>
      <c r="AX20" s="194">
        <v>1236.0262777610551</v>
      </c>
      <c r="AY20" s="87">
        <v>1877.7064647145623</v>
      </c>
      <c r="AZ20" s="87">
        <v>1913.0948875698637</v>
      </c>
      <c r="BA20" s="87">
        <v>1484.4176473485304</v>
      </c>
      <c r="BB20" s="87">
        <v>1308.7335233423773</v>
      </c>
      <c r="BC20" s="87">
        <v>1819.98453953116</v>
      </c>
      <c r="BD20" s="87">
        <v>2187.7953401696918</v>
      </c>
      <c r="BE20" s="87">
        <v>1642.4559190211189</v>
      </c>
      <c r="BF20" s="87">
        <v>1352.0550697022161</v>
      </c>
      <c r="BG20" s="87">
        <v>2158.773060898362</v>
      </c>
      <c r="BH20" s="87">
        <v>1967.4130128314684</v>
      </c>
      <c r="BI20" s="87">
        <v>1580.5647208631203</v>
      </c>
      <c r="BJ20" s="87">
        <v>1269.2523059765954</v>
      </c>
      <c r="BK20" s="87">
        <v>2011.389422087522</v>
      </c>
      <c r="BL20" s="87">
        <v>1855.8384162140428</v>
      </c>
      <c r="BM20" s="87">
        <v>1451.1207355249726</v>
      </c>
      <c r="BN20" s="87">
        <v>1241.5735018267446</v>
      </c>
      <c r="BO20" s="87">
        <v>1826.8151039716849</v>
      </c>
      <c r="BP20" s="163">
        <v>1979.2820244055251</v>
      </c>
      <c r="BQ20" s="222"/>
      <c r="BR20" s="189">
        <f t="shared" si="2"/>
        <v>-129.44398533814774</v>
      </c>
      <c r="BS20" s="189">
        <f t="shared" si="3"/>
        <v>-27.678804149850748</v>
      </c>
      <c r="BT20" s="189">
        <f t="shared" si="4"/>
        <v>-184.57431811583706</v>
      </c>
      <c r="BU20" s="264">
        <f t="shared" si="5"/>
        <v>123.44360819148233</v>
      </c>
      <c r="BW20" s="190">
        <f t="shared" si="6"/>
        <v>-8.1897301407221415E-2</v>
      </c>
      <c r="BX20" s="190">
        <f t="shared" si="7"/>
        <v>-2.1807172631885797E-2</v>
      </c>
      <c r="BY20" s="190">
        <f t="shared" si="8"/>
        <v>-9.1764586255145192E-2</v>
      </c>
      <c r="BZ20" s="190">
        <f t="shared" si="9"/>
        <v>6.6516355687533613E-2</v>
      </c>
    </row>
    <row r="21" spans="1:78" s="75" customFormat="1" x14ac:dyDescent="0.3">
      <c r="A21" s="75">
        <v>16</v>
      </c>
      <c r="B21" s="235" t="s">
        <v>150</v>
      </c>
      <c r="C21" s="67" t="s">
        <v>9</v>
      </c>
      <c r="D21" s="194">
        <v>464.04375420818491</v>
      </c>
      <c r="E21" s="194">
        <v>496.38727765972993</v>
      </c>
      <c r="F21" s="194">
        <v>485.30856401610902</v>
      </c>
      <c r="G21" s="194">
        <v>504.87341958153723</v>
      </c>
      <c r="H21" s="194">
        <v>464.70736980569268</v>
      </c>
      <c r="I21" s="194">
        <v>481.65195397674978</v>
      </c>
      <c r="J21" s="194">
        <v>479.64834758807802</v>
      </c>
      <c r="K21" s="194">
        <v>493.18792594580941</v>
      </c>
      <c r="L21" s="194">
        <v>489.55007206152879</v>
      </c>
      <c r="M21" s="194">
        <v>489.14241485752382</v>
      </c>
      <c r="N21" s="194">
        <v>496.86811789017668</v>
      </c>
      <c r="O21" s="194">
        <v>542.576624551804</v>
      </c>
      <c r="P21" s="194">
        <v>498.00489554799026</v>
      </c>
      <c r="Q21" s="194">
        <v>516.31342456355424</v>
      </c>
      <c r="R21" s="194">
        <v>510.87084573879184</v>
      </c>
      <c r="S21" s="194">
        <v>516.76897691685213</v>
      </c>
      <c r="T21" s="194">
        <v>497.88202272532942</v>
      </c>
      <c r="U21" s="194">
        <v>486.68364593732667</v>
      </c>
      <c r="V21" s="194">
        <v>494.82803847793571</v>
      </c>
      <c r="W21" s="194">
        <v>509.6343357238452</v>
      </c>
      <c r="X21" s="194">
        <v>481.10472561392078</v>
      </c>
      <c r="Y21" s="194">
        <v>494.00535329564627</v>
      </c>
      <c r="Z21" s="194">
        <v>497.36703518755246</v>
      </c>
      <c r="AA21" s="194">
        <v>496.03634401571355</v>
      </c>
      <c r="AB21" s="194">
        <v>463.70807182802827</v>
      </c>
      <c r="AC21" s="194">
        <v>471.89884039218191</v>
      </c>
      <c r="AD21" s="194">
        <v>482.18073932396726</v>
      </c>
      <c r="AE21" s="194">
        <v>489.34044331709862</v>
      </c>
      <c r="AF21" s="194">
        <v>473.10271430119826</v>
      </c>
      <c r="AG21" s="194">
        <v>494.92683476661324</v>
      </c>
      <c r="AH21" s="194">
        <v>490.39572694153742</v>
      </c>
      <c r="AI21" s="194">
        <v>508.38107126816288</v>
      </c>
      <c r="AJ21" s="194">
        <v>464.35113179975127</v>
      </c>
      <c r="AK21" s="194">
        <v>492.32403018016106</v>
      </c>
      <c r="AL21" s="194">
        <v>501.67126893220552</v>
      </c>
      <c r="AM21" s="194">
        <v>521.20294905954961</v>
      </c>
      <c r="AN21" s="194">
        <v>445.61252166998457</v>
      </c>
      <c r="AO21" s="194">
        <v>485.33129971429298</v>
      </c>
      <c r="AP21" s="194">
        <v>486.40532049146509</v>
      </c>
      <c r="AQ21" s="194">
        <v>476.07530241718081</v>
      </c>
      <c r="AR21" s="194">
        <v>430.26889574571805</v>
      </c>
      <c r="AS21" s="194">
        <v>483.23683462170328</v>
      </c>
      <c r="AT21" s="194">
        <v>487.26543592574842</v>
      </c>
      <c r="AU21" s="194">
        <v>466.62424088530503</v>
      </c>
      <c r="AV21" s="194">
        <v>447.27456641813916</v>
      </c>
      <c r="AW21" s="194">
        <v>502.59688782664011</v>
      </c>
      <c r="AX21" s="194">
        <v>506.53925578616412</v>
      </c>
      <c r="AY21" s="87">
        <v>485.17898696643874</v>
      </c>
      <c r="AZ21" s="87">
        <v>467.50383323096634</v>
      </c>
      <c r="BA21" s="87">
        <v>466.51981092037499</v>
      </c>
      <c r="BB21" s="87">
        <v>495.2752906165847</v>
      </c>
      <c r="BC21" s="87">
        <v>500.79500436012427</v>
      </c>
      <c r="BD21" s="87">
        <v>461.46612731021912</v>
      </c>
      <c r="BE21" s="87">
        <v>527.78697288617491</v>
      </c>
      <c r="BF21" s="87">
        <v>520.10895790992595</v>
      </c>
      <c r="BG21" s="87">
        <v>497.90844928131014</v>
      </c>
      <c r="BH21" s="87">
        <v>447.72977138340241</v>
      </c>
      <c r="BI21" s="87">
        <v>449.00518831180398</v>
      </c>
      <c r="BJ21" s="87">
        <v>453.02677458953644</v>
      </c>
      <c r="BK21" s="87">
        <v>459.43656202456054</v>
      </c>
      <c r="BL21" s="87">
        <v>429.3658214674391</v>
      </c>
      <c r="BM21" s="87">
        <v>445.29285151142665</v>
      </c>
      <c r="BN21" s="87">
        <v>441.54082173921711</v>
      </c>
      <c r="BO21" s="87">
        <v>445.8923943636442</v>
      </c>
      <c r="BP21" s="163">
        <v>562.75949049210396</v>
      </c>
      <c r="BQ21" s="222"/>
      <c r="BR21" s="189">
        <f t="shared" si="2"/>
        <v>-3.7123368003773294</v>
      </c>
      <c r="BS21" s="189">
        <f t="shared" si="3"/>
        <v>-11.485952850319336</v>
      </c>
      <c r="BT21" s="189">
        <f t="shared" si="4"/>
        <v>-13.544167660916344</v>
      </c>
      <c r="BU21" s="264">
        <f t="shared" si="5"/>
        <v>133.39366902466486</v>
      </c>
      <c r="BW21" s="190">
        <f t="shared" si="6"/>
        <v>-8.2679151533531069E-3</v>
      </c>
      <c r="BX21" s="190">
        <f t="shared" si="7"/>
        <v>-2.5353805767277551E-2</v>
      </c>
      <c r="BY21" s="190">
        <f t="shared" si="8"/>
        <v>-2.9479951707004765E-2</v>
      </c>
      <c r="BZ21" s="190">
        <f t="shared" si="9"/>
        <v>0.31067603045059966</v>
      </c>
    </row>
    <row r="22" spans="1:78" s="75" customFormat="1" x14ac:dyDescent="0.3">
      <c r="A22" s="75">
        <v>17</v>
      </c>
      <c r="B22" s="235" t="s">
        <v>151</v>
      </c>
      <c r="C22" s="67" t="s">
        <v>10</v>
      </c>
      <c r="D22" s="194">
        <v>510.16383957134718</v>
      </c>
      <c r="E22" s="194">
        <v>546.50504234466905</v>
      </c>
      <c r="F22" s="194">
        <v>533.74283135374776</v>
      </c>
      <c r="G22" s="194">
        <v>525.00479586245876</v>
      </c>
      <c r="H22" s="194">
        <v>454.22075127105757</v>
      </c>
      <c r="I22" s="194">
        <v>489.76971919759433</v>
      </c>
      <c r="J22" s="194">
        <v>491.89137328856918</v>
      </c>
      <c r="K22" s="194">
        <v>488.76982200576413</v>
      </c>
      <c r="L22" s="194">
        <v>479.41589799187983</v>
      </c>
      <c r="M22" s="194">
        <v>501.45517336907591</v>
      </c>
      <c r="N22" s="194">
        <v>504.98829990506903</v>
      </c>
      <c r="O22" s="194">
        <v>516.34824580588293</v>
      </c>
      <c r="P22" s="194">
        <v>504.75085090163537</v>
      </c>
      <c r="Q22" s="194">
        <v>527.95257840635884</v>
      </c>
      <c r="R22" s="194">
        <v>521.43279140017944</v>
      </c>
      <c r="S22" s="194">
        <v>511.56094415154348</v>
      </c>
      <c r="T22" s="194">
        <v>460.09410994720588</v>
      </c>
      <c r="U22" s="194">
        <v>468.96893799912573</v>
      </c>
      <c r="V22" s="194">
        <v>467.56335778272285</v>
      </c>
      <c r="W22" s="194">
        <v>474.20017190608201</v>
      </c>
      <c r="X22" s="194">
        <v>452.51542804001167</v>
      </c>
      <c r="Y22" s="194">
        <v>472.34745523193988</v>
      </c>
      <c r="Z22" s="194">
        <v>470.26674448360711</v>
      </c>
      <c r="AA22" s="194">
        <v>460.56686660515891</v>
      </c>
      <c r="AB22" s="194">
        <v>417.33943244001767</v>
      </c>
      <c r="AC22" s="194">
        <v>439.44118806588205</v>
      </c>
      <c r="AD22" s="194">
        <v>437.35540445300961</v>
      </c>
      <c r="AE22" s="194">
        <v>434.74202139240839</v>
      </c>
      <c r="AF22" s="194">
        <v>421.13274312267714</v>
      </c>
      <c r="AG22" s="194">
        <v>438.16554638351272</v>
      </c>
      <c r="AH22" s="194">
        <v>434.0600459945249</v>
      </c>
      <c r="AI22" s="194">
        <v>434.8043935912072</v>
      </c>
      <c r="AJ22" s="194">
        <v>404.7717448390876</v>
      </c>
      <c r="AK22" s="194">
        <v>427.09016938287118</v>
      </c>
      <c r="AL22" s="194">
        <v>432.36895163749114</v>
      </c>
      <c r="AM22" s="194">
        <v>435.88272024011957</v>
      </c>
      <c r="AN22" s="194">
        <v>397.51473662772042</v>
      </c>
      <c r="AO22" s="194">
        <v>420.20506459461075</v>
      </c>
      <c r="AP22" s="194">
        <v>420.74457798792503</v>
      </c>
      <c r="AQ22" s="194">
        <v>411.45594852682581</v>
      </c>
      <c r="AR22" s="194">
        <v>391.10311988284468</v>
      </c>
      <c r="AS22" s="194">
        <v>420.7952866887249</v>
      </c>
      <c r="AT22" s="194">
        <v>425.32946469294939</v>
      </c>
      <c r="AU22" s="194">
        <v>409.79076079963284</v>
      </c>
      <c r="AV22" s="194">
        <v>396.61432089118381</v>
      </c>
      <c r="AW22" s="194">
        <v>427.1308625651252</v>
      </c>
      <c r="AX22" s="194">
        <v>432.08329222285511</v>
      </c>
      <c r="AY22" s="87">
        <v>415.70816629455305</v>
      </c>
      <c r="AZ22" s="87">
        <v>374.913657529094</v>
      </c>
      <c r="BA22" s="87">
        <v>369.31745919581721</v>
      </c>
      <c r="BB22" s="87">
        <v>390.53591279724969</v>
      </c>
      <c r="BC22" s="87">
        <v>383.5077388309972</v>
      </c>
      <c r="BD22" s="87">
        <v>348.43780251838467</v>
      </c>
      <c r="BE22" s="87">
        <v>381.86627884650972</v>
      </c>
      <c r="BF22" s="87">
        <v>385.0008464103567</v>
      </c>
      <c r="BG22" s="87">
        <v>366.13559074208877</v>
      </c>
      <c r="BH22" s="87">
        <v>356.18154229245084</v>
      </c>
      <c r="BI22" s="87">
        <v>358.46635959569051</v>
      </c>
      <c r="BJ22" s="87">
        <v>363.07253815447854</v>
      </c>
      <c r="BK22" s="87">
        <v>362.5894849097586</v>
      </c>
      <c r="BL22" s="87">
        <v>346.71122874763165</v>
      </c>
      <c r="BM22" s="87">
        <v>355.56695564099931</v>
      </c>
      <c r="BN22" s="87">
        <v>353.57850865235633</v>
      </c>
      <c r="BO22" s="87">
        <v>351.50385601916241</v>
      </c>
      <c r="BP22" s="163">
        <v>403.28147451101245</v>
      </c>
      <c r="BQ22" s="222"/>
      <c r="BR22" s="189">
        <f t="shared" si="2"/>
        <v>-2.8994039546911949</v>
      </c>
      <c r="BS22" s="189">
        <f t="shared" si="3"/>
        <v>-9.4940295021222028</v>
      </c>
      <c r="BT22" s="189">
        <f t="shared" si="4"/>
        <v>-11.085628890596183</v>
      </c>
      <c r="BU22" s="264">
        <f t="shared" si="5"/>
        <v>56.570245763380797</v>
      </c>
      <c r="BW22" s="190">
        <f t="shared" si="6"/>
        <v>-8.0883571835343067E-3</v>
      </c>
      <c r="BX22" s="190">
        <f t="shared" si="7"/>
        <v>-2.6149125875454465E-2</v>
      </c>
      <c r="BY22" s="190">
        <f t="shared" si="8"/>
        <v>-3.0573497996929443E-2</v>
      </c>
      <c r="BZ22" s="190">
        <f t="shared" si="9"/>
        <v>0.16316242761366645</v>
      </c>
    </row>
    <row r="23" spans="1:78" s="75" customFormat="1" x14ac:dyDescent="0.3">
      <c r="A23" s="75">
        <v>18</v>
      </c>
      <c r="B23" s="235" t="s">
        <v>152</v>
      </c>
      <c r="C23" s="67" t="s">
        <v>42</v>
      </c>
      <c r="D23" s="194">
        <v>2607.9377426295077</v>
      </c>
      <c r="E23" s="194">
        <v>2799.1433038066903</v>
      </c>
      <c r="F23" s="194">
        <v>2726.8003746343743</v>
      </c>
      <c r="G23" s="194">
        <v>2800.014860530689</v>
      </c>
      <c r="H23" s="194">
        <v>2325.8165971024227</v>
      </c>
      <c r="I23" s="194">
        <v>2495.1776780933751</v>
      </c>
      <c r="J23" s="194">
        <v>2448.6500874427438</v>
      </c>
      <c r="K23" s="194">
        <v>2474.3483708339231</v>
      </c>
      <c r="L23" s="194">
        <v>2432.1193743528238</v>
      </c>
      <c r="M23" s="194">
        <v>2426.7929927324549</v>
      </c>
      <c r="N23" s="194">
        <v>2459.5176087522777</v>
      </c>
      <c r="O23" s="194">
        <v>2518.116344220577</v>
      </c>
      <c r="P23" s="194">
        <v>2142.8023758360609</v>
      </c>
      <c r="Q23" s="194">
        <v>2223.5918105859623</v>
      </c>
      <c r="R23" s="194">
        <v>2166.8570337158571</v>
      </c>
      <c r="S23" s="194">
        <v>2050.5078613979376</v>
      </c>
      <c r="T23" s="194">
        <v>1770.9300222262559</v>
      </c>
      <c r="U23" s="194">
        <v>1863.7893254518606</v>
      </c>
      <c r="V23" s="194">
        <v>1884.2841477631157</v>
      </c>
      <c r="W23" s="194">
        <v>1940.7810033413743</v>
      </c>
      <c r="X23" s="194">
        <v>1882.7664178957705</v>
      </c>
      <c r="Y23" s="194">
        <v>2045.98821416282</v>
      </c>
      <c r="Z23" s="194">
        <v>1873.4859420870991</v>
      </c>
      <c r="AA23" s="194">
        <v>1853.5260727014143</v>
      </c>
      <c r="AB23" s="194">
        <v>1740.1579680420234</v>
      </c>
      <c r="AC23" s="194">
        <v>1939.2839843685779</v>
      </c>
      <c r="AD23" s="194">
        <v>2147.1552713092451</v>
      </c>
      <c r="AE23" s="194">
        <v>1878.4290776783935</v>
      </c>
      <c r="AF23" s="194">
        <v>2077.2653911974089</v>
      </c>
      <c r="AG23" s="194">
        <v>2020.6686404872992</v>
      </c>
      <c r="AH23" s="194">
        <v>2120.544543730673</v>
      </c>
      <c r="AI23" s="194">
        <v>2001.8864837267397</v>
      </c>
      <c r="AJ23" s="194">
        <v>2147.1503704625939</v>
      </c>
      <c r="AK23" s="194">
        <v>2132.2873664621588</v>
      </c>
      <c r="AL23" s="194">
        <v>2359.9479060835483</v>
      </c>
      <c r="AM23" s="194">
        <v>2321.2509983156738</v>
      </c>
      <c r="AN23" s="194">
        <v>2029.4453770402042</v>
      </c>
      <c r="AO23" s="194">
        <v>2085.6650565489081</v>
      </c>
      <c r="AP23" s="194">
        <v>2150.2510956182923</v>
      </c>
      <c r="AQ23" s="194">
        <v>2104.4348017374255</v>
      </c>
      <c r="AR23" s="194">
        <v>1893.9238913315401</v>
      </c>
      <c r="AS23" s="194">
        <v>2127.3070109476025</v>
      </c>
      <c r="AT23" s="194">
        <v>2191.3523118858757</v>
      </c>
      <c r="AU23" s="194">
        <v>2048.8625752233825</v>
      </c>
      <c r="AV23" s="194">
        <v>1869.4040098394382</v>
      </c>
      <c r="AW23" s="194">
        <v>2096.1412058718911</v>
      </c>
      <c r="AX23" s="194">
        <v>2169.6506661888025</v>
      </c>
      <c r="AY23" s="87">
        <v>1992.305124531206</v>
      </c>
      <c r="AZ23" s="87">
        <v>1788.9239787293723</v>
      </c>
      <c r="BA23" s="87">
        <v>1295.5050367372683</v>
      </c>
      <c r="BB23" s="87">
        <v>1465.462305640649</v>
      </c>
      <c r="BC23" s="87">
        <v>1410.0959658043882</v>
      </c>
      <c r="BD23" s="87">
        <v>1417.938474546211</v>
      </c>
      <c r="BE23" s="87">
        <v>1571.8037459609802</v>
      </c>
      <c r="BF23" s="87">
        <v>1604.9053496461368</v>
      </c>
      <c r="BG23" s="87">
        <v>1669.9651218386894</v>
      </c>
      <c r="BH23" s="87">
        <v>1579.2697130658244</v>
      </c>
      <c r="BI23" s="87">
        <v>1680.2891648246341</v>
      </c>
      <c r="BJ23" s="87">
        <v>1806.2268391384246</v>
      </c>
      <c r="BK23" s="87">
        <v>1933.7043861767422</v>
      </c>
      <c r="BL23" s="87">
        <v>1625.9632307466904</v>
      </c>
      <c r="BM23" s="87">
        <v>1629.9862751848002</v>
      </c>
      <c r="BN23" s="87">
        <v>1731.6875166154905</v>
      </c>
      <c r="BO23" s="87">
        <v>1760.5509774839882</v>
      </c>
      <c r="BP23" s="163">
        <v>1779.8954657652023</v>
      </c>
      <c r="BQ23" s="222"/>
      <c r="BR23" s="189">
        <f t="shared" si="2"/>
        <v>-50.302889639833893</v>
      </c>
      <c r="BS23" s="189">
        <f t="shared" si="3"/>
        <v>-74.539322522934071</v>
      </c>
      <c r="BT23" s="189">
        <f t="shared" si="4"/>
        <v>-173.15340869275406</v>
      </c>
      <c r="BU23" s="264">
        <f t="shared" si="5"/>
        <v>153.93223501851185</v>
      </c>
      <c r="BW23" s="190">
        <f t="shared" si="6"/>
        <v>-2.9937043392816158E-2</v>
      </c>
      <c r="BX23" s="190">
        <f t="shared" si="7"/>
        <v>-4.1267974159042806E-2</v>
      </c>
      <c r="BY23" s="190">
        <f t="shared" si="8"/>
        <v>-8.954492213523256E-2</v>
      </c>
      <c r="BZ23" s="190">
        <f t="shared" si="9"/>
        <v>9.4671412063741203E-2</v>
      </c>
    </row>
    <row r="24" spans="1:78" s="75" customFormat="1" x14ac:dyDescent="0.3">
      <c r="A24" s="75">
        <v>19</v>
      </c>
      <c r="B24" s="235" t="s">
        <v>153</v>
      </c>
      <c r="C24" s="67" t="s">
        <v>11</v>
      </c>
      <c r="D24" s="194">
        <v>21.336212239854596</v>
      </c>
      <c r="E24" s="194">
        <v>22.324705535486753</v>
      </c>
      <c r="F24" s="194">
        <v>21.827466055306196</v>
      </c>
      <c r="G24" s="194">
        <v>21.300434891190871</v>
      </c>
      <c r="H24" s="194">
        <v>20.5245070191351</v>
      </c>
      <c r="I24" s="194">
        <v>22.004197791187483</v>
      </c>
      <c r="J24" s="194">
        <v>22.181442031991551</v>
      </c>
      <c r="K24" s="194">
        <v>22.184238218950359</v>
      </c>
      <c r="L24" s="194">
        <v>22.617058051431361</v>
      </c>
      <c r="M24" s="194">
        <v>22.625234656100538</v>
      </c>
      <c r="N24" s="194">
        <v>22.75299310707414</v>
      </c>
      <c r="O24" s="194">
        <v>23.803090966083818</v>
      </c>
      <c r="P24" s="194">
        <v>21.300671868436169</v>
      </c>
      <c r="Q24" s="194">
        <v>22.188218666219907</v>
      </c>
      <c r="R24" s="194">
        <v>21.902279175196139</v>
      </c>
      <c r="S24" s="194">
        <v>21.106332472778366</v>
      </c>
      <c r="T24" s="194">
        <v>19.850816536068869</v>
      </c>
      <c r="U24" s="194">
        <v>20.426775638159075</v>
      </c>
      <c r="V24" s="194">
        <v>20.574299164377233</v>
      </c>
      <c r="W24" s="194">
        <v>20.485464055901655</v>
      </c>
      <c r="X24" s="194">
        <v>19.643954277526696</v>
      </c>
      <c r="Y24" s="194">
        <v>20.734216752848663</v>
      </c>
      <c r="Z24" s="194">
        <v>20.798927234386994</v>
      </c>
      <c r="AA24" s="194">
        <v>19.894738090124516</v>
      </c>
      <c r="AB24" s="194">
        <v>18.77843318760808</v>
      </c>
      <c r="AC24" s="194">
        <v>20.068987934761534</v>
      </c>
      <c r="AD24" s="194">
        <v>20.158329355392354</v>
      </c>
      <c r="AE24" s="194">
        <v>19.557173889595425</v>
      </c>
      <c r="AF24" s="194">
        <v>19.239443392004244</v>
      </c>
      <c r="AG24" s="194">
        <v>20.456610697962876</v>
      </c>
      <c r="AH24" s="194">
        <v>20.498172947343104</v>
      </c>
      <c r="AI24" s="194">
        <v>20.111394077048057</v>
      </c>
      <c r="AJ24" s="194">
        <v>18.365716372971296</v>
      </c>
      <c r="AK24" s="194">
        <v>19.716166367726785</v>
      </c>
      <c r="AL24" s="194">
        <v>20.095785658656155</v>
      </c>
      <c r="AM24" s="194">
        <v>19.931121139275536</v>
      </c>
      <c r="AN24" s="194">
        <v>18.2366362664918</v>
      </c>
      <c r="AO24" s="194">
        <v>19.6811535947596</v>
      </c>
      <c r="AP24" s="194">
        <v>19.839941063986213</v>
      </c>
      <c r="AQ24" s="194">
        <v>19.046777603459347</v>
      </c>
      <c r="AR24" s="194">
        <v>17.380506642324928</v>
      </c>
      <c r="AS24" s="194">
        <v>19.065549936602228</v>
      </c>
      <c r="AT24" s="194">
        <v>19.461906194206421</v>
      </c>
      <c r="AU24" s="194">
        <v>18.439735595206077</v>
      </c>
      <c r="AV24" s="194">
        <v>16.927713720811358</v>
      </c>
      <c r="AW24" s="194">
        <v>18.543282483070985</v>
      </c>
      <c r="AX24" s="194">
        <v>18.891193631922643</v>
      </c>
      <c r="AY24" s="87">
        <v>17.940614562535519</v>
      </c>
      <c r="AZ24" s="87">
        <v>16.550972333873396</v>
      </c>
      <c r="BA24" s="87">
        <v>16.274062483782281</v>
      </c>
      <c r="BB24" s="87">
        <v>17.55106296546419</v>
      </c>
      <c r="BC24" s="87">
        <v>16.967678275837766</v>
      </c>
      <c r="BD24" s="87">
        <v>15.586759756645339</v>
      </c>
      <c r="BE24" s="87">
        <v>17.498636454178179</v>
      </c>
      <c r="BF24" s="87">
        <v>17.836200006559565</v>
      </c>
      <c r="BG24" s="87">
        <v>16.623372186069606</v>
      </c>
      <c r="BH24" s="87">
        <v>15.076670544095713</v>
      </c>
      <c r="BI24" s="87">
        <v>15.289931374015513</v>
      </c>
      <c r="BJ24" s="87">
        <v>15.604507785187863</v>
      </c>
      <c r="BK24" s="87">
        <v>15.451063217604585</v>
      </c>
      <c r="BL24" s="87">
        <v>14.82058470103045</v>
      </c>
      <c r="BM24" s="87">
        <v>15.329914964884351</v>
      </c>
      <c r="BN24" s="87">
        <v>15.280404076914701</v>
      </c>
      <c r="BO24" s="87">
        <v>15.040807840794519</v>
      </c>
      <c r="BP24" s="163">
        <v>17.361860995425761</v>
      </c>
      <c r="BQ24" s="222"/>
      <c r="BR24" s="189">
        <f t="shared" si="2"/>
        <v>3.9983590868837737E-2</v>
      </c>
      <c r="BS24" s="189">
        <f t="shared" si="3"/>
        <v>-0.32410370827316193</v>
      </c>
      <c r="BT24" s="189">
        <f t="shared" si="4"/>
        <v>-0.41025537681006519</v>
      </c>
      <c r="BU24" s="264">
        <f t="shared" si="5"/>
        <v>2.5412762943953116</v>
      </c>
      <c r="BW24" s="190">
        <f t="shared" si="6"/>
        <v>2.6150274903645339E-3</v>
      </c>
      <c r="BX24" s="190">
        <f t="shared" si="7"/>
        <v>-2.0769877059551228E-2</v>
      </c>
      <c r="BY24" s="190">
        <f t="shared" si="8"/>
        <v>-2.6551918857119793E-2</v>
      </c>
      <c r="BZ24" s="190">
        <f t="shared" si="9"/>
        <v>0.17146936815648178</v>
      </c>
    </row>
    <row r="25" spans="1:78" s="75" customFormat="1" x14ac:dyDescent="0.3">
      <c r="A25" s="75">
        <v>20</v>
      </c>
      <c r="B25" s="235" t="s">
        <v>154</v>
      </c>
      <c r="C25" s="67" t="s">
        <v>43</v>
      </c>
      <c r="D25" s="194">
        <v>10.424410542151197</v>
      </c>
      <c r="E25" s="194">
        <v>11.103847979130737</v>
      </c>
      <c r="F25" s="194">
        <v>11.033859721204307</v>
      </c>
      <c r="G25" s="194">
        <v>10.605921798482546</v>
      </c>
      <c r="H25" s="194">
        <v>9.7923426201716577</v>
      </c>
      <c r="I25" s="194">
        <v>10.542537187067342</v>
      </c>
      <c r="J25" s="194">
        <v>10.721027132542337</v>
      </c>
      <c r="K25" s="194">
        <v>10.414106556977478</v>
      </c>
      <c r="L25" s="194">
        <v>10.268277377166186</v>
      </c>
      <c r="M25" s="194">
        <v>10.454825890271255</v>
      </c>
      <c r="N25" s="194">
        <v>10.700634777452965</v>
      </c>
      <c r="O25" s="194">
        <v>10.884529689923955</v>
      </c>
      <c r="P25" s="194">
        <v>9.7080191903243307</v>
      </c>
      <c r="Q25" s="194">
        <v>10.286601844509512</v>
      </c>
      <c r="R25" s="194">
        <v>10.279274361897352</v>
      </c>
      <c r="S25" s="194">
        <v>9.7630076991175745</v>
      </c>
      <c r="T25" s="194">
        <v>8.8067240582081077</v>
      </c>
      <c r="U25" s="194">
        <v>9.1323650145138906</v>
      </c>
      <c r="V25" s="194">
        <v>9.2848437304442228</v>
      </c>
      <c r="W25" s="194">
        <v>9.0990247203236532</v>
      </c>
      <c r="X25" s="194">
        <v>8.0746891460558512</v>
      </c>
      <c r="Y25" s="194">
        <v>8.6440788228311227</v>
      </c>
      <c r="Z25" s="194">
        <v>8.7503844643046325</v>
      </c>
      <c r="AA25" s="194">
        <v>8.2523916069730756</v>
      </c>
      <c r="AB25" s="194">
        <v>7.5800733472778052</v>
      </c>
      <c r="AC25" s="194">
        <v>8.1454526862156538</v>
      </c>
      <c r="AD25" s="194">
        <v>8.2639574631655748</v>
      </c>
      <c r="AE25" s="194">
        <v>7.9389048687220143</v>
      </c>
      <c r="AF25" s="194">
        <v>7.0717597677279711</v>
      </c>
      <c r="AG25" s="194">
        <v>7.6030685686333808</v>
      </c>
      <c r="AH25" s="194">
        <v>7.7100524959195695</v>
      </c>
      <c r="AI25" s="194">
        <v>7.4640618522844857</v>
      </c>
      <c r="AJ25" s="194">
        <v>6.3733244357382182</v>
      </c>
      <c r="AK25" s="194">
        <v>6.8791053275339271</v>
      </c>
      <c r="AL25" s="194">
        <v>7.0543869360855389</v>
      </c>
      <c r="AM25" s="194">
        <v>6.8647956629728322</v>
      </c>
      <c r="AN25" s="194">
        <v>6.0374466028154643</v>
      </c>
      <c r="AO25" s="194">
        <v>6.5522615818573353</v>
      </c>
      <c r="AP25" s="194">
        <v>6.6541334196965778</v>
      </c>
      <c r="AQ25" s="194">
        <v>6.3120828194442673</v>
      </c>
      <c r="AR25" s="194">
        <v>5.7179178617885364</v>
      </c>
      <c r="AS25" s="194">
        <v>6.2891896530876004</v>
      </c>
      <c r="AT25" s="194">
        <v>6.4925418299889994</v>
      </c>
      <c r="AU25" s="194">
        <v>6.0784887777014989</v>
      </c>
      <c r="AV25" s="194">
        <v>5.3385416622569899</v>
      </c>
      <c r="AW25" s="194">
        <v>5.8865542168460525</v>
      </c>
      <c r="AX25" s="194">
        <v>6.0706771178741246</v>
      </c>
      <c r="AY25" s="87">
        <v>5.6755763525630556</v>
      </c>
      <c r="AZ25" s="87">
        <v>5.3035755865556222</v>
      </c>
      <c r="BA25" s="87">
        <v>5.2654844509732222</v>
      </c>
      <c r="BB25" s="87">
        <v>5.7688518216361944</v>
      </c>
      <c r="BC25" s="87">
        <v>5.3895147335343552</v>
      </c>
      <c r="BD25" s="87">
        <v>4.834103481228591</v>
      </c>
      <c r="BE25" s="87">
        <v>5.4657612079353308</v>
      </c>
      <c r="BF25" s="87">
        <v>5.698732428207351</v>
      </c>
      <c r="BG25" s="87">
        <v>5.1938464619710611</v>
      </c>
      <c r="BH25" s="87">
        <v>4.6169571214234821</v>
      </c>
      <c r="BI25" s="87">
        <v>4.7825955764367096</v>
      </c>
      <c r="BJ25" s="87">
        <v>4.9390282389080307</v>
      </c>
      <c r="BK25" s="87">
        <v>4.7834034968546417</v>
      </c>
      <c r="BL25" s="87">
        <v>4.5907550537092812</v>
      </c>
      <c r="BM25" s="87">
        <v>4.820202617060918</v>
      </c>
      <c r="BN25" s="87">
        <v>4.8462163361479194</v>
      </c>
      <c r="BO25" s="87">
        <v>4.6608968503411212</v>
      </c>
      <c r="BP25" s="163">
        <v>5.1562233527481967</v>
      </c>
      <c r="BQ25" s="222"/>
      <c r="BR25" s="189">
        <f t="shared" si="2"/>
        <v>3.7607040624208388E-2</v>
      </c>
      <c r="BS25" s="189">
        <f t="shared" si="3"/>
        <v>-9.2811902760111309E-2</v>
      </c>
      <c r="BT25" s="189">
        <f t="shared" si="4"/>
        <v>-0.1225066465135205</v>
      </c>
      <c r="BU25" s="264">
        <f t="shared" si="5"/>
        <v>0.56546829903891549</v>
      </c>
      <c r="BW25" s="190">
        <f t="shared" si="6"/>
        <v>7.8633118822536222E-3</v>
      </c>
      <c r="BX25" s="190">
        <f t="shared" si="7"/>
        <v>-1.8791531100990643E-2</v>
      </c>
      <c r="BY25" s="190">
        <f t="shared" si="8"/>
        <v>-2.5610769945306842E-2</v>
      </c>
      <c r="BZ25" s="190">
        <f t="shared" si="9"/>
        <v>0.12317544552546386</v>
      </c>
    </row>
    <row r="26" spans="1:78" s="75" customFormat="1" x14ac:dyDescent="0.3">
      <c r="A26" s="75">
        <v>21</v>
      </c>
      <c r="B26" s="235" t="s">
        <v>155</v>
      </c>
      <c r="C26" s="67" t="s">
        <v>12</v>
      </c>
      <c r="D26" s="194">
        <v>10.277551925971714</v>
      </c>
      <c r="E26" s="194">
        <v>10.237768270236774</v>
      </c>
      <c r="F26" s="194">
        <v>9.5872370412338555</v>
      </c>
      <c r="G26" s="194">
        <v>9.7002837841204759</v>
      </c>
      <c r="H26" s="194">
        <v>8.042363858691397</v>
      </c>
      <c r="I26" s="194">
        <v>8.3246289032942684</v>
      </c>
      <c r="J26" s="194">
        <v>8.165692486776738</v>
      </c>
      <c r="K26" s="194">
        <v>9.0804731863538777</v>
      </c>
      <c r="L26" s="194">
        <v>8.4018363045428064</v>
      </c>
      <c r="M26" s="194">
        <v>7.7973899232728865</v>
      </c>
      <c r="N26" s="194">
        <v>7.359817552099666</v>
      </c>
      <c r="O26" s="194">
        <v>8.6413667156841658</v>
      </c>
      <c r="P26" s="194">
        <v>9.0406815216089846</v>
      </c>
      <c r="Q26" s="194">
        <v>8.2591062644480147</v>
      </c>
      <c r="R26" s="194">
        <v>7.5660877002536555</v>
      </c>
      <c r="S26" s="194">
        <v>8.0315278865569848</v>
      </c>
      <c r="T26" s="194">
        <v>6.838470092020704</v>
      </c>
      <c r="U26" s="194">
        <v>6.2878400815713844</v>
      </c>
      <c r="V26" s="194">
        <v>5.9673884762879936</v>
      </c>
      <c r="W26" s="194">
        <v>7.058683611425983</v>
      </c>
      <c r="X26" s="194">
        <v>6.809334252315197</v>
      </c>
      <c r="Y26" s="194">
        <v>6.2001027753918869</v>
      </c>
      <c r="Z26" s="194">
        <v>5.8165358480346665</v>
      </c>
      <c r="AA26" s="194">
        <v>6.2974264039728469</v>
      </c>
      <c r="AB26" s="194">
        <v>6.377310296462066</v>
      </c>
      <c r="AC26" s="194">
        <v>5.9783259835210059</v>
      </c>
      <c r="AD26" s="194">
        <v>5.6850027775874858</v>
      </c>
      <c r="AE26" s="194">
        <v>6.081229703084186</v>
      </c>
      <c r="AF26" s="194">
        <v>5.7516190467113493</v>
      </c>
      <c r="AG26" s="194">
        <v>5.3803372570389989</v>
      </c>
      <c r="AH26" s="194">
        <v>4.9772064105785798</v>
      </c>
      <c r="AI26" s="194">
        <v>5.5007701536141287</v>
      </c>
      <c r="AJ26" s="194">
        <v>5.2973788978363228</v>
      </c>
      <c r="AK26" s="194">
        <v>4.9347906044912726</v>
      </c>
      <c r="AL26" s="194">
        <v>4.8151533251280227</v>
      </c>
      <c r="AM26" s="194">
        <v>5.7604978313106727</v>
      </c>
      <c r="AN26" s="194">
        <v>4.9550310292502227</v>
      </c>
      <c r="AO26" s="194">
        <v>4.6484140842504234</v>
      </c>
      <c r="AP26" s="194">
        <v>4.5330868279102816</v>
      </c>
      <c r="AQ26" s="194">
        <v>4.827448421595613</v>
      </c>
      <c r="AR26" s="194">
        <v>4.8784137788046626</v>
      </c>
      <c r="AS26" s="194">
        <v>4.6400518523649525</v>
      </c>
      <c r="AT26" s="194">
        <v>4.5445183710580332</v>
      </c>
      <c r="AU26" s="194">
        <v>4.7739820119019623</v>
      </c>
      <c r="AV26" s="194">
        <v>4.7756721644027218</v>
      </c>
      <c r="AW26" s="194">
        <v>4.4695660875240719</v>
      </c>
      <c r="AX26" s="194">
        <v>4.3662585303587225</v>
      </c>
      <c r="AY26" s="87">
        <v>4.6301714548056223</v>
      </c>
      <c r="AZ26" s="87">
        <v>4.7806056937801724</v>
      </c>
      <c r="BA26" s="87">
        <v>4.1549494510362921</v>
      </c>
      <c r="BB26" s="87">
        <v>4.2515740378036737</v>
      </c>
      <c r="BC26" s="87">
        <v>4.6017901083419117</v>
      </c>
      <c r="BD26" s="87">
        <v>4.5204413267120387</v>
      </c>
      <c r="BE26" s="87">
        <v>4.387636816691538</v>
      </c>
      <c r="BF26" s="87">
        <v>4.2910920361392524</v>
      </c>
      <c r="BG26" s="87">
        <v>4.4261699722073979</v>
      </c>
      <c r="BH26" s="87">
        <v>4.3777873165818306</v>
      </c>
      <c r="BI26" s="87">
        <v>3.8567583138021004</v>
      </c>
      <c r="BJ26" s="87">
        <v>3.7994328663839183</v>
      </c>
      <c r="BK26" s="87">
        <v>4.1354955443027404</v>
      </c>
      <c r="BL26" s="87">
        <v>4.2961369833012517</v>
      </c>
      <c r="BM26" s="87">
        <v>3.8496685821438219</v>
      </c>
      <c r="BN26" s="87">
        <v>3.7308168786624694</v>
      </c>
      <c r="BO26" s="87">
        <v>4.0517260771424812</v>
      </c>
      <c r="BP26" s="163">
        <v>4.5800092990088119</v>
      </c>
      <c r="BQ26" s="222"/>
      <c r="BR26" s="189">
        <f t="shared" si="2"/>
        <v>-7.0897316582785308E-3</v>
      </c>
      <c r="BS26" s="189">
        <f t="shared" si="3"/>
        <v>-6.8615987721448946E-2</v>
      </c>
      <c r="BT26" s="189">
        <f t="shared" si="4"/>
        <v>-8.3769467160259126E-2</v>
      </c>
      <c r="BU26" s="264">
        <f t="shared" si="5"/>
        <v>0.28387231570756022</v>
      </c>
      <c r="BW26" s="190">
        <f t="shared" si="6"/>
        <v>-1.8382618462003844E-3</v>
      </c>
      <c r="BX26" s="190">
        <f t="shared" si="7"/>
        <v>-1.8059534181677408E-2</v>
      </c>
      <c r="BY26" s="190">
        <f t="shared" si="8"/>
        <v>-2.0256210232329718E-2</v>
      </c>
      <c r="BZ26" s="190">
        <f t="shared" si="9"/>
        <v>6.6076178858111304E-2</v>
      </c>
    </row>
    <row r="27" spans="1:78" s="75" customFormat="1" x14ac:dyDescent="0.3">
      <c r="A27" s="75">
        <v>22</v>
      </c>
      <c r="B27" s="235" t="s">
        <v>156</v>
      </c>
      <c r="C27" s="67" t="s">
        <v>13</v>
      </c>
      <c r="D27" s="194">
        <v>21.691203049315298</v>
      </c>
      <c r="E27" s="194">
        <v>24.340920591077911</v>
      </c>
      <c r="F27" s="194">
        <v>24.468020085802319</v>
      </c>
      <c r="G27" s="194">
        <v>22.777151367279011</v>
      </c>
      <c r="H27" s="194">
        <v>21.771568082101002</v>
      </c>
      <c r="I27" s="194">
        <v>24.660548489827157</v>
      </c>
      <c r="J27" s="194">
        <v>25.201316508124954</v>
      </c>
      <c r="K27" s="194">
        <v>23.128982337119826</v>
      </c>
      <c r="L27" s="194">
        <v>19.887594481738013</v>
      </c>
      <c r="M27" s="194">
        <v>21.989061175219394</v>
      </c>
      <c r="N27" s="194">
        <v>22.742860205661913</v>
      </c>
      <c r="O27" s="194">
        <v>21.561099537938166</v>
      </c>
      <c r="P27" s="194">
        <v>21.294194402410902</v>
      </c>
      <c r="Q27" s="194">
        <v>23.752986608771231</v>
      </c>
      <c r="R27" s="194">
        <v>23.959026021896324</v>
      </c>
      <c r="S27" s="194">
        <v>22.236369942761726</v>
      </c>
      <c r="T27" s="194">
        <v>19.735986574525466</v>
      </c>
      <c r="U27" s="194">
        <v>21.020800414386503</v>
      </c>
      <c r="V27" s="194">
        <v>21.326258768153508</v>
      </c>
      <c r="W27" s="194">
        <v>20.332210056977377</v>
      </c>
      <c r="X27" s="194">
        <v>18.392110890122307</v>
      </c>
      <c r="Y27" s="194">
        <v>20.340041594801466</v>
      </c>
      <c r="Z27" s="194">
        <v>20.671534407414107</v>
      </c>
      <c r="AA27" s="194">
        <v>19.246371023084649</v>
      </c>
      <c r="AB27" s="194">
        <v>16.96742891464671</v>
      </c>
      <c r="AC27" s="194">
        <v>18.931010275794179</v>
      </c>
      <c r="AD27" s="194">
        <v>19.145713819465435</v>
      </c>
      <c r="AE27" s="194">
        <v>18.276630541466044</v>
      </c>
      <c r="AF27" s="194">
        <v>16.851116212037851</v>
      </c>
      <c r="AG27" s="194">
        <v>18.420550361757403</v>
      </c>
      <c r="AH27" s="194">
        <v>18.636384874641131</v>
      </c>
      <c r="AI27" s="194">
        <v>17.963420643004497</v>
      </c>
      <c r="AJ27" s="194">
        <v>15.548230191495541</v>
      </c>
      <c r="AK27" s="194">
        <v>17.316870871490678</v>
      </c>
      <c r="AL27" s="194">
        <v>17.779465870935006</v>
      </c>
      <c r="AM27" s="194">
        <v>17.000489321811632</v>
      </c>
      <c r="AN27" s="194">
        <v>15.345772386585184</v>
      </c>
      <c r="AO27" s="194">
        <v>17.143634339309404</v>
      </c>
      <c r="AP27" s="194">
        <v>17.352074059066762</v>
      </c>
      <c r="AQ27" s="194">
        <v>16.319580756040143</v>
      </c>
      <c r="AR27" s="194">
        <v>14.740378515078545</v>
      </c>
      <c r="AS27" s="194">
        <v>16.819385589574793</v>
      </c>
      <c r="AT27" s="194">
        <v>17.312530215268886</v>
      </c>
      <c r="AU27" s="194">
        <v>15.96950769465175</v>
      </c>
      <c r="AV27" s="194">
        <v>13.83889516061269</v>
      </c>
      <c r="AW27" s="194">
        <v>15.806698116118195</v>
      </c>
      <c r="AX27" s="194">
        <v>16.297363441871884</v>
      </c>
      <c r="AY27" s="87">
        <v>14.992997210039295</v>
      </c>
      <c r="AZ27" s="87">
        <v>12.932377033714381</v>
      </c>
      <c r="BA27" s="87">
        <v>13.227809788426979</v>
      </c>
      <c r="BB27" s="87">
        <v>14.565775406994494</v>
      </c>
      <c r="BC27" s="87">
        <v>13.365466748096836</v>
      </c>
      <c r="BD27" s="87">
        <v>10.91575100543985</v>
      </c>
      <c r="BE27" s="87">
        <v>12.842095935254948</v>
      </c>
      <c r="BF27" s="87">
        <v>13.4512698375979</v>
      </c>
      <c r="BG27" s="87">
        <v>11.968666074536635</v>
      </c>
      <c r="BH27" s="87">
        <v>9.6385117794040358</v>
      </c>
      <c r="BI27" s="87">
        <v>10.404059206270409</v>
      </c>
      <c r="BJ27" s="87">
        <v>10.800538361176626</v>
      </c>
      <c r="BK27" s="87">
        <v>10.199757661879222</v>
      </c>
      <c r="BL27" s="87">
        <v>9.6029621349542058</v>
      </c>
      <c r="BM27" s="87">
        <v>10.502090025741447</v>
      </c>
      <c r="BN27" s="87">
        <v>10.590936107198765</v>
      </c>
      <c r="BO27" s="87">
        <v>9.9205605957610299</v>
      </c>
      <c r="BP27" s="163">
        <v>11.009579535900459</v>
      </c>
      <c r="BQ27" s="222"/>
      <c r="BR27" s="189">
        <f t="shared" si="2"/>
        <v>9.80308194710382E-2</v>
      </c>
      <c r="BS27" s="189">
        <f t="shared" si="3"/>
        <v>-0.20960225397786125</v>
      </c>
      <c r="BT27" s="189">
        <f t="shared" si="4"/>
        <v>-0.27919706611819173</v>
      </c>
      <c r="BU27" s="264">
        <f t="shared" si="5"/>
        <v>1.4066174009462529</v>
      </c>
      <c r="BW27" s="190">
        <f t="shared" si="6"/>
        <v>9.4223627074282827E-3</v>
      </c>
      <c r="BX27" s="190">
        <f t="shared" si="7"/>
        <v>-1.9406648721446408E-2</v>
      </c>
      <c r="BY27" s="190">
        <f t="shared" si="8"/>
        <v>-2.7372911727272544E-2</v>
      </c>
      <c r="BZ27" s="190">
        <f t="shared" si="9"/>
        <v>0.14647744947637042</v>
      </c>
    </row>
    <row r="28" spans="1:78" s="75" customFormat="1" x14ac:dyDescent="0.3">
      <c r="A28" s="75">
        <v>23</v>
      </c>
      <c r="B28" s="235" t="s">
        <v>157</v>
      </c>
      <c r="C28" s="67" t="s">
        <v>44</v>
      </c>
      <c r="D28" s="194">
        <v>18.101883063946921</v>
      </c>
      <c r="E28" s="194">
        <v>20.062773095102401</v>
      </c>
      <c r="F28" s="194">
        <v>19.967097514663237</v>
      </c>
      <c r="G28" s="194">
        <v>19.119002469496017</v>
      </c>
      <c r="H28" s="194">
        <v>18.729822381998503</v>
      </c>
      <c r="I28" s="194">
        <v>20.699961099875942</v>
      </c>
      <c r="J28" s="194">
        <v>21.029090078585249</v>
      </c>
      <c r="K28" s="194">
        <v>20.0182538628423</v>
      </c>
      <c r="L28" s="194">
        <v>22.186515418804991</v>
      </c>
      <c r="M28" s="194">
        <v>23.906280296167512</v>
      </c>
      <c r="N28" s="194">
        <v>24.567156705940771</v>
      </c>
      <c r="O28" s="194">
        <v>24.251813769483221</v>
      </c>
      <c r="P28" s="194">
        <v>20.108072725362948</v>
      </c>
      <c r="Q28" s="194">
        <v>21.8922279780137</v>
      </c>
      <c r="R28" s="194">
        <v>22.012253928218446</v>
      </c>
      <c r="S28" s="194">
        <v>21.13217498884325</v>
      </c>
      <c r="T28" s="194">
        <v>22.019938459146307</v>
      </c>
      <c r="U28" s="194">
        <v>22.91660728770346</v>
      </c>
      <c r="V28" s="194">
        <v>23.05212325725417</v>
      </c>
      <c r="W28" s="194">
        <v>22.841909752090245</v>
      </c>
      <c r="X28" s="194">
        <v>20.432674853422803</v>
      </c>
      <c r="Y28" s="194">
        <v>22.161179033545668</v>
      </c>
      <c r="Z28" s="194">
        <v>22.300003522670405</v>
      </c>
      <c r="AA28" s="194">
        <v>21.431105353769482</v>
      </c>
      <c r="AB28" s="194">
        <v>19.247524435496675</v>
      </c>
      <c r="AC28" s="194">
        <v>20.981620365337033</v>
      </c>
      <c r="AD28" s="194">
        <v>21.065332058559491</v>
      </c>
      <c r="AE28" s="194">
        <v>20.836543516823181</v>
      </c>
      <c r="AF28" s="194">
        <v>20.438718802375593</v>
      </c>
      <c r="AG28" s="194">
        <v>21.83398455567697</v>
      </c>
      <c r="AH28" s="194">
        <v>21.762535905219647</v>
      </c>
      <c r="AI28" s="194">
        <v>21.703667220249237</v>
      </c>
      <c r="AJ28" s="194">
        <v>19.521679937053619</v>
      </c>
      <c r="AK28" s="194">
        <v>21.460051564611312</v>
      </c>
      <c r="AL28" s="194">
        <v>21.945369736319993</v>
      </c>
      <c r="AM28" s="194">
        <v>21.649315478740213</v>
      </c>
      <c r="AN28" s="194">
        <v>20.346637178411161</v>
      </c>
      <c r="AO28" s="194">
        <v>22.394495156148846</v>
      </c>
      <c r="AP28" s="194">
        <v>22.504985475198392</v>
      </c>
      <c r="AQ28" s="194">
        <v>21.644443142261142</v>
      </c>
      <c r="AR28" s="194">
        <v>18.528899692718706</v>
      </c>
      <c r="AS28" s="194">
        <v>20.945561865942004</v>
      </c>
      <c r="AT28" s="194">
        <v>21.291952636945879</v>
      </c>
      <c r="AU28" s="194">
        <v>20.051003024012271</v>
      </c>
      <c r="AV28" s="194">
        <v>18.075876564256063</v>
      </c>
      <c r="AW28" s="194">
        <v>20.485940570133575</v>
      </c>
      <c r="AX28" s="194">
        <v>20.877739493356785</v>
      </c>
      <c r="AY28" s="87">
        <v>19.570304865921951</v>
      </c>
      <c r="AZ28" s="87">
        <v>18.185576369800732</v>
      </c>
      <c r="BA28" s="87">
        <v>18.458627553011887</v>
      </c>
      <c r="BB28" s="87">
        <v>20.117278744304077</v>
      </c>
      <c r="BC28" s="87">
        <v>18.951585423590696</v>
      </c>
      <c r="BD28" s="87">
        <v>22.68949342398205</v>
      </c>
      <c r="BE28" s="87">
        <v>26.607902919443131</v>
      </c>
      <c r="BF28" s="87">
        <v>27.575532710184717</v>
      </c>
      <c r="BG28" s="87">
        <v>24.825199189671913</v>
      </c>
      <c r="BH28" s="87">
        <v>22.491199084258074</v>
      </c>
      <c r="BI28" s="87">
        <v>24.172877933398254</v>
      </c>
      <c r="BJ28" s="87">
        <v>25.043259524642089</v>
      </c>
      <c r="BK28" s="87">
        <v>23.770511034136675</v>
      </c>
      <c r="BL28" s="87">
        <v>22.329340619058076</v>
      </c>
      <c r="BM28" s="87">
        <v>24.364044126032155</v>
      </c>
      <c r="BN28" s="87">
        <v>24.543212811617792</v>
      </c>
      <c r="BO28" s="87">
        <v>23.112586360209178</v>
      </c>
      <c r="BP28" s="163">
        <v>25.981477638182326</v>
      </c>
      <c r="BQ28" s="222"/>
      <c r="BR28" s="189">
        <f t="shared" si="2"/>
        <v>0.19116619263390078</v>
      </c>
      <c r="BS28" s="189">
        <f t="shared" si="3"/>
        <v>-0.50004671302429671</v>
      </c>
      <c r="BT28" s="189">
        <f t="shared" si="4"/>
        <v>-0.65792467392749643</v>
      </c>
      <c r="BU28" s="264">
        <f t="shared" si="5"/>
        <v>3.6521370191242504</v>
      </c>
      <c r="BW28" s="190">
        <f t="shared" si="6"/>
        <v>7.9082926394038345E-3</v>
      </c>
      <c r="BX28" s="190">
        <f t="shared" si="7"/>
        <v>-1.996731745451347E-2</v>
      </c>
      <c r="BY28" s="190">
        <f t="shared" si="8"/>
        <v>-2.7678188028126747E-2</v>
      </c>
      <c r="BZ28" s="190">
        <f t="shared" si="9"/>
        <v>0.1635577638153432</v>
      </c>
    </row>
    <row r="29" spans="1:78" s="75" customFormat="1" x14ac:dyDescent="0.3">
      <c r="A29" s="75">
        <v>24</v>
      </c>
      <c r="B29" s="235" t="s">
        <v>158</v>
      </c>
      <c r="C29" s="67" t="s">
        <v>14</v>
      </c>
      <c r="D29" s="194">
        <v>74.805996645509396</v>
      </c>
      <c r="E29" s="194">
        <v>68.195422792042393</v>
      </c>
      <c r="F29" s="194">
        <v>64.366539557819493</v>
      </c>
      <c r="G29" s="194">
        <v>70.119256439834885</v>
      </c>
      <c r="H29" s="194">
        <v>70.638351078652292</v>
      </c>
      <c r="I29" s="194">
        <v>62.277795431253288</v>
      </c>
      <c r="J29" s="194">
        <v>61.346674911429581</v>
      </c>
      <c r="K29" s="194">
        <v>76.070543967606795</v>
      </c>
      <c r="L29" s="194">
        <v>86.587310155453622</v>
      </c>
      <c r="M29" s="194">
        <v>68.419650004581626</v>
      </c>
      <c r="N29" s="194">
        <v>66.287239704384433</v>
      </c>
      <c r="O29" s="194">
        <v>86.791640771424625</v>
      </c>
      <c r="P29" s="194">
        <v>70.803080048581776</v>
      </c>
      <c r="Q29" s="194">
        <v>61.875622662042673</v>
      </c>
      <c r="R29" s="194">
        <v>58.776912563256474</v>
      </c>
      <c r="S29" s="194">
        <v>62.873973440692779</v>
      </c>
      <c r="T29" s="194">
        <v>58.812564549433134</v>
      </c>
      <c r="U29" s="194">
        <v>52.936616994215434</v>
      </c>
      <c r="V29" s="194">
        <v>52.08531215040513</v>
      </c>
      <c r="W29" s="194">
        <v>61.133684479622332</v>
      </c>
      <c r="X29" s="194">
        <v>55.583081820616449</v>
      </c>
      <c r="Y29" s="194">
        <v>49.574733060532353</v>
      </c>
      <c r="Z29" s="194">
        <v>47.379142872200546</v>
      </c>
      <c r="AA29" s="194">
        <v>50.846744766300148</v>
      </c>
      <c r="AB29" s="194">
        <v>57.022697797634791</v>
      </c>
      <c r="AC29" s="194">
        <v>51.171873611859979</v>
      </c>
      <c r="AD29" s="194">
        <v>50.251887850436987</v>
      </c>
      <c r="AE29" s="194">
        <v>53.05929352925979</v>
      </c>
      <c r="AF29" s="194">
        <v>53.291207988429363</v>
      </c>
      <c r="AG29" s="194">
        <v>50.234120625141664</v>
      </c>
      <c r="AH29" s="194">
        <v>48.238525113776262</v>
      </c>
      <c r="AI29" s="194">
        <v>51.985611299931762</v>
      </c>
      <c r="AJ29" s="194">
        <v>51.461622060926494</v>
      </c>
      <c r="AK29" s="194">
        <v>47.372770579316303</v>
      </c>
      <c r="AL29" s="194">
        <v>46.877315118948104</v>
      </c>
      <c r="AM29" s="194">
        <v>54.3869837002282</v>
      </c>
      <c r="AN29" s="194">
        <v>49.015042927391455</v>
      </c>
      <c r="AO29" s="194">
        <v>45.579210990645755</v>
      </c>
      <c r="AP29" s="194">
        <v>45.206879286808551</v>
      </c>
      <c r="AQ29" s="194">
        <v>47.713438150077856</v>
      </c>
      <c r="AR29" s="194">
        <v>47.483382853602308</v>
      </c>
      <c r="AS29" s="194">
        <v>44.458311257546406</v>
      </c>
      <c r="AT29" s="194">
        <v>44.424078587360505</v>
      </c>
      <c r="AU29" s="194">
        <v>46.53018381757451</v>
      </c>
      <c r="AV29" s="194">
        <v>47.010746726863196</v>
      </c>
      <c r="AW29" s="194">
        <v>44.381691352236693</v>
      </c>
      <c r="AX29" s="194">
        <v>44.179911485146498</v>
      </c>
      <c r="AY29" s="87">
        <v>46.087208745371193</v>
      </c>
      <c r="AZ29" s="87">
        <v>45.300734528056147</v>
      </c>
      <c r="BA29" s="87">
        <v>39.357887003410944</v>
      </c>
      <c r="BB29" s="87">
        <v>40.866659921560746</v>
      </c>
      <c r="BC29" s="87">
        <v>43.628340136662445</v>
      </c>
      <c r="BD29" s="87">
        <v>42.702717629987696</v>
      </c>
      <c r="BE29" s="87">
        <v>41.015765995553402</v>
      </c>
      <c r="BF29" s="87">
        <v>40.715083981532047</v>
      </c>
      <c r="BG29" s="87">
        <v>41.982143794781898</v>
      </c>
      <c r="BH29" s="87">
        <v>41.219505271748304</v>
      </c>
      <c r="BI29" s="87">
        <v>36.060082384350501</v>
      </c>
      <c r="BJ29" s="87">
        <v>35.831688928697361</v>
      </c>
      <c r="BK29" s="87">
        <v>39.047412205550202</v>
      </c>
      <c r="BL29" s="87">
        <v>40.576725274600584</v>
      </c>
      <c r="BM29" s="87">
        <v>36.040127978456887</v>
      </c>
      <c r="BN29" s="87">
        <v>35.235421237237347</v>
      </c>
      <c r="BO29" s="87">
        <v>38.309792568663489</v>
      </c>
      <c r="BP29" s="163">
        <v>42.471107212748187</v>
      </c>
      <c r="BQ29" s="222"/>
      <c r="BR29" s="189">
        <f t="shared" si="2"/>
        <v>-1.995440589361408E-2</v>
      </c>
      <c r="BS29" s="189">
        <f t="shared" si="3"/>
        <v>-0.59626769146001379</v>
      </c>
      <c r="BT29" s="189">
        <f t="shared" si="4"/>
        <v>-0.73761963688671273</v>
      </c>
      <c r="BU29" s="264">
        <f t="shared" si="5"/>
        <v>1.8943819381476033</v>
      </c>
      <c r="BW29" s="190">
        <f t="shared" si="6"/>
        <v>-5.533655103981119E-4</v>
      </c>
      <c r="BX29" s="190">
        <f t="shared" si="7"/>
        <v>-1.664079225086337E-2</v>
      </c>
      <c r="BY29" s="190">
        <f t="shared" si="8"/>
        <v>-1.8890359058976701E-2</v>
      </c>
      <c r="BZ29" s="190">
        <f t="shared" si="9"/>
        <v>4.6686417529445405E-2</v>
      </c>
    </row>
    <row r="30" spans="1:78" s="75" customFormat="1" x14ac:dyDescent="0.3">
      <c r="A30" s="75">
        <v>25</v>
      </c>
      <c r="B30" s="235" t="s">
        <v>159</v>
      </c>
      <c r="C30" s="67" t="s">
        <v>45</v>
      </c>
      <c r="D30" s="194">
        <v>110.44853470260367</v>
      </c>
      <c r="E30" s="194">
        <v>119.99371024654833</v>
      </c>
      <c r="F30" s="194">
        <v>118.18609171235411</v>
      </c>
      <c r="G30" s="194">
        <v>113.27469240673247</v>
      </c>
      <c r="H30" s="194">
        <v>104.13773641712847</v>
      </c>
      <c r="I30" s="194">
        <v>115.09769891505738</v>
      </c>
      <c r="J30" s="194">
        <v>116.50145960747685</v>
      </c>
      <c r="K30" s="194">
        <v>112.26041488500267</v>
      </c>
      <c r="L30" s="194">
        <v>105.21646917509879</v>
      </c>
      <c r="M30" s="194">
        <v>111.15218951268403</v>
      </c>
      <c r="N30" s="194">
        <v>112.65808494159569</v>
      </c>
      <c r="O30" s="194">
        <v>113.19263822840701</v>
      </c>
      <c r="P30" s="194">
        <v>107.68192709863921</v>
      </c>
      <c r="Q30" s="194">
        <v>114.64333772195216</v>
      </c>
      <c r="R30" s="194">
        <v>113.56425984878916</v>
      </c>
      <c r="S30" s="194">
        <v>109.16786788671187</v>
      </c>
      <c r="T30" s="194">
        <v>99.774508972517566</v>
      </c>
      <c r="U30" s="194">
        <v>103.18327468410918</v>
      </c>
      <c r="V30" s="194">
        <v>103.43553038065092</v>
      </c>
      <c r="W30" s="194">
        <v>103.05064547538818</v>
      </c>
      <c r="X30" s="194">
        <v>95.637622585237125</v>
      </c>
      <c r="Y30" s="194">
        <v>101.82482832381395</v>
      </c>
      <c r="Z30" s="194">
        <v>101.95710175375791</v>
      </c>
      <c r="AA30" s="194">
        <v>98.050249114840028</v>
      </c>
      <c r="AB30" s="194">
        <v>90.71782574866522</v>
      </c>
      <c r="AC30" s="194">
        <v>97.651086578514338</v>
      </c>
      <c r="AD30" s="194">
        <v>97.625708728330736</v>
      </c>
      <c r="AE30" s="194">
        <v>95.856362726359478</v>
      </c>
      <c r="AF30" s="194">
        <v>90.396008717392917</v>
      </c>
      <c r="AG30" s="194">
        <v>95.758536765170305</v>
      </c>
      <c r="AH30" s="194">
        <v>95.177966742950375</v>
      </c>
      <c r="AI30" s="194">
        <v>94.647361607398437</v>
      </c>
      <c r="AJ30" s="194">
        <v>82.636056410753397</v>
      </c>
      <c r="AK30" s="194">
        <v>89.229987670151786</v>
      </c>
      <c r="AL30" s="194">
        <v>90.867702499474291</v>
      </c>
      <c r="AM30" s="194">
        <v>90.749564259226645</v>
      </c>
      <c r="AN30" s="194">
        <v>80.596739072123938</v>
      </c>
      <c r="AO30" s="194">
        <v>87.260144600683589</v>
      </c>
      <c r="AP30" s="194">
        <v>87.616044834969045</v>
      </c>
      <c r="AQ30" s="194">
        <v>84.620741147956224</v>
      </c>
      <c r="AR30" s="194">
        <v>76.947663214137592</v>
      </c>
      <c r="AS30" s="194">
        <v>85.139507148299828</v>
      </c>
      <c r="AT30" s="194">
        <v>86.583392017355038</v>
      </c>
      <c r="AU30" s="194">
        <v>82.033070176892295</v>
      </c>
      <c r="AV30" s="194">
        <v>77.009557390315365</v>
      </c>
      <c r="AW30" s="194">
        <v>85.142063525872956</v>
      </c>
      <c r="AX30" s="194">
        <v>86.611369279136198</v>
      </c>
      <c r="AY30" s="87">
        <v>82.037089175205153</v>
      </c>
      <c r="AZ30" s="87">
        <v>75.001272309012322</v>
      </c>
      <c r="BA30" s="87">
        <v>74.386012436457278</v>
      </c>
      <c r="BB30" s="87">
        <v>80.340491238775854</v>
      </c>
      <c r="BC30" s="87">
        <v>77.271289022850141</v>
      </c>
      <c r="BD30" s="87">
        <v>59.190588224563442</v>
      </c>
      <c r="BE30" s="87">
        <v>66.843874716740601</v>
      </c>
      <c r="BF30" s="87">
        <v>68.310496601365855</v>
      </c>
      <c r="BG30" s="87">
        <v>63.288381607813236</v>
      </c>
      <c r="BH30" s="87">
        <v>55.128554374343885</v>
      </c>
      <c r="BI30" s="87">
        <v>56.392012900092134</v>
      </c>
      <c r="BJ30" s="87">
        <v>57.659547972825735</v>
      </c>
      <c r="BK30" s="87">
        <v>56.685879000070877</v>
      </c>
      <c r="BL30" s="87">
        <v>54.337948513665779</v>
      </c>
      <c r="BM30" s="87">
        <v>56.613701118892031</v>
      </c>
      <c r="BN30" s="87">
        <v>56.48235217629783</v>
      </c>
      <c r="BO30" s="87">
        <v>55.180984480252675</v>
      </c>
      <c r="BP30" s="163">
        <v>63.157388621400628</v>
      </c>
      <c r="BQ30" s="222"/>
      <c r="BR30" s="189">
        <f>BM30-BI30</f>
        <v>0.22168821879989764</v>
      </c>
      <c r="BS30" s="189">
        <f t="shared" si="3"/>
        <v>-1.1771957965279043</v>
      </c>
      <c r="BT30" s="189">
        <f t="shared" si="4"/>
        <v>-1.5048945198182011</v>
      </c>
      <c r="BU30" s="264">
        <f t="shared" si="5"/>
        <v>8.8194401077348488</v>
      </c>
      <c r="BW30" s="190">
        <f t="shared" si="6"/>
        <v>3.9311988950040729E-3</v>
      </c>
      <c r="BX30" s="190">
        <f t="shared" si="7"/>
        <v>-2.0416320243833733E-2</v>
      </c>
      <c r="BY30" s="190">
        <f t="shared" si="8"/>
        <v>-2.6547961262386344E-2</v>
      </c>
      <c r="BZ30" s="190">
        <f t="shared" si="9"/>
        <v>0.16230719688500558</v>
      </c>
    </row>
    <row r="31" spans="1:78" s="75" customFormat="1" x14ac:dyDescent="0.3">
      <c r="A31" s="75">
        <v>26</v>
      </c>
      <c r="B31" s="235" t="s">
        <v>160</v>
      </c>
      <c r="C31" s="67" t="s">
        <v>15</v>
      </c>
      <c r="D31" s="194">
        <v>21.266422933606524</v>
      </c>
      <c r="E31" s="194">
        <v>23.720343331422328</v>
      </c>
      <c r="F31" s="194">
        <v>23.844774524543283</v>
      </c>
      <c r="G31" s="194">
        <v>22.329286724466009</v>
      </c>
      <c r="H31" s="194">
        <v>21.06349415002747</v>
      </c>
      <c r="I31" s="194">
        <v>23.679080226085489</v>
      </c>
      <c r="J31" s="194">
        <v>24.201927625088121</v>
      </c>
      <c r="K31" s="194">
        <v>22.338196404353056</v>
      </c>
      <c r="L31" s="194">
        <v>20.529986000560747</v>
      </c>
      <c r="M31" s="194">
        <v>22.411954534005979</v>
      </c>
      <c r="N31" s="194">
        <v>23.214478469678028</v>
      </c>
      <c r="O31" s="194">
        <v>22.17345681865201</v>
      </c>
      <c r="P31" s="194">
        <v>20.876763530851925</v>
      </c>
      <c r="Q31" s="194">
        <v>23.255826181750965</v>
      </c>
      <c r="R31" s="194">
        <v>23.49330970065045</v>
      </c>
      <c r="S31" s="194">
        <v>21.705082876843196</v>
      </c>
      <c r="T31" s="194">
        <v>19.657836766117761</v>
      </c>
      <c r="U31" s="194">
        <v>21.022873960788996</v>
      </c>
      <c r="V31" s="194">
        <v>21.427225015122882</v>
      </c>
      <c r="W31" s="194">
        <v>20.229383625631645</v>
      </c>
      <c r="X31" s="194">
        <v>18.235374187489377</v>
      </c>
      <c r="Y31" s="194">
        <v>20.268751387277639</v>
      </c>
      <c r="Z31" s="194">
        <v>20.69913177292122</v>
      </c>
      <c r="AA31" s="194">
        <v>19.031336247639487</v>
      </c>
      <c r="AB31" s="194">
        <v>17.524319288711059</v>
      </c>
      <c r="AC31" s="194">
        <v>19.633362184061042</v>
      </c>
      <c r="AD31" s="194">
        <v>19.95991248065322</v>
      </c>
      <c r="AE31" s="194">
        <v>18.77897240411767</v>
      </c>
      <c r="AF31" s="194">
        <v>17.671489843918664</v>
      </c>
      <c r="AG31" s="194">
        <v>19.480019031626135</v>
      </c>
      <c r="AH31" s="194">
        <v>19.863655433189404</v>
      </c>
      <c r="AI31" s="194">
        <v>18.880652537803819</v>
      </c>
      <c r="AJ31" s="194">
        <v>16.451850127434145</v>
      </c>
      <c r="AK31" s="194">
        <v>18.351376356765133</v>
      </c>
      <c r="AL31" s="194">
        <v>18.877619700627637</v>
      </c>
      <c r="AM31" s="194">
        <v>17.846065961518271</v>
      </c>
      <c r="AN31" s="194">
        <v>15.959307408183722</v>
      </c>
      <c r="AO31" s="194">
        <v>17.870227054785758</v>
      </c>
      <c r="AP31" s="194">
        <v>18.150303031496499</v>
      </c>
      <c r="AQ31" s="194">
        <v>16.945200507293372</v>
      </c>
      <c r="AR31" s="194">
        <v>15.33903985875647</v>
      </c>
      <c r="AS31" s="194">
        <v>17.468345266221004</v>
      </c>
      <c r="AT31" s="194">
        <v>18.025996233569554</v>
      </c>
      <c r="AU31" s="194">
        <v>16.600629793877065</v>
      </c>
      <c r="AV31" s="194">
        <v>14.727627550835667</v>
      </c>
      <c r="AW31" s="194">
        <v>16.781437324247097</v>
      </c>
      <c r="AX31" s="194">
        <v>17.298445798097259</v>
      </c>
      <c r="AY31" s="87">
        <v>15.944006584884722</v>
      </c>
      <c r="AZ31" s="87">
        <v>14.266355226872101</v>
      </c>
      <c r="BA31" s="87">
        <v>14.525068130320031</v>
      </c>
      <c r="BB31" s="87">
        <v>15.927561168983457</v>
      </c>
      <c r="BC31" s="87">
        <v>14.7893629085561</v>
      </c>
      <c r="BD31" s="87">
        <v>12.871767646841434</v>
      </c>
      <c r="BE31" s="87">
        <v>15.029570261014044</v>
      </c>
      <c r="BF31" s="87">
        <v>15.556872821568893</v>
      </c>
      <c r="BG31" s="87">
        <v>14.052285604564126</v>
      </c>
      <c r="BH31" s="87">
        <v>11.831366641444117</v>
      </c>
      <c r="BI31" s="87">
        <v>12.543106835234738</v>
      </c>
      <c r="BJ31" s="87">
        <v>12.942433616564438</v>
      </c>
      <c r="BK31" s="87">
        <v>12.424828872882646</v>
      </c>
      <c r="BL31" s="87">
        <v>11.692694498405485</v>
      </c>
      <c r="BM31" s="87">
        <v>12.615779896316907</v>
      </c>
      <c r="BN31" s="87">
        <v>12.676086546763408</v>
      </c>
      <c r="BO31" s="87">
        <v>12.079966764455115</v>
      </c>
      <c r="BP31" s="163">
        <v>13.78152565394498</v>
      </c>
      <c r="BQ31" s="222"/>
      <c r="BR31" s="189">
        <f t="shared" si="2"/>
        <v>7.2673061082168644E-2</v>
      </c>
      <c r="BS31" s="189">
        <f t="shared" si="3"/>
        <v>-0.2663470698010304</v>
      </c>
      <c r="BT31" s="189">
        <f t="shared" si="4"/>
        <v>-0.34486210842753096</v>
      </c>
      <c r="BU31" s="264">
        <f t="shared" si="5"/>
        <v>2.0888311555394949</v>
      </c>
      <c r="BW31" s="190">
        <f t="shared" si="6"/>
        <v>5.7938644736743646E-3</v>
      </c>
      <c r="BX31" s="190">
        <f t="shared" si="7"/>
        <v>-2.0579365341317633E-2</v>
      </c>
      <c r="BY31" s="190">
        <f t="shared" si="8"/>
        <v>-2.7755883960719738E-2</v>
      </c>
      <c r="BZ31" s="190">
        <f t="shared" si="9"/>
        <v>0.17864412311673289</v>
      </c>
    </row>
    <row r="32" spans="1:78" s="75" customFormat="1" x14ac:dyDescent="0.3">
      <c r="A32" s="75">
        <v>27</v>
      </c>
      <c r="B32" s="235" t="s">
        <v>161</v>
      </c>
      <c r="C32" s="67" t="s">
        <v>46</v>
      </c>
      <c r="D32" s="194">
        <v>104.15016566266483</v>
      </c>
      <c r="E32" s="194">
        <v>115.0684164934016</v>
      </c>
      <c r="F32" s="194">
        <v>112.97801251121513</v>
      </c>
      <c r="G32" s="194">
        <v>110.5275110313427</v>
      </c>
      <c r="H32" s="194">
        <v>107.14732274127749</v>
      </c>
      <c r="I32" s="194">
        <v>117.72861047941231</v>
      </c>
      <c r="J32" s="194">
        <v>118.77851867818458</v>
      </c>
      <c r="K32" s="194">
        <v>115.71353309048322</v>
      </c>
      <c r="L32" s="194">
        <v>119.16237393960392</v>
      </c>
      <c r="M32" s="194">
        <v>128.26087796766265</v>
      </c>
      <c r="N32" s="194">
        <v>130.61313555317798</v>
      </c>
      <c r="O32" s="194">
        <v>132.0040044330953</v>
      </c>
      <c r="P32" s="194">
        <v>125.08325371083362</v>
      </c>
      <c r="Q32" s="194">
        <v>135.7460072135018</v>
      </c>
      <c r="R32" s="194">
        <v>136.0411346217619</v>
      </c>
      <c r="S32" s="194">
        <v>132.26597088165965</v>
      </c>
      <c r="T32" s="194">
        <v>121.49323613509662</v>
      </c>
      <c r="U32" s="194">
        <v>126.28491149197866</v>
      </c>
      <c r="V32" s="194">
        <v>126.65417197060731</v>
      </c>
      <c r="W32" s="194">
        <v>126.16306882831178</v>
      </c>
      <c r="X32" s="194">
        <v>126.52419567460119</v>
      </c>
      <c r="Y32" s="194">
        <v>137.15417529981494</v>
      </c>
      <c r="Z32" s="194">
        <v>137.69199897354338</v>
      </c>
      <c r="AA32" s="194">
        <v>132.9820435870293</v>
      </c>
      <c r="AB32" s="194">
        <v>110.13484160633276</v>
      </c>
      <c r="AC32" s="194">
        <v>120.50759078949785</v>
      </c>
      <c r="AD32" s="194">
        <v>120.82627595053654</v>
      </c>
      <c r="AE32" s="194">
        <v>119.53827899397879</v>
      </c>
      <c r="AF32" s="194">
        <v>115.42396195459609</v>
      </c>
      <c r="AG32" s="194">
        <v>123.44929033670658</v>
      </c>
      <c r="AH32" s="194">
        <v>122.94869859568645</v>
      </c>
      <c r="AI32" s="194">
        <v>122.56543473584053</v>
      </c>
      <c r="AJ32" s="194">
        <v>108.92679825264217</v>
      </c>
      <c r="AK32" s="194">
        <v>119.89855515422882</v>
      </c>
      <c r="AL32" s="194">
        <v>122.48337301580278</v>
      </c>
      <c r="AM32" s="194">
        <v>120.78678134599456</v>
      </c>
      <c r="AN32" s="194">
        <v>109.07617384163692</v>
      </c>
      <c r="AO32" s="194">
        <v>119.7252527230045</v>
      </c>
      <c r="AP32" s="194">
        <v>119.9673053902399</v>
      </c>
      <c r="AQ32" s="194">
        <v>116.05210885980868</v>
      </c>
      <c r="AR32" s="194">
        <v>110.06654338815365</v>
      </c>
      <c r="AS32" s="194">
        <v>124.44916457751066</v>
      </c>
      <c r="AT32" s="194">
        <v>126.07059369362956</v>
      </c>
      <c r="AU32" s="194">
        <v>119.15980281410216</v>
      </c>
      <c r="AV32" s="194">
        <v>112.71810259222225</v>
      </c>
      <c r="AW32" s="194">
        <v>127.45525687705627</v>
      </c>
      <c r="AX32" s="194">
        <v>129.09671434006336</v>
      </c>
      <c r="AY32" s="87">
        <v>122.02920071954651</v>
      </c>
      <c r="AZ32" s="87">
        <v>111.89760079618314</v>
      </c>
      <c r="BA32" s="87">
        <v>112.64549924752842</v>
      </c>
      <c r="BB32" s="87">
        <v>120.87216127076454</v>
      </c>
      <c r="BC32" s="87">
        <v>118.21420268910641</v>
      </c>
      <c r="BD32" s="87">
        <v>107.81671160055414</v>
      </c>
      <c r="BE32" s="87">
        <v>124.81898343772022</v>
      </c>
      <c r="BF32" s="87">
        <v>125.68334910259917</v>
      </c>
      <c r="BG32" s="87">
        <v>116.9108322174432</v>
      </c>
      <c r="BH32" s="87">
        <v>107.21194508422812</v>
      </c>
      <c r="BI32" s="87">
        <v>110.66404087994448</v>
      </c>
      <c r="BJ32" s="87">
        <v>112.72609532194015</v>
      </c>
      <c r="BK32" s="87">
        <v>111.28668805464768</v>
      </c>
      <c r="BL32" s="87">
        <v>104.33584848621081</v>
      </c>
      <c r="BM32" s="87">
        <v>110.52698888984014</v>
      </c>
      <c r="BN32" s="87">
        <v>110.13491622627583</v>
      </c>
      <c r="BO32" s="87">
        <v>108.09432242985136</v>
      </c>
      <c r="BP32" s="163">
        <v>130.04553481894504</v>
      </c>
      <c r="BQ32" s="222"/>
      <c r="BR32" s="189">
        <f t="shared" si="2"/>
        <v>-0.13705199010433944</v>
      </c>
      <c r="BS32" s="189">
        <f t="shared" si="3"/>
        <v>-2.5911790956643159</v>
      </c>
      <c r="BT32" s="189">
        <f t="shared" si="4"/>
        <v>-3.1923656247963237</v>
      </c>
      <c r="BU32" s="264">
        <f t="shared" si="5"/>
        <v>25.709686332734236</v>
      </c>
      <c r="BW32" s="190">
        <f t="shared" si="6"/>
        <v>-1.2384509820405195E-3</v>
      </c>
      <c r="BX32" s="190">
        <f t="shared" si="7"/>
        <v>-2.2986506258945959E-2</v>
      </c>
      <c r="BY32" s="190">
        <f t="shared" si="8"/>
        <v>-2.8685961282527362E-2</v>
      </c>
      <c r="BZ32" s="190">
        <f t="shared" si="9"/>
        <v>0.24641277859672622</v>
      </c>
    </row>
    <row r="33" spans="1:78" s="75" customFormat="1" x14ac:dyDescent="0.3">
      <c r="A33" s="75">
        <v>28</v>
      </c>
      <c r="B33" s="235" t="s">
        <v>162</v>
      </c>
      <c r="C33" s="67" t="s">
        <v>16</v>
      </c>
      <c r="D33" s="194">
        <v>17.033827831382276</v>
      </c>
      <c r="E33" s="194">
        <v>18.324775006430844</v>
      </c>
      <c r="F33" s="194">
        <v>18.044229718299302</v>
      </c>
      <c r="G33" s="194">
        <v>17.372093829513314</v>
      </c>
      <c r="H33" s="194">
        <v>16.832493438344411</v>
      </c>
      <c r="I33" s="194">
        <v>18.48887133545589</v>
      </c>
      <c r="J33" s="194">
        <v>18.725038683352341</v>
      </c>
      <c r="K33" s="194">
        <v>18.103865759811409</v>
      </c>
      <c r="L33" s="194">
        <v>17.79509841308435</v>
      </c>
      <c r="M33" s="194">
        <v>18.624786642266255</v>
      </c>
      <c r="N33" s="194">
        <v>18.920916192195033</v>
      </c>
      <c r="O33" s="194">
        <v>19.048709135022492</v>
      </c>
      <c r="P33" s="194">
        <v>17.279056871895765</v>
      </c>
      <c r="Q33" s="194">
        <v>18.647486014314726</v>
      </c>
      <c r="R33" s="194">
        <v>18.614597730182147</v>
      </c>
      <c r="S33" s="194">
        <v>17.609160462963874</v>
      </c>
      <c r="T33" s="194">
        <v>16.518654220154907</v>
      </c>
      <c r="U33" s="194">
        <v>17.345113241746489</v>
      </c>
      <c r="V33" s="194">
        <v>17.543415743876402</v>
      </c>
      <c r="W33" s="194">
        <v>17.028946464032444</v>
      </c>
      <c r="X33" s="194">
        <v>16.118732114067306</v>
      </c>
      <c r="Y33" s="194">
        <v>17.514821494674372</v>
      </c>
      <c r="Z33" s="194">
        <v>17.723654985070592</v>
      </c>
      <c r="AA33" s="194">
        <v>16.627156780588649</v>
      </c>
      <c r="AB33" s="194">
        <v>15.64362850078343</v>
      </c>
      <c r="AC33" s="194">
        <v>17.143368511815574</v>
      </c>
      <c r="AD33" s="194">
        <v>17.279494524819739</v>
      </c>
      <c r="AE33" s="194">
        <v>16.549313819912879</v>
      </c>
      <c r="AF33" s="194">
        <v>15.925256754463017</v>
      </c>
      <c r="AG33" s="194">
        <v>17.223243396031084</v>
      </c>
      <c r="AH33" s="194">
        <v>17.370547987861983</v>
      </c>
      <c r="AI33" s="194">
        <v>16.80383418999968</v>
      </c>
      <c r="AJ33" s="194">
        <v>14.746886273413025</v>
      </c>
      <c r="AK33" s="194">
        <v>16.160176526957304</v>
      </c>
      <c r="AL33" s="194">
        <v>16.543268494586503</v>
      </c>
      <c r="AM33" s="194">
        <v>16.011132409821656</v>
      </c>
      <c r="AN33" s="194">
        <v>14.382972329492256</v>
      </c>
      <c r="AO33" s="194">
        <v>15.855149810683386</v>
      </c>
      <c r="AP33" s="194">
        <v>16.052994867311867</v>
      </c>
      <c r="AQ33" s="194">
        <v>15.142061371151346</v>
      </c>
      <c r="AR33" s="194">
        <v>14.104852652080758</v>
      </c>
      <c r="AS33" s="194">
        <v>15.80343831065391</v>
      </c>
      <c r="AT33" s="194">
        <v>16.251062040426561</v>
      </c>
      <c r="AU33" s="194">
        <v>15.113308974090641</v>
      </c>
      <c r="AV33" s="194">
        <v>14.015301693527832</v>
      </c>
      <c r="AW33" s="194">
        <v>15.691018318382604</v>
      </c>
      <c r="AX33" s="194">
        <v>16.11952453962267</v>
      </c>
      <c r="AY33" s="87">
        <v>15.009905798384336</v>
      </c>
      <c r="AZ33" s="87">
        <v>13.755299210678242</v>
      </c>
      <c r="BA33" s="87">
        <v>13.822120203314219</v>
      </c>
      <c r="BB33" s="87">
        <v>15.113582694627402</v>
      </c>
      <c r="BC33" s="87">
        <v>14.115342733900933</v>
      </c>
      <c r="BD33" s="87">
        <v>12.671787577490363</v>
      </c>
      <c r="BE33" s="87">
        <v>14.572093505053735</v>
      </c>
      <c r="BF33" s="87">
        <v>15.085638816156534</v>
      </c>
      <c r="BG33" s="87">
        <v>13.705037492370815</v>
      </c>
      <c r="BH33" s="87">
        <v>12.059034959360917</v>
      </c>
      <c r="BI33" s="87">
        <v>12.622424436887936</v>
      </c>
      <c r="BJ33" s="87">
        <v>12.99549865054418</v>
      </c>
      <c r="BK33" s="87">
        <v>12.555812390102169</v>
      </c>
      <c r="BL33" s="87">
        <v>11.938359408687985</v>
      </c>
      <c r="BM33" s="87">
        <v>12.701788963614604</v>
      </c>
      <c r="BN33" s="87">
        <v>12.734983753296246</v>
      </c>
      <c r="BO33" s="87">
        <v>12.217001830759836</v>
      </c>
      <c r="BP33" s="163">
        <v>13.811270386936343</v>
      </c>
      <c r="BQ33" s="222"/>
      <c r="BR33" s="189">
        <f t="shared" si="2"/>
        <v>7.9364526726667606E-2</v>
      </c>
      <c r="BS33" s="189">
        <f t="shared" si="3"/>
        <v>-0.26051489724793342</v>
      </c>
      <c r="BT33" s="189">
        <f t="shared" si="4"/>
        <v>-0.33881055934233295</v>
      </c>
      <c r="BU33" s="264">
        <f t="shared" si="5"/>
        <v>1.8729109782483579</v>
      </c>
      <c r="BW33" s="190">
        <f t="shared" si="6"/>
        <v>6.2875818447945455E-3</v>
      </c>
      <c r="BX33" s="190">
        <f t="shared" si="7"/>
        <v>-2.0046548751480535E-2</v>
      </c>
      <c r="BY33" s="190">
        <f t="shared" si="8"/>
        <v>-2.6984359818040895E-2</v>
      </c>
      <c r="BZ33" s="190">
        <f t="shared" si="9"/>
        <v>0.15688177195313549</v>
      </c>
    </row>
    <row r="34" spans="1:78" s="75" customFormat="1" x14ac:dyDescent="0.3">
      <c r="A34" s="75">
        <v>29</v>
      </c>
      <c r="B34" s="361" t="s">
        <v>163</v>
      </c>
      <c r="C34" s="67" t="s">
        <v>17</v>
      </c>
      <c r="D34" s="263">
        <v>39.785257737683203</v>
      </c>
      <c r="E34" s="263">
        <v>41.422800733907273</v>
      </c>
      <c r="F34" s="263">
        <v>41.554351869360076</v>
      </c>
      <c r="G34" s="263">
        <v>40.499243270913972</v>
      </c>
      <c r="H34" s="263">
        <v>36.795646158249056</v>
      </c>
      <c r="I34" s="263">
        <v>38.508407811402307</v>
      </c>
      <c r="J34" s="263">
        <v>38.868117741720958</v>
      </c>
      <c r="K34" s="263">
        <v>37.575231295954389</v>
      </c>
      <c r="L34" s="263">
        <v>39.693800429585664</v>
      </c>
      <c r="M34" s="263">
        <v>40.931202547413747</v>
      </c>
      <c r="N34" s="263">
        <v>41.493376775961565</v>
      </c>
      <c r="O34" s="263">
        <v>40.723507566730319</v>
      </c>
      <c r="P34" s="263">
        <v>34.244835927992305</v>
      </c>
      <c r="Q34" s="263">
        <v>35.823240878763855</v>
      </c>
      <c r="R34" s="263">
        <v>36.006540249611305</v>
      </c>
      <c r="S34" s="263">
        <v>34.798548891732679</v>
      </c>
      <c r="T34" s="263">
        <v>33.652020209720988</v>
      </c>
      <c r="U34" s="263">
        <v>34.627364686180314</v>
      </c>
      <c r="V34" s="263">
        <v>34.921164068914024</v>
      </c>
      <c r="W34" s="263">
        <v>34.027084083736874</v>
      </c>
      <c r="X34" s="263">
        <v>29.227867685298037</v>
      </c>
      <c r="Y34" s="263">
        <v>30.657145640415884</v>
      </c>
      <c r="Z34" s="263">
        <v>30.975577561721551</v>
      </c>
      <c r="AA34" s="263">
        <v>29.789379174814869</v>
      </c>
      <c r="AB34" s="263">
        <v>30.35949156573411</v>
      </c>
      <c r="AC34" s="263">
        <v>31.829669019648357</v>
      </c>
      <c r="AD34" s="263">
        <v>32.068306114579087</v>
      </c>
      <c r="AE34" s="263">
        <v>31.220184355001869</v>
      </c>
      <c r="AF34" s="263">
        <v>30.978978180136114</v>
      </c>
      <c r="AG34" s="263">
        <v>32.21874510226742</v>
      </c>
      <c r="AH34" s="263">
        <v>32.505008882432797</v>
      </c>
      <c r="AI34" s="263">
        <v>31.795899054589377</v>
      </c>
      <c r="AJ34" s="263">
        <v>27.814089470156514</v>
      </c>
      <c r="AK34" s="263">
        <v>29.147218091689602</v>
      </c>
      <c r="AL34" s="263">
        <v>29.512779231574882</v>
      </c>
      <c r="AM34" s="263">
        <v>28.725177663794632</v>
      </c>
      <c r="AN34" s="263">
        <v>36.522093710882821</v>
      </c>
      <c r="AO34" s="263">
        <v>37.87536852532174</v>
      </c>
      <c r="AP34" s="263">
        <v>38.084321142018844</v>
      </c>
      <c r="AQ34" s="263">
        <v>37.201229297271148</v>
      </c>
      <c r="AR34" s="263">
        <v>29.534752098234961</v>
      </c>
      <c r="AS34" s="263">
        <v>30.989520974369583</v>
      </c>
      <c r="AT34" s="263">
        <v>31.403473519631845</v>
      </c>
      <c r="AU34" s="263">
        <v>30.380062629964655</v>
      </c>
      <c r="AV34" s="263">
        <v>27.951353257761298</v>
      </c>
      <c r="AW34" s="263">
        <v>29.342224267049925</v>
      </c>
      <c r="AX34" s="263">
        <v>29.733571382162729</v>
      </c>
      <c r="AY34" s="87">
        <v>28.757049876015586</v>
      </c>
      <c r="AZ34" s="87">
        <v>26.971273272196441</v>
      </c>
      <c r="BA34" s="87">
        <v>27.226481808156318</v>
      </c>
      <c r="BB34" s="87">
        <v>28.211922514643319</v>
      </c>
      <c r="BC34" s="87">
        <v>27.275010944944643</v>
      </c>
      <c r="BD34" s="87">
        <v>25.211777243272849</v>
      </c>
      <c r="BE34" s="87">
        <v>26.673914352247355</v>
      </c>
      <c r="BF34" s="87">
        <v>27.128699394355081</v>
      </c>
      <c r="BG34" s="87">
        <v>26.015706562427837</v>
      </c>
      <c r="BH34" s="87">
        <v>23.66540041828036</v>
      </c>
      <c r="BI34" s="87">
        <v>24.258340102803405</v>
      </c>
      <c r="BJ34" s="87">
        <v>24.563473055677651</v>
      </c>
      <c r="BK34" s="87">
        <v>24.106847417255619</v>
      </c>
      <c r="BL34" s="87">
        <v>23.627995651717161</v>
      </c>
      <c r="BM34" s="87">
        <v>24.328279402816428</v>
      </c>
      <c r="BN34" s="87">
        <v>24.401740563894371</v>
      </c>
      <c r="BO34" s="87">
        <v>23.892540046286399</v>
      </c>
      <c r="BP34" s="163">
        <v>24.767014109828374</v>
      </c>
      <c r="BQ34" s="222"/>
      <c r="BR34" s="189">
        <f t="shared" si="2"/>
        <v>6.9939300013022176E-2</v>
      </c>
      <c r="BS34" s="189">
        <f t="shared" si="3"/>
        <v>-0.16173249178327964</v>
      </c>
      <c r="BT34" s="189">
        <f t="shared" si="4"/>
        <v>-0.21430737096921959</v>
      </c>
      <c r="BU34" s="264">
        <f t="shared" si="5"/>
        <v>1.1390184581112131</v>
      </c>
      <c r="BW34" s="190">
        <f t="shared" si="6"/>
        <v>2.8831032839274798E-3</v>
      </c>
      <c r="BX34" s="190">
        <f t="shared" si="7"/>
        <v>-6.5842680885021048E-3</v>
      </c>
      <c r="BY34" s="190">
        <f t="shared" si="8"/>
        <v>-8.8898961884090622E-3</v>
      </c>
      <c r="BZ34" s="190">
        <f t="shared" si="9"/>
        <v>4.8206308943875023E-2</v>
      </c>
    </row>
    <row r="35" spans="1:78" s="75" customFormat="1" x14ac:dyDescent="0.3">
      <c r="A35" s="75">
        <v>30</v>
      </c>
      <c r="B35" s="235" t="s">
        <v>164</v>
      </c>
      <c r="C35" s="67" t="s">
        <v>18</v>
      </c>
      <c r="D35" s="194">
        <v>6.7736642786078818</v>
      </c>
      <c r="E35" s="194">
        <v>7.375160496162275</v>
      </c>
      <c r="F35" s="194">
        <v>7.3518015095914411</v>
      </c>
      <c r="G35" s="194">
        <v>7.1843952006095773</v>
      </c>
      <c r="H35" s="194">
        <v>7.0334602814802158</v>
      </c>
      <c r="I35" s="194">
        <v>7.6018360656832931</v>
      </c>
      <c r="J35" s="194">
        <v>7.7317391592610143</v>
      </c>
      <c r="K35" s="194">
        <v>7.4602793466182149</v>
      </c>
      <c r="L35" s="194">
        <v>7.5698580444507382</v>
      </c>
      <c r="M35" s="194">
        <v>7.881825169782342</v>
      </c>
      <c r="N35" s="194">
        <v>8.1487322487886242</v>
      </c>
      <c r="O35" s="194">
        <v>8.2075570486151506</v>
      </c>
      <c r="P35" s="194">
        <v>7.8509127659474895</v>
      </c>
      <c r="Q35" s="194">
        <v>8.5414503733997851</v>
      </c>
      <c r="R35" s="194">
        <v>8.643366814955094</v>
      </c>
      <c r="S35" s="194">
        <v>8.1775455160551296</v>
      </c>
      <c r="T35" s="194">
        <v>7.6521303078034055</v>
      </c>
      <c r="U35" s="194">
        <v>8.0644223153969747</v>
      </c>
      <c r="V35" s="194">
        <v>8.2354825983716076</v>
      </c>
      <c r="W35" s="194">
        <v>7.9201452649638</v>
      </c>
      <c r="X35" s="194">
        <v>7.5204377221855561</v>
      </c>
      <c r="Y35" s="194">
        <v>8.2727544095362244</v>
      </c>
      <c r="Z35" s="194">
        <v>8.4358201617975705</v>
      </c>
      <c r="AA35" s="194">
        <v>7.8513311452840346</v>
      </c>
      <c r="AB35" s="194">
        <v>7.3855272215935894</v>
      </c>
      <c r="AC35" s="194">
        <v>8.1612735847792131</v>
      </c>
      <c r="AD35" s="194">
        <v>8.3151390940004273</v>
      </c>
      <c r="AE35" s="194">
        <v>7.9130574613589033</v>
      </c>
      <c r="AF35" s="194">
        <v>7.8724306844115377</v>
      </c>
      <c r="AG35" s="194">
        <v>8.6199127955318069</v>
      </c>
      <c r="AH35" s="194">
        <v>8.7819878653062009</v>
      </c>
      <c r="AI35" s="194">
        <v>8.4259772657822829</v>
      </c>
      <c r="AJ35" s="194">
        <v>7.9455779335476215</v>
      </c>
      <c r="AK35" s="194">
        <v>8.8216630914523275</v>
      </c>
      <c r="AL35" s="194">
        <v>9.0820716075619732</v>
      </c>
      <c r="AM35" s="194">
        <v>8.6319828839103536</v>
      </c>
      <c r="AN35" s="194">
        <v>7.577607526292824</v>
      </c>
      <c r="AO35" s="194">
        <v>8.4329608231483526</v>
      </c>
      <c r="AP35" s="194">
        <v>8.5605822032501209</v>
      </c>
      <c r="AQ35" s="194">
        <v>8.0488656122566056</v>
      </c>
      <c r="AR35" s="194">
        <v>7.1359504717220164</v>
      </c>
      <c r="AS35" s="194">
        <v>8.0971807131232527</v>
      </c>
      <c r="AT35" s="194">
        <v>8.3599842408857548</v>
      </c>
      <c r="AU35" s="194">
        <v>7.7224806159947184</v>
      </c>
      <c r="AV35" s="194">
        <v>6.5326955896640042</v>
      </c>
      <c r="AW35" s="194">
        <v>7.4452978421107296</v>
      </c>
      <c r="AX35" s="194">
        <v>7.6906123948135914</v>
      </c>
      <c r="AY35" s="87">
        <v>7.0811512847526732</v>
      </c>
      <c r="AZ35" s="87">
        <v>6.4323238882800542</v>
      </c>
      <c r="BA35" s="87">
        <v>6.5577921575613942</v>
      </c>
      <c r="BB35" s="87">
        <v>7.2195101002892894</v>
      </c>
      <c r="BC35" s="87">
        <v>6.6656185207737044</v>
      </c>
      <c r="BD35" s="87">
        <v>5.9132338456535019</v>
      </c>
      <c r="BE35" s="87">
        <v>6.9185265957269975</v>
      </c>
      <c r="BF35" s="87">
        <v>7.2201308291582427</v>
      </c>
      <c r="BG35" s="87">
        <v>6.4754146585463603</v>
      </c>
      <c r="BH35" s="87">
        <v>5.5457541408841671</v>
      </c>
      <c r="BI35" s="87">
        <v>5.9257826059915217</v>
      </c>
      <c r="BJ35" s="87">
        <v>6.1471792716159674</v>
      </c>
      <c r="BK35" s="87">
        <v>5.8547469630288917</v>
      </c>
      <c r="BL35" s="87">
        <v>5.5050536508628873</v>
      </c>
      <c r="BM35" s="87">
        <v>5.9721188784525125</v>
      </c>
      <c r="BN35" s="87">
        <v>6.0247510415672973</v>
      </c>
      <c r="BO35" s="87">
        <v>5.6938100688164717</v>
      </c>
      <c r="BP35" s="163">
        <v>6.3908715545395722</v>
      </c>
      <c r="BQ35" s="222"/>
      <c r="BR35" s="189">
        <f t="shared" si="2"/>
        <v>4.6336272460990813E-2</v>
      </c>
      <c r="BS35" s="189">
        <f t="shared" si="3"/>
        <v>-0.12242823004867009</v>
      </c>
      <c r="BT35" s="189">
        <f t="shared" si="4"/>
        <v>-0.16093689421242008</v>
      </c>
      <c r="BU35" s="264">
        <f t="shared" si="5"/>
        <v>0.88581790367668489</v>
      </c>
      <c r="BW35" s="190">
        <f t="shared" si="6"/>
        <v>7.8194350926982202E-3</v>
      </c>
      <c r="BX35" s="190">
        <f t="shared" si="7"/>
        <v>-1.9916163924805504E-2</v>
      </c>
      <c r="BY35" s="190">
        <f t="shared" si="8"/>
        <v>-2.7488274938044645E-2</v>
      </c>
      <c r="BZ35" s="190">
        <f t="shared" si="9"/>
        <v>0.16090994926776739</v>
      </c>
    </row>
    <row r="36" spans="1:78" s="75" customFormat="1" x14ac:dyDescent="0.3">
      <c r="A36" s="75">
        <v>31</v>
      </c>
      <c r="B36" s="235" t="s">
        <v>165</v>
      </c>
      <c r="C36" s="67" t="s">
        <v>19</v>
      </c>
      <c r="D36" s="194">
        <v>34.890906789073391</v>
      </c>
      <c r="E36" s="194">
        <v>38.419700989944864</v>
      </c>
      <c r="F36" s="194">
        <v>37.807021240457736</v>
      </c>
      <c r="G36" s="194">
        <v>36.84840417026286</v>
      </c>
      <c r="H36" s="194">
        <v>34.622361735301162</v>
      </c>
      <c r="I36" s="194">
        <v>38.051957491852654</v>
      </c>
      <c r="J36" s="194">
        <v>38.487394986678446</v>
      </c>
      <c r="K36" s="194">
        <v>37.230032930015696</v>
      </c>
      <c r="L36" s="194">
        <v>35.508552027845937</v>
      </c>
      <c r="M36" s="194">
        <v>37.861733196907458</v>
      </c>
      <c r="N36" s="194">
        <v>38.647425040729011</v>
      </c>
      <c r="O36" s="194">
        <v>38.909124529346528</v>
      </c>
      <c r="P36" s="194">
        <v>37.126683469023263</v>
      </c>
      <c r="Q36" s="194">
        <v>40.48764022800264</v>
      </c>
      <c r="R36" s="194">
        <v>40.650732660743095</v>
      </c>
      <c r="S36" s="194">
        <v>38.795385911400174</v>
      </c>
      <c r="T36" s="194">
        <v>36.233994613856908</v>
      </c>
      <c r="U36" s="194">
        <v>38.100834858173016</v>
      </c>
      <c r="V36" s="194">
        <v>38.507464646342086</v>
      </c>
      <c r="W36" s="194">
        <v>37.478780465411432</v>
      </c>
      <c r="X36" s="194">
        <v>34.646044326110697</v>
      </c>
      <c r="Y36" s="194">
        <v>38.01426259262491</v>
      </c>
      <c r="Z36" s="194">
        <v>38.501963617352168</v>
      </c>
      <c r="AA36" s="194">
        <v>36.258331217803679</v>
      </c>
      <c r="AB36" s="194">
        <v>33.442968514442505</v>
      </c>
      <c r="AC36" s="194">
        <v>37.146537346041796</v>
      </c>
      <c r="AD36" s="194">
        <v>37.525158997611946</v>
      </c>
      <c r="AE36" s="194">
        <v>36.125848628687777</v>
      </c>
      <c r="AF36" s="194">
        <v>33.831632305637996</v>
      </c>
      <c r="AG36" s="194">
        <v>36.844426867291943</v>
      </c>
      <c r="AH36" s="194">
        <v>37.180967122594403</v>
      </c>
      <c r="AI36" s="194">
        <v>36.091508272860501</v>
      </c>
      <c r="AJ36" s="194">
        <v>31.253567361377847</v>
      </c>
      <c r="AK36" s="194">
        <v>34.767858792716346</v>
      </c>
      <c r="AL36" s="194">
        <v>35.69118590625493</v>
      </c>
      <c r="AM36" s="194">
        <v>34.318022171645723</v>
      </c>
      <c r="AN36" s="194">
        <v>31.402928168697713</v>
      </c>
      <c r="AO36" s="194">
        <v>34.935066730326199</v>
      </c>
      <c r="AP36" s="194">
        <v>35.276141184150177</v>
      </c>
      <c r="AQ36" s="194">
        <v>33.438603870900614</v>
      </c>
      <c r="AR36" s="194">
        <v>29.182525124946469</v>
      </c>
      <c r="AS36" s="194">
        <v>33.188082298106302</v>
      </c>
      <c r="AT36" s="194">
        <v>33.941069555886173</v>
      </c>
      <c r="AU36" s="194">
        <v>31.631008117679588</v>
      </c>
      <c r="AV36" s="194">
        <v>29.324732883786698</v>
      </c>
      <c r="AW36" s="194">
        <v>33.365025662381925</v>
      </c>
      <c r="AX36" s="194">
        <v>34.076619740963523</v>
      </c>
      <c r="AY36" s="87">
        <v>31.800460061136466</v>
      </c>
      <c r="AZ36" s="87">
        <v>29.040753988055762</v>
      </c>
      <c r="BA36" s="87">
        <v>29.397028445982439</v>
      </c>
      <c r="BB36" s="87">
        <v>31.841714693623182</v>
      </c>
      <c r="BC36" s="87">
        <v>30.510558894593206</v>
      </c>
      <c r="BD36" s="87">
        <v>27.198899968715004</v>
      </c>
      <c r="BE36" s="87">
        <v>31.621900868283213</v>
      </c>
      <c r="BF36" s="87">
        <v>32.063569341078129</v>
      </c>
      <c r="BG36" s="87">
        <v>29.583177167931414</v>
      </c>
      <c r="BH36" s="87">
        <v>27.396165885560016</v>
      </c>
      <c r="BI36" s="87">
        <v>28.359411846297242</v>
      </c>
      <c r="BJ36" s="87">
        <v>28.942084176557831</v>
      </c>
      <c r="BK36" s="87">
        <v>28.489300787010482</v>
      </c>
      <c r="BL36" s="87">
        <v>26.689396502305929</v>
      </c>
      <c r="BM36" s="87">
        <v>28.345559054596556</v>
      </c>
      <c r="BN36" s="87">
        <v>28.271896956368444</v>
      </c>
      <c r="BO36" s="87">
        <v>27.659866471721894</v>
      </c>
      <c r="BP36" s="163">
        <v>33.206876547930158</v>
      </c>
      <c r="BQ36" s="222"/>
      <c r="BR36" s="189">
        <f t="shared" si="2"/>
        <v>-1.385279170068543E-2</v>
      </c>
      <c r="BS36" s="189">
        <f t="shared" si="3"/>
        <v>-0.67018722018938703</v>
      </c>
      <c r="BT36" s="189">
        <f t="shared" si="4"/>
        <v>-0.82943431528858724</v>
      </c>
      <c r="BU36" s="264">
        <f t="shared" si="5"/>
        <v>6.5174800456242288</v>
      </c>
      <c r="BW36" s="190">
        <f t="shared" si="6"/>
        <v>-4.884724611273673E-4</v>
      </c>
      <c r="BX36" s="190">
        <f t="shared" si="7"/>
        <v>-2.3156149228956268E-2</v>
      </c>
      <c r="BY36" s="190">
        <f t="shared" si="8"/>
        <v>-2.9113888104504222E-2</v>
      </c>
      <c r="BZ36" s="190">
        <f t="shared" si="9"/>
        <v>0.24419735549513558</v>
      </c>
    </row>
    <row r="37" spans="1:78" s="75" customFormat="1" x14ac:dyDescent="0.3">
      <c r="A37" s="75">
        <v>32</v>
      </c>
      <c r="B37" s="235" t="s">
        <v>166</v>
      </c>
      <c r="C37" s="67" t="s">
        <v>20</v>
      </c>
      <c r="D37" s="194">
        <v>34.052680247408347</v>
      </c>
      <c r="E37" s="194">
        <v>35.050686250701126</v>
      </c>
      <c r="F37" s="194">
        <v>33.864124186125707</v>
      </c>
      <c r="G37" s="194">
        <v>32.65438175051225</v>
      </c>
      <c r="H37" s="194">
        <v>30.435661294619308</v>
      </c>
      <c r="I37" s="194">
        <v>33.140161419262867</v>
      </c>
      <c r="J37" s="194">
        <v>33.307321449072191</v>
      </c>
      <c r="K37" s="194">
        <v>33.301847258264075</v>
      </c>
      <c r="L37" s="194">
        <v>34.709555715878771</v>
      </c>
      <c r="M37" s="194">
        <v>34.909524616506282</v>
      </c>
      <c r="N37" s="194">
        <v>34.585357856196552</v>
      </c>
      <c r="O37" s="194">
        <v>35.938825267254231</v>
      </c>
      <c r="P37" s="194">
        <v>37.277836895885876</v>
      </c>
      <c r="Q37" s="194">
        <v>37.333614605814041</v>
      </c>
      <c r="R37" s="194">
        <v>35.788899801619515</v>
      </c>
      <c r="S37" s="194">
        <v>34.916903961269441</v>
      </c>
      <c r="T37" s="194">
        <v>31.628607337272605</v>
      </c>
      <c r="U37" s="194">
        <v>31.613708493992313</v>
      </c>
      <c r="V37" s="194">
        <v>31.270268799648505</v>
      </c>
      <c r="W37" s="194">
        <v>32.4298952055981</v>
      </c>
      <c r="X37" s="194">
        <v>31.020046146473931</v>
      </c>
      <c r="Y37" s="194">
        <v>30.935640587730152</v>
      </c>
      <c r="Z37" s="194">
        <v>30.359999163119401</v>
      </c>
      <c r="AA37" s="194">
        <v>29.887408947845259</v>
      </c>
      <c r="AB37" s="194">
        <v>30.498001268259209</v>
      </c>
      <c r="AC37" s="194">
        <v>31.24351651445474</v>
      </c>
      <c r="AD37" s="194">
        <v>30.811131292133826</v>
      </c>
      <c r="AE37" s="194">
        <v>30.262645255428826</v>
      </c>
      <c r="AF37" s="194">
        <v>29.373187458876235</v>
      </c>
      <c r="AG37" s="194">
        <v>30.072983887350301</v>
      </c>
      <c r="AH37" s="194">
        <v>29.556904327416984</v>
      </c>
      <c r="AI37" s="194">
        <v>29.521293582714044</v>
      </c>
      <c r="AJ37" s="194">
        <v>28.10572212663547</v>
      </c>
      <c r="AK37" s="194">
        <v>28.651951032448757</v>
      </c>
      <c r="AL37" s="194">
        <v>28.768464872327822</v>
      </c>
      <c r="AM37" s="194">
        <v>30.029541069239801</v>
      </c>
      <c r="AN37" s="194">
        <v>26.678241975131044</v>
      </c>
      <c r="AO37" s="194">
        <v>27.520254251189513</v>
      </c>
      <c r="AP37" s="194">
        <v>27.601512912983537</v>
      </c>
      <c r="AQ37" s="194">
        <v>26.950112994678374</v>
      </c>
      <c r="AR37" s="194">
        <v>25.740187858764649</v>
      </c>
      <c r="AS37" s="194">
        <v>26.66930025067753</v>
      </c>
      <c r="AT37" s="194">
        <v>27.091721956162718</v>
      </c>
      <c r="AU37" s="194">
        <v>26.30034153089575</v>
      </c>
      <c r="AV37" s="194">
        <v>25.365213861074437</v>
      </c>
      <c r="AW37" s="194">
        <v>26.068047847674418</v>
      </c>
      <c r="AX37" s="194">
        <v>26.406124344653737</v>
      </c>
      <c r="AY37" s="87">
        <v>25.802819039143206</v>
      </c>
      <c r="AZ37" s="87">
        <v>25.076330399015109</v>
      </c>
      <c r="BA37" s="87">
        <v>23.561464410329599</v>
      </c>
      <c r="BB37" s="87">
        <v>25.159703761122227</v>
      </c>
      <c r="BC37" s="87">
        <v>24.684414093371835</v>
      </c>
      <c r="BD37" s="87">
        <v>22.999687242719343</v>
      </c>
      <c r="BE37" s="87">
        <v>24.244498322099954</v>
      </c>
      <c r="BF37" s="87">
        <v>24.642391634553654</v>
      </c>
      <c r="BG37" s="87">
        <v>23.624300287295824</v>
      </c>
      <c r="BH37" s="87">
        <v>22.190625411973887</v>
      </c>
      <c r="BI37" s="194">
        <v>21.387897538339654</v>
      </c>
      <c r="BJ37" s="87">
        <v>21.608502369835293</v>
      </c>
      <c r="BK37" s="87">
        <v>21.997377543805175</v>
      </c>
      <c r="BL37" s="87">
        <v>21.95677873483654</v>
      </c>
      <c r="BM37" s="87">
        <v>21.475096955672111</v>
      </c>
      <c r="BN37" s="87">
        <v>21.221774818758949</v>
      </c>
      <c r="BO37" s="87">
        <v>21.50041199916193</v>
      </c>
      <c r="BP37" s="163">
        <v>23.885686643421309</v>
      </c>
      <c r="BQ37" s="222"/>
      <c r="BR37" s="189">
        <f t="shared" si="2"/>
        <v>8.7199417332456619E-2</v>
      </c>
      <c r="BS37" s="189">
        <f t="shared" si="3"/>
        <v>-0.38672755107634416</v>
      </c>
      <c r="BT37" s="189">
        <f t="shared" si="4"/>
        <v>-0.49696554464324549</v>
      </c>
      <c r="BU37" s="264">
        <f t="shared" si="5"/>
        <v>1.9289079085847689</v>
      </c>
      <c r="BW37" s="190">
        <f t="shared" si="6"/>
        <v>4.0770448416514119E-3</v>
      </c>
      <c r="BX37" s="190">
        <f t="shared" si="7"/>
        <v>-1.7897008522728637E-2</v>
      </c>
      <c r="BY37" s="190">
        <f t="shared" si="8"/>
        <v>-2.2592035966723642E-2</v>
      </c>
      <c r="BZ37" s="190">
        <f t="shared" si="9"/>
        <v>8.7850223016747497E-2</v>
      </c>
    </row>
    <row r="38" spans="1:78" s="141" customFormat="1" x14ac:dyDescent="0.3">
      <c r="A38" s="75">
        <v>33</v>
      </c>
      <c r="B38" s="235" t="s">
        <v>167</v>
      </c>
      <c r="C38" s="67" t="s">
        <v>50</v>
      </c>
      <c r="D38" s="76">
        <v>5.1799301867121699</v>
      </c>
      <c r="E38" s="76">
        <v>5.78915078831829</v>
      </c>
      <c r="F38" s="76">
        <v>5.7309771276777699</v>
      </c>
      <c r="G38" s="76">
        <v>5.5216844187421001</v>
      </c>
      <c r="H38" s="76">
        <v>5.0295692870632198</v>
      </c>
      <c r="I38" s="76">
        <v>5.5983816803824791</v>
      </c>
      <c r="J38" s="76">
        <v>5.6750160144403496</v>
      </c>
      <c r="K38" s="76">
        <v>5.4020274508300696</v>
      </c>
      <c r="L38" s="76">
        <v>5.2824008039606856</v>
      </c>
      <c r="M38" s="76">
        <v>5.767240528971346</v>
      </c>
      <c r="N38" s="76">
        <v>5.9048931879295452</v>
      </c>
      <c r="O38" s="76">
        <v>5.8549823714962157</v>
      </c>
      <c r="P38" s="76">
        <v>5.1676910268357226</v>
      </c>
      <c r="Q38" s="76">
        <v>5.6806280896896721</v>
      </c>
      <c r="R38" s="76">
        <v>5.7135830048724818</v>
      </c>
      <c r="S38" s="76">
        <v>5.478958206433302</v>
      </c>
      <c r="T38" s="76">
        <v>5.2859185801022228</v>
      </c>
      <c r="U38" s="76">
        <v>5.5481337198700231</v>
      </c>
      <c r="V38" s="76">
        <v>5.5841093813418725</v>
      </c>
      <c r="W38" s="76">
        <v>5.4735248559958931</v>
      </c>
      <c r="X38" s="76">
        <v>4.9738787583444459</v>
      </c>
      <c r="Y38" s="76">
        <v>5.4517490723053657</v>
      </c>
      <c r="Z38" s="76">
        <v>5.502759641478006</v>
      </c>
      <c r="AA38" s="76">
        <v>5.2327915902760562</v>
      </c>
      <c r="AB38" s="76">
        <v>4.8646093193781965</v>
      </c>
      <c r="AC38" s="76">
        <v>5.3844551118481858</v>
      </c>
      <c r="AD38" s="76">
        <v>5.4188153934874963</v>
      </c>
      <c r="AE38" s="76">
        <v>5.2898740650636258</v>
      </c>
      <c r="AF38" s="76">
        <v>4.9709848966204282</v>
      </c>
      <c r="AG38" s="76">
        <v>5.3671427976673076</v>
      </c>
      <c r="AH38" s="76">
        <v>5.373800296483628</v>
      </c>
      <c r="AI38" s="76">
        <v>5.2985523960906784</v>
      </c>
      <c r="AJ38" s="76">
        <v>4.43838432223792</v>
      </c>
      <c r="AK38" s="76">
        <v>4.9206936142360904</v>
      </c>
      <c r="AL38" s="76">
        <v>5.03499328506987</v>
      </c>
      <c r="AM38" s="76">
        <v>4.9092061784637799</v>
      </c>
      <c r="AN38" s="76">
        <v>4.3221070824319163</v>
      </c>
      <c r="AO38" s="76">
        <v>4.7772078503071667</v>
      </c>
      <c r="AP38" s="76">
        <v>4.7953270572752267</v>
      </c>
      <c r="AQ38" s="76">
        <v>4.6079273406197068</v>
      </c>
      <c r="AR38" s="76">
        <v>4.0802722477597468</v>
      </c>
      <c r="AS38" s="76">
        <v>4.6392198130282765</v>
      </c>
      <c r="AT38" s="76">
        <v>4.7081143056021064</v>
      </c>
      <c r="AU38" s="76">
        <v>4.4299392339398169</v>
      </c>
      <c r="AV38" s="76">
        <v>4.1357559475864276</v>
      </c>
      <c r="AW38" s="76">
        <v>4.7010238018212682</v>
      </c>
      <c r="AX38" s="76">
        <v>4.766944429966018</v>
      </c>
      <c r="AY38" s="70">
        <v>4.4906250433699881</v>
      </c>
      <c r="AZ38" s="70">
        <v>3.9203140008114583</v>
      </c>
      <c r="BA38" s="70">
        <v>3.9570217327002184</v>
      </c>
      <c r="BB38" s="70">
        <v>4.2500160018241582</v>
      </c>
      <c r="BC38" s="70">
        <v>4.1469566878761386</v>
      </c>
      <c r="BD38" s="70">
        <v>3.5199697862073318</v>
      </c>
      <c r="BE38" s="70">
        <v>4.0958539562180816</v>
      </c>
      <c r="BF38" s="70">
        <v>4.1258978516297713</v>
      </c>
      <c r="BG38" s="70">
        <v>3.8276732868643921</v>
      </c>
      <c r="BH38" s="70">
        <v>3.3950831899923601</v>
      </c>
      <c r="BI38" s="76">
        <v>3.51502234848483</v>
      </c>
      <c r="BJ38" s="70">
        <v>3.5822464403585599</v>
      </c>
      <c r="BK38" s="70">
        <v>3.53151742676532</v>
      </c>
      <c r="BL38" s="70">
        <v>3.3011705320030189</v>
      </c>
      <c r="BM38" s="70">
        <v>3.5101041638678185</v>
      </c>
      <c r="BN38" s="70">
        <v>3.4983348603281388</v>
      </c>
      <c r="BO38" s="70">
        <v>3.4282147524991688</v>
      </c>
      <c r="BP38" s="165">
        <v>4.1423427376535589</v>
      </c>
      <c r="BQ38" s="304"/>
      <c r="BR38" s="189">
        <f t="shared" si="2"/>
        <v>-4.9181846170114341E-3</v>
      </c>
      <c r="BS38" s="189">
        <f t="shared" si="3"/>
        <v>-8.3911580030421096E-2</v>
      </c>
      <c r="BT38" s="189">
        <f t="shared" si="4"/>
        <v>-0.10330267426615114</v>
      </c>
      <c r="BU38" s="264">
        <f t="shared" si="5"/>
        <v>0.84117220565053996</v>
      </c>
      <c r="BW38" s="190">
        <f t="shared" si="6"/>
        <v>-1.3991901414599668E-3</v>
      </c>
      <c r="BX38" s="190">
        <f t="shared" si="7"/>
        <v>-2.3424290156324946E-2</v>
      </c>
      <c r="BY38" s="190">
        <f t="shared" si="8"/>
        <v>-2.9251639389691709E-2</v>
      </c>
      <c r="BZ38" s="190">
        <f t="shared" si="9"/>
        <v>0.25481028547172635</v>
      </c>
    </row>
    <row r="39" spans="1:78" s="141" customFormat="1" x14ac:dyDescent="0.3">
      <c r="A39" s="75">
        <v>34</v>
      </c>
      <c r="B39" s="235" t="s">
        <v>168</v>
      </c>
      <c r="C39" s="67" t="s">
        <v>47</v>
      </c>
      <c r="D39" s="76">
        <v>33.735286783293908</v>
      </c>
      <c r="E39" s="76">
        <v>34.457022234508237</v>
      </c>
      <c r="F39" s="76">
        <v>34.299840858195054</v>
      </c>
      <c r="G39" s="76">
        <v>35.141844557263461</v>
      </c>
      <c r="H39" s="76">
        <v>28.658915758409112</v>
      </c>
      <c r="I39" s="76">
        <v>27.93197997527162</v>
      </c>
      <c r="J39" s="76">
        <v>28.521857396145013</v>
      </c>
      <c r="K39" s="76">
        <v>29.223293905323889</v>
      </c>
      <c r="L39" s="76">
        <v>29.77984861010389</v>
      </c>
      <c r="M39" s="76">
        <v>25.880263573404861</v>
      </c>
      <c r="N39" s="76">
        <v>26.47274242013637</v>
      </c>
      <c r="O39" s="76">
        <v>30.498497987945989</v>
      </c>
      <c r="P39" s="76">
        <v>27.400293911561299</v>
      </c>
      <c r="Q39" s="76">
        <v>25.197202636094719</v>
      </c>
      <c r="R39" s="76">
        <v>25.830670354130987</v>
      </c>
      <c r="S39" s="76">
        <v>26.131774254436408</v>
      </c>
      <c r="T39" s="76">
        <v>23.882651342134942</v>
      </c>
      <c r="U39" s="76">
        <v>23.67588558780804</v>
      </c>
      <c r="V39" s="76">
        <v>24.627141309853421</v>
      </c>
      <c r="W39" s="76">
        <v>24.818271453667229</v>
      </c>
      <c r="X39" s="76">
        <v>21.597034931442384</v>
      </c>
      <c r="Y39" s="76">
        <v>22.333892823702399</v>
      </c>
      <c r="Z39" s="76">
        <v>22.786530389506773</v>
      </c>
      <c r="AA39" s="76">
        <v>21.538895666141432</v>
      </c>
      <c r="AB39" s="76">
        <v>20.008356402605628</v>
      </c>
      <c r="AC39" s="76">
        <v>20.976551656993841</v>
      </c>
      <c r="AD39" s="76">
        <v>21.631923024247399</v>
      </c>
      <c r="AE39" s="76">
        <v>20.580422268430155</v>
      </c>
      <c r="AF39" s="76">
        <v>19.608642729279698</v>
      </c>
      <c r="AG39" s="76">
        <v>21.021479361240598</v>
      </c>
      <c r="AH39" s="76">
        <v>21.641532260391468</v>
      </c>
      <c r="AI39" s="76">
        <v>20.74053688954702</v>
      </c>
      <c r="AJ39" s="76">
        <v>19.39192496696856</v>
      </c>
      <c r="AK39" s="76">
        <v>20.52110588082903</v>
      </c>
      <c r="AL39" s="76">
        <v>21.082699114862912</v>
      </c>
      <c r="AM39" s="76">
        <v>20.4643298930838</v>
      </c>
      <c r="AN39" s="76">
        <v>19.163797449392241</v>
      </c>
      <c r="AO39" s="76">
        <v>20.461539616996181</v>
      </c>
      <c r="AP39" s="76">
        <v>20.86173724885888</v>
      </c>
      <c r="AQ39" s="76">
        <v>19.879507214610861</v>
      </c>
      <c r="AR39" s="76">
        <v>18.548724441936191</v>
      </c>
      <c r="AS39" s="76">
        <v>20.043982705523089</v>
      </c>
      <c r="AT39" s="76">
        <v>20.773028314295519</v>
      </c>
      <c r="AU39" s="76">
        <v>19.589644422836358</v>
      </c>
      <c r="AV39" s="76">
        <v>19.594890086856118</v>
      </c>
      <c r="AW39" s="76">
        <v>20.648524867799001</v>
      </c>
      <c r="AX39" s="76">
        <v>21.150296642362751</v>
      </c>
      <c r="AY39" s="70">
        <v>20.346812364700568</v>
      </c>
      <c r="AZ39" s="70">
        <v>20.251533837640608</v>
      </c>
      <c r="BA39" s="70">
        <v>19.409634809764157</v>
      </c>
      <c r="BB39" s="70">
        <v>21.004459798470826</v>
      </c>
      <c r="BC39" s="70">
        <v>20.224420930232334</v>
      </c>
      <c r="BD39" s="70">
        <v>19.571672929704629</v>
      </c>
      <c r="BE39" s="70">
        <v>21.150978191169681</v>
      </c>
      <c r="BF39" s="70">
        <v>21.762362187198089</v>
      </c>
      <c r="BG39" s="70">
        <v>20.541164992003999</v>
      </c>
      <c r="BH39" s="70">
        <v>19.129709761007518</v>
      </c>
      <c r="BI39" s="70">
        <v>18.948996020408828</v>
      </c>
      <c r="BJ39" s="70">
        <v>19.357072387928021</v>
      </c>
      <c r="BK39" s="70">
        <v>19.405976426067809</v>
      </c>
      <c r="BL39" s="70">
        <v>18.957397596636788</v>
      </c>
      <c r="BM39" s="70">
        <v>19.050496654381199</v>
      </c>
      <c r="BN39" s="70">
        <v>19.009004509414989</v>
      </c>
      <c r="BO39" s="70">
        <v>18.954301826072381</v>
      </c>
      <c r="BP39" s="165">
        <v>20.943831403365543</v>
      </c>
      <c r="BQ39" s="304"/>
      <c r="BR39" s="189">
        <f t="shared" si="2"/>
        <v>0.10150063397237119</v>
      </c>
      <c r="BS39" s="189">
        <f t="shared" si="3"/>
        <v>-0.34806787851303156</v>
      </c>
      <c r="BT39" s="189">
        <f t="shared" si="4"/>
        <v>-0.45167459999542814</v>
      </c>
      <c r="BU39" s="264">
        <f t="shared" si="5"/>
        <v>1.9864338067287548</v>
      </c>
      <c r="BW39" s="190">
        <f t="shared" si="6"/>
        <v>5.356517773450949E-3</v>
      </c>
      <c r="BX39" s="190">
        <f t="shared" si="7"/>
        <v>-1.7981431878619364E-2</v>
      </c>
      <c r="BY39" s="190">
        <f t="shared" si="8"/>
        <v>-2.327502569717127E-2</v>
      </c>
      <c r="BZ39" s="190">
        <f t="shared" si="9"/>
        <v>0.10478409795451914</v>
      </c>
    </row>
    <row r="40" spans="1:78" s="141" customFormat="1" x14ac:dyDescent="0.3">
      <c r="A40" s="75">
        <v>35</v>
      </c>
      <c r="B40" s="235" t="s">
        <v>169</v>
      </c>
      <c r="C40" s="67" t="s">
        <v>48</v>
      </c>
      <c r="D40" s="76">
        <v>94.988995869748337</v>
      </c>
      <c r="E40" s="76">
        <v>84.388255389725543</v>
      </c>
      <c r="F40" s="76">
        <v>83.267790934177242</v>
      </c>
      <c r="G40" s="76">
        <v>97.569459680678548</v>
      </c>
      <c r="H40" s="76">
        <v>96.469658709578454</v>
      </c>
      <c r="I40" s="76">
        <v>80.233465574536964</v>
      </c>
      <c r="J40" s="76">
        <v>81.545725169460368</v>
      </c>
      <c r="K40" s="76">
        <v>96.095087834576958</v>
      </c>
      <c r="L40" s="76">
        <v>106.76917027717334</v>
      </c>
      <c r="M40" s="76">
        <v>79.316578168906744</v>
      </c>
      <c r="N40" s="76">
        <v>79.616384085430639</v>
      </c>
      <c r="O40" s="76">
        <v>108.16165001991145</v>
      </c>
      <c r="P40" s="76">
        <v>91.350952921481891</v>
      </c>
      <c r="Q40" s="76">
        <v>73.888445747450291</v>
      </c>
      <c r="R40" s="76">
        <v>76.292880561023395</v>
      </c>
      <c r="S40" s="76">
        <v>84.4469301136143</v>
      </c>
      <c r="T40" s="76">
        <v>88.370336841688129</v>
      </c>
      <c r="U40" s="76">
        <v>76.824356414393236</v>
      </c>
      <c r="V40" s="76">
        <v>81.643088664557524</v>
      </c>
      <c r="W40" s="76">
        <v>94.058329525584227</v>
      </c>
      <c r="X40" s="76">
        <v>78.380099698960365</v>
      </c>
      <c r="Y40" s="76">
        <v>69.447222226706472</v>
      </c>
      <c r="Z40" s="76">
        <v>69.497097334386481</v>
      </c>
      <c r="AA40" s="76">
        <v>72.662995604499869</v>
      </c>
      <c r="AB40" s="76">
        <v>72.026839928151162</v>
      </c>
      <c r="AC40" s="76">
        <v>63.144264514795459</v>
      </c>
      <c r="AD40" s="76">
        <v>66.686784537741062</v>
      </c>
      <c r="AE40" s="76">
        <v>68.806792117160455</v>
      </c>
      <c r="AF40" s="76">
        <v>66.149102628112132</v>
      </c>
      <c r="AG40" s="76">
        <v>64.367664639801546</v>
      </c>
      <c r="AH40" s="76">
        <v>65.905924801931747</v>
      </c>
      <c r="AI40" s="76">
        <v>68.394692807039036</v>
      </c>
      <c r="AJ40" s="76">
        <v>66.412838299198498</v>
      </c>
      <c r="AK40" s="76">
        <v>61.609150743914697</v>
      </c>
      <c r="AL40" s="76">
        <v>62.499463170777005</v>
      </c>
      <c r="AM40" s="76">
        <v>67.953633555779405</v>
      </c>
      <c r="AN40" s="76">
        <v>63.17444068958811</v>
      </c>
      <c r="AO40" s="76">
        <v>59.172564056036904</v>
      </c>
      <c r="AP40" s="76">
        <v>60.046265525778004</v>
      </c>
      <c r="AQ40" s="76">
        <v>62.307747227623111</v>
      </c>
      <c r="AR40" s="76">
        <v>60.02984400959884</v>
      </c>
      <c r="AS40" s="76">
        <v>56.972052031126637</v>
      </c>
      <c r="AT40" s="76">
        <v>58.734330603386439</v>
      </c>
      <c r="AU40" s="76">
        <v>60.244993598063338</v>
      </c>
      <c r="AV40" s="76">
        <v>69.318805638913815</v>
      </c>
      <c r="AW40" s="76">
        <v>61.353439208895807</v>
      </c>
      <c r="AX40" s="76">
        <v>61.035966119671009</v>
      </c>
      <c r="AY40" s="70">
        <v>66.276713891725606</v>
      </c>
      <c r="AZ40" s="70">
        <v>68.651939058337149</v>
      </c>
      <c r="BA40" s="70">
        <v>56.098176659977256</v>
      </c>
      <c r="BB40" s="70">
        <v>57.988191073891656</v>
      </c>
      <c r="BC40" s="70">
        <v>63.863984532064947</v>
      </c>
      <c r="BD40" s="70">
        <v>63.774342177377569</v>
      </c>
      <c r="BE40" s="70">
        <v>57.045926055076563</v>
      </c>
      <c r="BF40" s="70">
        <v>56.82082133311237</v>
      </c>
      <c r="BG40" s="70">
        <v>61.139908339810567</v>
      </c>
      <c r="BH40" s="70">
        <v>62.371628353122752</v>
      </c>
      <c r="BI40" s="70">
        <v>51.660801090224254</v>
      </c>
      <c r="BJ40" s="70">
        <v>51.336097075645952</v>
      </c>
      <c r="BK40" s="70">
        <v>58.213277186050654</v>
      </c>
      <c r="BL40" s="70">
        <v>61.847421796301674</v>
      </c>
      <c r="BM40" s="70">
        <v>51.783199080019685</v>
      </c>
      <c r="BN40" s="70">
        <v>50.636726369868185</v>
      </c>
      <c r="BO40" s="70">
        <v>57.313865750607683</v>
      </c>
      <c r="BP40" s="165">
        <v>60.285866783545885</v>
      </c>
      <c r="BQ40" s="304"/>
      <c r="BR40" s="189">
        <f t="shared" si="2"/>
        <v>0.12239798979543082</v>
      </c>
      <c r="BS40" s="189">
        <f t="shared" si="3"/>
        <v>-0.69937070577776694</v>
      </c>
      <c r="BT40" s="189">
        <f t="shared" si="4"/>
        <v>-0.8994114354429712</v>
      </c>
      <c r="BU40" s="264">
        <f t="shared" si="5"/>
        <v>-1.5615550127557896</v>
      </c>
      <c r="BW40" s="190">
        <f t="shared" si="6"/>
        <v>2.3692623268010476E-3</v>
      </c>
      <c r="BX40" s="190">
        <f t="shared" si="7"/>
        <v>-1.362337118747485E-2</v>
      </c>
      <c r="BY40" s="190">
        <f t="shared" si="8"/>
        <v>-1.5450280054985334E-2</v>
      </c>
      <c r="BZ40" s="190">
        <f t="shared" si="9"/>
        <v>-2.524850620125877E-2</v>
      </c>
    </row>
    <row r="41" spans="1:78" s="141" customFormat="1" x14ac:dyDescent="0.3">
      <c r="A41" s="75">
        <v>36</v>
      </c>
      <c r="B41" s="235" t="s">
        <v>170</v>
      </c>
      <c r="C41" s="67" t="s">
        <v>278</v>
      </c>
      <c r="D41" s="76">
        <v>21.683743474751456</v>
      </c>
      <c r="E41" s="76">
        <v>22.404711173399104</v>
      </c>
      <c r="F41" s="76">
        <v>22.453896518965944</v>
      </c>
      <c r="G41" s="76">
        <v>22.861830774353873</v>
      </c>
      <c r="H41" s="76">
        <v>21.372662087255563</v>
      </c>
      <c r="I41" s="76">
        <v>21.818480686285884</v>
      </c>
      <c r="J41" s="76">
        <v>22.22465106754041</v>
      </c>
      <c r="K41" s="76">
        <v>22.138681168140714</v>
      </c>
      <c r="L41" s="76">
        <v>21.855131413752694</v>
      </c>
      <c r="M41" s="76">
        <v>21.150089588733113</v>
      </c>
      <c r="N41" s="76">
        <v>21.729569127916562</v>
      </c>
      <c r="O41" s="76">
        <v>23.019847880289692</v>
      </c>
      <c r="P41" s="76">
        <v>20.327593511488033</v>
      </c>
      <c r="Q41" s="76">
        <v>20.396085776358952</v>
      </c>
      <c r="R41" s="76">
        <v>20.724500388880845</v>
      </c>
      <c r="S41" s="76">
        <v>20.211610287933873</v>
      </c>
      <c r="T41" s="76">
        <v>20.628921469346761</v>
      </c>
      <c r="U41" s="76">
        <v>20.621412081372384</v>
      </c>
      <c r="V41" s="76">
        <v>21.252569313578032</v>
      </c>
      <c r="W41" s="76">
        <v>21.374505922767071</v>
      </c>
      <c r="X41" s="76">
        <v>19.000234586032075</v>
      </c>
      <c r="Y41" s="76">
        <v>19.69412534409113</v>
      </c>
      <c r="Z41" s="76">
        <v>20.00834968931893</v>
      </c>
      <c r="AA41" s="76">
        <v>19.023503943748782</v>
      </c>
      <c r="AB41" s="76">
        <v>17.632172771998349</v>
      </c>
      <c r="AC41" s="76">
        <v>18.447616576594978</v>
      </c>
      <c r="AD41" s="76">
        <v>18.985612215490907</v>
      </c>
      <c r="AE41" s="76">
        <v>18.184469245209996</v>
      </c>
      <c r="AF41" s="76">
        <v>17.384526042113173</v>
      </c>
      <c r="AG41" s="76">
        <v>18.624517256664475</v>
      </c>
      <c r="AH41" s="76">
        <v>19.114919601540755</v>
      </c>
      <c r="AI41" s="76">
        <v>18.417560289095643</v>
      </c>
      <c r="AJ41" s="76">
        <v>17.31638314999125</v>
      </c>
      <c r="AK41" s="76">
        <v>18.255798201625879</v>
      </c>
      <c r="AL41" s="76">
        <v>18.669197565088552</v>
      </c>
      <c r="AM41" s="76">
        <v>18.149708368401889</v>
      </c>
      <c r="AN41" s="76">
        <v>16.706960361353342</v>
      </c>
      <c r="AO41" s="76">
        <v>17.818896519281711</v>
      </c>
      <c r="AP41" s="76">
        <v>18.126628719803822</v>
      </c>
      <c r="AQ41" s="76">
        <v>17.275166385814842</v>
      </c>
      <c r="AR41" s="76">
        <v>16.468508540879334</v>
      </c>
      <c r="AS41" s="76">
        <v>17.801039675812373</v>
      </c>
      <c r="AT41" s="76">
        <v>18.473345629080065</v>
      </c>
      <c r="AU41" s="76">
        <v>17.403706738506642</v>
      </c>
      <c r="AV41" s="76">
        <v>17.388881337615636</v>
      </c>
      <c r="AW41" s="76">
        <v>18.408893504543119</v>
      </c>
      <c r="AX41" s="76">
        <v>18.913735352089095</v>
      </c>
      <c r="AY41" s="70">
        <v>18.100277316673747</v>
      </c>
      <c r="AZ41" s="70">
        <v>17.712279574798423</v>
      </c>
      <c r="BA41" s="70">
        <v>16.952312709968073</v>
      </c>
      <c r="BB41" s="70">
        <v>18.41431796773287</v>
      </c>
      <c r="BC41" s="70">
        <v>17.570932463041192</v>
      </c>
      <c r="BD41" s="70">
        <v>16.801150749752257</v>
      </c>
      <c r="BE41" s="70">
        <v>18.203296988446276</v>
      </c>
      <c r="BF41" s="70">
        <v>18.802304553157906</v>
      </c>
      <c r="BG41" s="70">
        <v>17.672217365732138</v>
      </c>
      <c r="BH41" s="70">
        <v>16.468769886613416</v>
      </c>
      <c r="BI41" s="70">
        <v>16.362415661890378</v>
      </c>
      <c r="BJ41" s="70">
        <v>16.724272944761307</v>
      </c>
      <c r="BK41" s="70">
        <v>16.742040999997936</v>
      </c>
      <c r="BL41" s="70">
        <v>16.359792242797095</v>
      </c>
      <c r="BM41" s="70">
        <v>16.473940201794754</v>
      </c>
      <c r="BN41" s="70">
        <v>16.432090310031185</v>
      </c>
      <c r="BO41" s="70">
        <v>16.355388182670215</v>
      </c>
      <c r="BP41" s="165">
        <v>17.936001940222265</v>
      </c>
      <c r="BQ41" s="304"/>
      <c r="BR41" s="189">
        <f t="shared" si="2"/>
        <v>0.1115245399043765</v>
      </c>
      <c r="BS41" s="189">
        <f t="shared" si="3"/>
        <v>-0.29218263473012129</v>
      </c>
      <c r="BT41" s="189">
        <f t="shared" si="4"/>
        <v>-0.38665281732772172</v>
      </c>
      <c r="BU41" s="264">
        <f t="shared" si="5"/>
        <v>1.5762096974251705</v>
      </c>
      <c r="BW41" s="190">
        <f t="shared" si="6"/>
        <v>6.8158970049958922E-3</v>
      </c>
      <c r="BX41" s="190">
        <f t="shared" si="7"/>
        <v>-1.7470573201906769E-2</v>
      </c>
      <c r="BY41" s="190">
        <f t="shared" si="8"/>
        <v>-2.3094724073831223E-2</v>
      </c>
      <c r="BZ41" s="190">
        <f t="shared" si="9"/>
        <v>9.6346559542597229E-2</v>
      </c>
    </row>
    <row r="42" spans="1:78" s="141" customFormat="1" x14ac:dyDescent="0.3">
      <c r="A42" s="75">
        <v>37</v>
      </c>
      <c r="B42" s="235" t="s">
        <v>171</v>
      </c>
      <c r="C42" s="67" t="s">
        <v>49</v>
      </c>
      <c r="D42" s="76">
        <v>2714.5465800978122</v>
      </c>
      <c r="E42" s="76">
        <v>2925.3493129633071</v>
      </c>
      <c r="F42" s="76">
        <v>2969.4552860424928</v>
      </c>
      <c r="G42" s="76">
        <v>2815.2508496932219</v>
      </c>
      <c r="H42" s="76">
        <v>2687.0497551797171</v>
      </c>
      <c r="I42" s="76">
        <v>2921.5377186497381</v>
      </c>
      <c r="J42" s="76">
        <v>2998.3144148447573</v>
      </c>
      <c r="K42" s="76">
        <v>2774.189430538861</v>
      </c>
      <c r="L42" s="76">
        <v>2659.1421644503889</v>
      </c>
      <c r="M42" s="76">
        <v>2807.5358988506059</v>
      </c>
      <c r="N42" s="76">
        <v>2923.6189077239328</v>
      </c>
      <c r="O42" s="76">
        <v>2782.647143575216</v>
      </c>
      <c r="P42" s="76">
        <v>2493.5829301212252</v>
      </c>
      <c r="Q42" s="76">
        <v>2697.8093458921567</v>
      </c>
      <c r="R42" s="76">
        <v>2735.9170190617278</v>
      </c>
      <c r="S42" s="76">
        <v>2505.0931065043824</v>
      </c>
      <c r="T42" s="76">
        <v>2400.8075055498716</v>
      </c>
      <c r="U42" s="76">
        <v>2555.1079968081322</v>
      </c>
      <c r="V42" s="76">
        <v>2633.4619558015224</v>
      </c>
      <c r="W42" s="76">
        <v>2451.1723860766633</v>
      </c>
      <c r="X42" s="76">
        <v>2354.1707198859463</v>
      </c>
      <c r="Y42" s="76">
        <v>2562.8890916586452</v>
      </c>
      <c r="Z42" s="76">
        <v>2637.9617457347103</v>
      </c>
      <c r="AA42" s="76">
        <v>2392.7926801918588</v>
      </c>
      <c r="AB42" s="76">
        <v>2294.2878920050621</v>
      </c>
      <c r="AC42" s="76">
        <v>2542.8342611802491</v>
      </c>
      <c r="AD42" s="76">
        <v>2610.8058929324284</v>
      </c>
      <c r="AE42" s="76">
        <v>2402.1687532380729</v>
      </c>
      <c r="AF42" s="76">
        <v>2311.8236487951099</v>
      </c>
      <c r="AG42" s="76">
        <v>2563.9400475088482</v>
      </c>
      <c r="AH42" s="76">
        <v>2655.7449657311713</v>
      </c>
      <c r="AI42" s="76">
        <v>2466.6711674762655</v>
      </c>
      <c r="AJ42" s="76">
        <v>2266.6818816078508</v>
      </c>
      <c r="AK42" s="76">
        <v>2502.503172658191</v>
      </c>
      <c r="AL42" s="76">
        <v>2576.8047424230122</v>
      </c>
      <c r="AM42" s="76">
        <v>2391.7154086492592</v>
      </c>
      <c r="AN42" s="76">
        <v>2228.4026734846493</v>
      </c>
      <c r="AO42" s="76">
        <v>2480.4826995146823</v>
      </c>
      <c r="AP42" s="76">
        <v>2534.5812306609187</v>
      </c>
      <c r="AQ42" s="76">
        <v>2339.8176672935242</v>
      </c>
      <c r="AR42" s="76">
        <v>2110.3575813302764</v>
      </c>
      <c r="AS42" s="76">
        <v>2369.0072315451771</v>
      </c>
      <c r="AT42" s="76">
        <v>2470.6339839798848</v>
      </c>
      <c r="AU42" s="76">
        <v>2262.1579813851213</v>
      </c>
      <c r="AV42" s="76">
        <v>2041.054369125007</v>
      </c>
      <c r="AW42" s="76">
        <v>2296.5375390689628</v>
      </c>
      <c r="AX42" s="76">
        <v>2392.5122096471282</v>
      </c>
      <c r="AY42" s="70">
        <v>2191.7079800469282</v>
      </c>
      <c r="AZ42" s="70">
        <v>2005.5586076472111</v>
      </c>
      <c r="BA42" s="70">
        <v>2033.4254609275479</v>
      </c>
      <c r="BB42" s="70">
        <v>2254.7831239106836</v>
      </c>
      <c r="BC42" s="70">
        <v>2034.9389323497078</v>
      </c>
      <c r="BD42" s="70">
        <v>1876.226497873191</v>
      </c>
      <c r="BE42" s="70">
        <v>2155.0950552186414</v>
      </c>
      <c r="BF42" s="70">
        <v>2273.1903810521912</v>
      </c>
      <c r="BG42" s="70">
        <v>2038.7468571228405</v>
      </c>
      <c r="BH42" s="70">
        <v>1766.9086446189033</v>
      </c>
      <c r="BI42" s="70">
        <v>1876.6524183919612</v>
      </c>
      <c r="BJ42" s="70">
        <v>1946.485330521479</v>
      </c>
      <c r="BK42" s="70">
        <v>1857.5345551944147</v>
      </c>
      <c r="BL42" s="70">
        <v>1767.4678200082717</v>
      </c>
      <c r="BM42" s="70">
        <v>1895.8297494455189</v>
      </c>
      <c r="BN42" s="70">
        <v>1910.3763114723581</v>
      </c>
      <c r="BO42" s="70">
        <v>1808.8657793069378</v>
      </c>
      <c r="BP42" s="165">
        <v>1949.241473431661</v>
      </c>
      <c r="BQ42" s="304"/>
      <c r="BR42" s="189">
        <f t="shared" si="2"/>
        <v>19.177331053557737</v>
      </c>
      <c r="BS42" s="189">
        <f t="shared" si="3"/>
        <v>-36.109019049120889</v>
      </c>
      <c r="BT42" s="189">
        <f t="shared" si="4"/>
        <v>-48.668775887476841</v>
      </c>
      <c r="BU42" s="264">
        <f t="shared" si="5"/>
        <v>181.77365342338931</v>
      </c>
      <c r="BW42" s="190">
        <f t="shared" si="6"/>
        <v>1.021890407920617E-2</v>
      </c>
      <c r="BX42" s="190">
        <f t="shared" si="7"/>
        <v>-1.8550881675253619E-2</v>
      </c>
      <c r="BY42" s="190">
        <f t="shared" si="8"/>
        <v>-2.6200737828203164E-2</v>
      </c>
      <c r="BZ42" s="190">
        <f t="shared" si="9"/>
        <v>0.10284410916320876</v>
      </c>
    </row>
    <row r="43" spans="1:78" s="262" customFormat="1" x14ac:dyDescent="0.3">
      <c r="A43" s="179"/>
      <c r="B43" s="370" t="s">
        <v>130</v>
      </c>
      <c r="C43" s="291" t="s">
        <v>30</v>
      </c>
      <c r="D43" s="292">
        <v>17282.709956720875</v>
      </c>
      <c r="E43" s="292">
        <v>16528.719948973052</v>
      </c>
      <c r="F43" s="292">
        <v>16026.597966054929</v>
      </c>
      <c r="G43" s="292">
        <v>17879.363400335824</v>
      </c>
      <c r="H43" s="292">
        <v>16400.888403581062</v>
      </c>
      <c r="I43" s="292">
        <v>15019.04982954066</v>
      </c>
      <c r="J43" s="292">
        <v>14125.661164194766</v>
      </c>
      <c r="K43" s="292">
        <v>16731.841494613636</v>
      </c>
      <c r="L43" s="292">
        <v>18806.547682377553</v>
      </c>
      <c r="M43" s="292">
        <v>16195.941076718576</v>
      </c>
      <c r="N43" s="292">
        <v>15128.082043224456</v>
      </c>
      <c r="O43" s="292">
        <v>18268.945105775798</v>
      </c>
      <c r="P43" s="292">
        <v>17498.609075100514</v>
      </c>
      <c r="Q43" s="292">
        <v>15431.975971105167</v>
      </c>
      <c r="R43" s="292">
        <v>14482.803775342321</v>
      </c>
      <c r="S43" s="292">
        <v>15624.926801612473</v>
      </c>
      <c r="T43" s="292">
        <v>16083.966260687332</v>
      </c>
      <c r="U43" s="292">
        <v>14335.093040710723</v>
      </c>
      <c r="V43" s="292">
        <v>13578.467658633574</v>
      </c>
      <c r="W43" s="292">
        <v>15487.085638046594</v>
      </c>
      <c r="X43" s="292">
        <v>15707.713909528124</v>
      </c>
      <c r="Y43" s="292">
        <v>14296.865962120544</v>
      </c>
      <c r="Z43" s="292">
        <v>13593.312621322972</v>
      </c>
      <c r="AA43" s="292">
        <v>14478.219261152275</v>
      </c>
      <c r="AB43" s="292">
        <v>14478.694687314361</v>
      </c>
      <c r="AC43" s="292">
        <v>13926.769751600787</v>
      </c>
      <c r="AD43" s="292">
        <v>13579.845488887782</v>
      </c>
      <c r="AE43" s="292">
        <v>14578.645189288727</v>
      </c>
      <c r="AF43" s="292">
        <v>14958.937057469189</v>
      </c>
      <c r="AG43" s="292">
        <v>14194.020061445432</v>
      </c>
      <c r="AH43" s="292">
        <v>13467.501345951503</v>
      </c>
      <c r="AI43" s="292">
        <v>14466.257806673646</v>
      </c>
      <c r="AJ43" s="292">
        <v>15112.580066820357</v>
      </c>
      <c r="AK43" s="292">
        <v>13993.509329439223</v>
      </c>
      <c r="AL43" s="292">
        <v>13858.891602941334</v>
      </c>
      <c r="AM43" s="292">
        <v>15059.966487606718</v>
      </c>
      <c r="AN43" s="292">
        <v>14406.137369424749</v>
      </c>
      <c r="AO43" s="292">
        <v>13895.493706026402</v>
      </c>
      <c r="AP43" s="292">
        <v>13685.634254046636</v>
      </c>
      <c r="AQ43" s="292">
        <v>14520.750228194072</v>
      </c>
      <c r="AR43" s="292">
        <v>14334.827672809839</v>
      </c>
      <c r="AS43" s="292">
        <v>13654.804822182037</v>
      </c>
      <c r="AT43" s="292">
        <v>13387.35164614837</v>
      </c>
      <c r="AU43" s="292">
        <v>14258.166410477741</v>
      </c>
      <c r="AV43" s="292">
        <v>13999.655479562067</v>
      </c>
      <c r="AW43" s="292">
        <v>13310.590437502302</v>
      </c>
      <c r="AX43" s="292">
        <v>13350.642686228968</v>
      </c>
      <c r="AY43" s="292">
        <v>13522.700592284164</v>
      </c>
      <c r="AZ43" s="292">
        <v>13241.816032683937</v>
      </c>
      <c r="BA43" s="292">
        <v>11584.157087387568</v>
      </c>
      <c r="BB43" s="292">
        <v>11594.284597931079</v>
      </c>
      <c r="BC43" s="292">
        <v>12192.832615457162</v>
      </c>
      <c r="BD43" s="292">
        <v>12491.65069465864</v>
      </c>
      <c r="BE43" s="292">
        <v>12748.830527031405</v>
      </c>
      <c r="BF43" s="292">
        <v>12320.694586518439</v>
      </c>
      <c r="BG43" s="292">
        <v>13217.161772204467</v>
      </c>
      <c r="BH43" s="292">
        <v>12511.53407712598</v>
      </c>
      <c r="BI43" s="292">
        <v>11704.584417474611</v>
      </c>
      <c r="BJ43" s="292">
        <v>11943.268925278588</v>
      </c>
      <c r="BK43" s="292">
        <v>12930.637065309442</v>
      </c>
      <c r="BL43" s="292">
        <v>12047.477312434188</v>
      </c>
      <c r="BM43" s="292">
        <v>11756.937924226457</v>
      </c>
      <c r="BN43" s="292">
        <v>11535.650606554411</v>
      </c>
      <c r="BO43" s="292">
        <v>12260.562730047584</v>
      </c>
      <c r="BP43" s="371">
        <v>12853.284698990787</v>
      </c>
      <c r="BQ43" s="293"/>
      <c r="BR43" s="367">
        <f t="shared" si="2"/>
        <v>52.353506751845998</v>
      </c>
      <c r="BS43" s="367">
        <f t="shared" si="3"/>
        <v>-407.61831872417679</v>
      </c>
      <c r="BT43" s="367">
        <f t="shared" si="4"/>
        <v>-670.07433526185741</v>
      </c>
      <c r="BU43" s="213">
        <f t="shared" si="5"/>
        <v>805.80738655659843</v>
      </c>
      <c r="BW43" s="335">
        <f t="shared" si="6"/>
        <v>4.4729060754761787E-3</v>
      </c>
      <c r="BX43" s="335">
        <f t="shared" si="7"/>
        <v>-3.4129543701509571E-2</v>
      </c>
      <c r="BY43" s="335">
        <f t="shared" si="8"/>
        <v>-5.1820674563633491E-2</v>
      </c>
      <c r="BZ43" s="335">
        <f t="shared" si="9"/>
        <v>6.688598497918942E-2</v>
      </c>
    </row>
    <row r="44" spans="1:78" s="89" customFormat="1" x14ac:dyDescent="0.3">
      <c r="A44" s="95"/>
      <c r="B44" s="95"/>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Y44" s="82"/>
      <c r="AZ44" s="67"/>
      <c r="BA44" s="67"/>
      <c r="BB44" s="67"/>
      <c r="BC44" s="225"/>
      <c r="BD44" s="225"/>
      <c r="BE44" s="225"/>
      <c r="BF44" s="225"/>
      <c r="BG44" s="225"/>
      <c r="BH44" s="225"/>
      <c r="BI44" s="225"/>
      <c r="BJ44" s="225"/>
      <c r="BK44" s="225"/>
      <c r="BL44" s="225"/>
      <c r="BM44" s="290"/>
      <c r="BN44" s="82"/>
      <c r="BO44" s="82"/>
      <c r="BP44" s="82"/>
    </row>
    <row r="45" spans="1:78" s="89" customFormat="1" x14ac:dyDescent="0.3">
      <c r="A45" s="95"/>
      <c r="B45" s="95"/>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Y45" s="82"/>
      <c r="AZ45" s="67"/>
      <c r="BA45" s="67"/>
      <c r="BB45" s="67"/>
      <c r="BC45" s="67"/>
      <c r="BD45" s="96"/>
      <c r="BE45" s="96"/>
      <c r="BF45" s="96"/>
      <c r="BG45" s="96"/>
      <c r="BH45" s="96"/>
      <c r="BI45" s="96"/>
      <c r="BJ45" s="96"/>
      <c r="BK45" s="96"/>
      <c r="BL45" s="96"/>
      <c r="BM45" s="96"/>
      <c r="BN45" s="96"/>
      <c r="BO45" s="96"/>
      <c r="BP45" s="96"/>
    </row>
    <row r="46" spans="1:78" s="75" customFormat="1" x14ac:dyDescent="0.3">
      <c r="B46" s="89" t="s">
        <v>132</v>
      </c>
      <c r="C46" s="89" t="s">
        <v>25</v>
      </c>
      <c r="AO46" s="58"/>
      <c r="AP46" s="58"/>
      <c r="AQ46" s="58"/>
      <c r="AR46" s="58"/>
      <c r="AS46" s="58"/>
      <c r="AT46" s="58"/>
      <c r="AU46" s="58"/>
      <c r="AV46" s="58"/>
      <c r="AW46" s="58"/>
      <c r="AX46" s="58"/>
      <c r="AY46" s="58"/>
      <c r="AZ46" s="58"/>
      <c r="BA46" s="58"/>
      <c r="BB46" s="58"/>
      <c r="BC46" s="58"/>
      <c r="BD46" s="89"/>
      <c r="BE46" s="89"/>
      <c r="BF46" s="89"/>
      <c r="BG46" s="89"/>
      <c r="BH46" s="89"/>
      <c r="BI46" s="89"/>
      <c r="BJ46" s="89"/>
      <c r="BK46" s="82"/>
      <c r="BL46" s="89"/>
      <c r="BM46" s="89"/>
      <c r="BN46" s="89"/>
      <c r="BO46" s="89"/>
      <c r="BP46" s="89"/>
      <c r="BQ46" s="89"/>
      <c r="BR46" s="89" t="s">
        <v>113</v>
      </c>
      <c r="BS46" s="3"/>
      <c r="BT46" s="3"/>
      <c r="BU46" s="3"/>
      <c r="BV46" s="3"/>
      <c r="BW46" s="89" t="s">
        <v>113</v>
      </c>
    </row>
    <row r="47" spans="1:78" s="75" customFormat="1" x14ac:dyDescent="0.3">
      <c r="B47" s="89" t="s">
        <v>133</v>
      </c>
      <c r="C47" s="89" t="s">
        <v>27</v>
      </c>
      <c r="AO47" s="58"/>
      <c r="AP47" s="58"/>
      <c r="AQ47" s="58"/>
      <c r="AR47" s="58"/>
      <c r="AS47" s="58"/>
      <c r="AT47" s="58"/>
      <c r="AU47" s="58"/>
      <c r="AV47" s="58"/>
      <c r="AW47" s="58"/>
      <c r="AX47" s="58"/>
      <c r="AY47" s="58"/>
      <c r="AZ47" s="58"/>
      <c r="BA47" s="58"/>
      <c r="BB47" s="58"/>
      <c r="BC47" s="58"/>
      <c r="BD47" s="89"/>
      <c r="BE47" s="89"/>
      <c r="BF47" s="89"/>
      <c r="BG47" s="89"/>
      <c r="BH47" s="89"/>
      <c r="BI47" s="89"/>
      <c r="BJ47" s="89"/>
      <c r="BK47" s="82"/>
      <c r="BL47" s="89"/>
      <c r="BM47" s="89"/>
      <c r="BN47" s="89"/>
      <c r="BO47" s="89"/>
      <c r="BP47" s="89"/>
      <c r="BQ47" s="89"/>
      <c r="BR47" s="89" t="s">
        <v>27</v>
      </c>
      <c r="BS47" s="89"/>
      <c r="BT47" s="89"/>
      <c r="BU47" s="89"/>
      <c r="BV47" s="89"/>
      <c r="BW47" s="89" t="s">
        <v>114</v>
      </c>
    </row>
    <row r="48" spans="1:78" s="3" customFormat="1" x14ac:dyDescent="0.3">
      <c r="B48" s="90" t="s">
        <v>131</v>
      </c>
      <c r="C48" s="61" t="s">
        <v>208</v>
      </c>
      <c r="D48" s="89" t="s">
        <v>83</v>
      </c>
      <c r="E48" s="89" t="s">
        <v>84</v>
      </c>
      <c r="F48" s="89" t="s">
        <v>85</v>
      </c>
      <c r="G48" s="89" t="s">
        <v>86</v>
      </c>
      <c r="H48" s="89" t="s">
        <v>87</v>
      </c>
      <c r="I48" s="89" t="s">
        <v>88</v>
      </c>
      <c r="J48" s="89" t="s">
        <v>89</v>
      </c>
      <c r="K48" s="89" t="s">
        <v>90</v>
      </c>
      <c r="L48" s="89" t="s">
        <v>91</v>
      </c>
      <c r="M48" s="89" t="s">
        <v>92</v>
      </c>
      <c r="N48" s="89" t="s">
        <v>93</v>
      </c>
      <c r="O48" s="89" t="s">
        <v>94</v>
      </c>
      <c r="P48" s="89" t="s">
        <v>95</v>
      </c>
      <c r="Q48" s="89" t="s">
        <v>96</v>
      </c>
      <c r="R48" s="89" t="s">
        <v>97</v>
      </c>
      <c r="S48" s="89" t="s">
        <v>98</v>
      </c>
      <c r="T48" s="89" t="s">
        <v>99</v>
      </c>
      <c r="U48" s="89" t="s">
        <v>100</v>
      </c>
      <c r="V48" s="89" t="s">
        <v>101</v>
      </c>
      <c r="W48" s="89" t="s">
        <v>102</v>
      </c>
      <c r="X48" s="89" t="s">
        <v>103</v>
      </c>
      <c r="Y48" s="89" t="s">
        <v>104</v>
      </c>
      <c r="Z48" s="89" t="s">
        <v>105</v>
      </c>
      <c r="AA48" s="89" t="s">
        <v>106</v>
      </c>
      <c r="AB48" s="89" t="s">
        <v>107</v>
      </c>
      <c r="AC48" s="89" t="s">
        <v>108</v>
      </c>
      <c r="AD48" s="89" t="s">
        <v>109</v>
      </c>
      <c r="AE48" s="89" t="s">
        <v>110</v>
      </c>
      <c r="AF48" s="89" t="s">
        <v>111</v>
      </c>
      <c r="AG48" s="89" t="s">
        <v>112</v>
      </c>
      <c r="AH48" s="89" t="s">
        <v>179</v>
      </c>
      <c r="AI48" s="89" t="s">
        <v>180</v>
      </c>
      <c r="AJ48" s="89" t="s">
        <v>194</v>
      </c>
      <c r="AK48" s="89" t="s">
        <v>196</v>
      </c>
      <c r="AL48" s="89" t="s">
        <v>198</v>
      </c>
      <c r="AM48" s="61" t="s">
        <v>200</v>
      </c>
      <c r="AN48" s="195" t="s">
        <v>201</v>
      </c>
      <c r="AO48" s="195" t="s">
        <v>205</v>
      </c>
      <c r="AP48" s="90" t="s">
        <v>209</v>
      </c>
      <c r="AQ48" s="90" t="s">
        <v>211</v>
      </c>
      <c r="AR48" s="90" t="s">
        <v>251</v>
      </c>
      <c r="AS48" s="90" t="s">
        <v>263</v>
      </c>
      <c r="AT48" s="90" t="s">
        <v>264</v>
      </c>
      <c r="AU48" s="90" t="s">
        <v>269</v>
      </c>
      <c r="AV48" s="90" t="s">
        <v>270</v>
      </c>
      <c r="AW48" s="90" t="s">
        <v>271</v>
      </c>
      <c r="AX48" s="90" t="s">
        <v>272</v>
      </c>
      <c r="AY48" s="90" t="s">
        <v>274</v>
      </c>
      <c r="AZ48" s="90" t="s">
        <v>277</v>
      </c>
      <c r="BA48" s="90" t="s">
        <v>279</v>
      </c>
      <c r="BB48" s="90" t="s">
        <v>280</v>
      </c>
      <c r="BC48" s="197" t="s">
        <v>282</v>
      </c>
      <c r="BD48" s="92" t="s">
        <v>283</v>
      </c>
      <c r="BE48" s="92" t="s">
        <v>284</v>
      </c>
      <c r="BF48" s="92" t="s">
        <v>287</v>
      </c>
      <c r="BG48" s="114" t="s">
        <v>289</v>
      </c>
      <c r="BH48" s="92" t="s">
        <v>290</v>
      </c>
      <c r="BI48" s="92" t="s">
        <v>291</v>
      </c>
      <c r="BJ48" s="92" t="s">
        <v>293</v>
      </c>
      <c r="BK48" s="92" t="s">
        <v>310</v>
      </c>
      <c r="BL48" s="92" t="s">
        <v>313</v>
      </c>
      <c r="BM48" s="114" t="s">
        <v>402</v>
      </c>
      <c r="BN48" s="92" t="s">
        <v>405</v>
      </c>
      <c r="BO48" s="114" t="s">
        <v>408</v>
      </c>
      <c r="BP48" s="92" t="s">
        <v>409</v>
      </c>
      <c r="BQ48" s="68"/>
      <c r="BR48" s="211" t="s">
        <v>402</v>
      </c>
      <c r="BS48" s="211" t="s">
        <v>405</v>
      </c>
      <c r="BT48" s="211" t="s">
        <v>408</v>
      </c>
      <c r="BU48" s="211" t="s">
        <v>409</v>
      </c>
      <c r="BV48" s="89"/>
      <c r="BW48" s="211" t="s">
        <v>402</v>
      </c>
      <c r="BX48" s="211" t="s">
        <v>405</v>
      </c>
      <c r="BY48" s="211" t="s">
        <v>408</v>
      </c>
      <c r="BZ48" s="211" t="s">
        <v>409</v>
      </c>
    </row>
    <row r="49" spans="2:78" x14ac:dyDescent="0.3">
      <c r="B49" s="97" t="s">
        <v>122</v>
      </c>
      <c r="C49" s="97" t="s">
        <v>22</v>
      </c>
      <c r="D49" s="98">
        <v>2260.8479617171902</v>
      </c>
      <c r="E49" s="68">
        <v>2286.2568299816598</v>
      </c>
      <c r="F49" s="68">
        <v>2272.3812937518901</v>
      </c>
      <c r="G49" s="68">
        <v>2304.54587786923</v>
      </c>
      <c r="H49" s="68">
        <v>2186.5657747621099</v>
      </c>
      <c r="I49" s="68">
        <v>2201.5147436315601</v>
      </c>
      <c r="J49" s="68">
        <v>2201.3596715257599</v>
      </c>
      <c r="K49" s="68">
        <v>2212.18751887299</v>
      </c>
      <c r="L49" s="68">
        <v>2243.9006280213198</v>
      </c>
      <c r="M49" s="68">
        <v>2233.4639366403599</v>
      </c>
      <c r="N49" s="68">
        <v>2247.8213854200699</v>
      </c>
      <c r="O49" s="68">
        <v>2305.4241940035399</v>
      </c>
      <c r="P49" s="68">
        <v>2239.2737117394799</v>
      </c>
      <c r="Q49" s="68">
        <v>2267.65189098366</v>
      </c>
      <c r="R49" s="68">
        <v>2254.5761984321998</v>
      </c>
      <c r="S49" s="68">
        <v>2256.31385878009</v>
      </c>
      <c r="T49" s="68">
        <v>2217.0707045846302</v>
      </c>
      <c r="U49" s="68">
        <v>2193.8776019709098</v>
      </c>
      <c r="V49" s="68">
        <v>2214.0187369618002</v>
      </c>
      <c r="W49" s="68">
        <v>2225.0036416134799</v>
      </c>
      <c r="X49" s="68">
        <v>2197.8286320351699</v>
      </c>
      <c r="Y49" s="68">
        <v>2202.9718173935498</v>
      </c>
      <c r="Z49" s="68">
        <v>2209.6929943516402</v>
      </c>
      <c r="AA49" s="68">
        <v>2203.98491675382</v>
      </c>
      <c r="AB49" s="68">
        <v>2175.0129413234799</v>
      </c>
      <c r="AC49" s="68">
        <v>2191.3141029275198</v>
      </c>
      <c r="AD49" s="68">
        <v>2210.0342426162301</v>
      </c>
      <c r="AE49" s="68">
        <v>2217.5206335256798</v>
      </c>
      <c r="AF49" s="68">
        <v>2176.4861786469601</v>
      </c>
      <c r="AG49" s="68">
        <v>2199.20097866677</v>
      </c>
      <c r="AH49" s="68">
        <v>2188.7557568297598</v>
      </c>
      <c r="AI49" s="68">
        <v>2205.86255017553</v>
      </c>
      <c r="AJ49" s="68">
        <v>2120.4370823434201</v>
      </c>
      <c r="AK49" s="68">
        <v>2150.3606970330902</v>
      </c>
      <c r="AL49" s="68">
        <v>2153.7349307676</v>
      </c>
      <c r="AM49" s="68">
        <v>2182.2935285254698</v>
      </c>
      <c r="AN49" s="68">
        <v>2132.2791406804299</v>
      </c>
      <c r="AO49" s="68">
        <v>2159.6673060459898</v>
      </c>
      <c r="AP49" s="68">
        <v>2183.91141956103</v>
      </c>
      <c r="AQ49" s="68">
        <v>2182.1803157658001</v>
      </c>
      <c r="AR49" s="68">
        <v>2031.9348561355901</v>
      </c>
      <c r="AS49" s="68">
        <v>2074.1174400668101</v>
      </c>
      <c r="AT49" s="68">
        <v>2094.5269106764299</v>
      </c>
      <c r="AU49" s="68">
        <v>2077.6449677266501</v>
      </c>
      <c r="AV49" s="68">
        <v>2045.66318001236</v>
      </c>
      <c r="AW49" s="68">
        <v>2086.9296505280399</v>
      </c>
      <c r="AX49" s="68">
        <v>2109.5740438634798</v>
      </c>
      <c r="AY49" s="68">
        <v>2093.8996354705901</v>
      </c>
      <c r="AZ49" s="68">
        <v>2073.1977562418201</v>
      </c>
      <c r="BA49" s="68">
        <v>2061.9668907916698</v>
      </c>
      <c r="BB49" s="68">
        <v>2106.0820846796801</v>
      </c>
      <c r="BC49" s="68">
        <v>2108.4224605926402</v>
      </c>
      <c r="BD49" s="68">
        <v>2021.59359088067</v>
      </c>
      <c r="BE49" s="68">
        <v>2067.3767580129702</v>
      </c>
      <c r="BF49" s="68">
        <v>2075.4059735055398</v>
      </c>
      <c r="BG49" s="76">
        <v>2060.0953441716601</v>
      </c>
      <c r="BH49" s="76">
        <v>2008.5104953078601</v>
      </c>
      <c r="BI49" s="76">
        <v>2004.8782295916501</v>
      </c>
      <c r="BJ49" s="76">
        <v>2019.53791955563</v>
      </c>
      <c r="BK49" s="76">
        <v>2029.5479254050199</v>
      </c>
      <c r="BL49" s="76">
        <v>1977.9542528126899</v>
      </c>
      <c r="BM49" s="289">
        <v>1984.70512640633</v>
      </c>
      <c r="BN49" s="76">
        <v>1991.9625759347</v>
      </c>
      <c r="BO49" s="289">
        <v>2000.10234369967</v>
      </c>
      <c r="BP49" s="76">
        <v>2072.5751292602599</v>
      </c>
      <c r="BQ49" s="68"/>
      <c r="BR49" s="189">
        <f t="shared" ref="BR49:BR58" si="10">BM49-BI49</f>
        <v>-20.173103185320088</v>
      </c>
      <c r="BS49" s="189">
        <f t="shared" ref="BS49:BS58" si="11">BN49-BJ49</f>
        <v>-27.575343620929971</v>
      </c>
      <c r="BT49" s="189">
        <f t="shared" ref="BT49:BT58" si="12">BO49-BK49</f>
        <v>-29.445581705349923</v>
      </c>
      <c r="BU49" s="264">
        <f t="shared" ref="BU49:BU58" si="13">BP49-BL49</f>
        <v>94.620876447570026</v>
      </c>
      <c r="BV49" s="68"/>
      <c r="BW49" s="190">
        <f t="shared" ref="BW49:BW58" si="14">BR49/BI49</f>
        <v>-1.0062009197151544E-2</v>
      </c>
      <c r="BX49" s="190">
        <f t="shared" ref="BX49:BX58" si="15">BS49/BJ49</f>
        <v>-1.3654283662570458E-2</v>
      </c>
      <c r="BY49" s="190">
        <f t="shared" ref="BY49:BY58" si="16">BT49/BK49</f>
        <v>-1.4508443647357436E-2</v>
      </c>
      <c r="BZ49" s="190">
        <f t="shared" ref="BZ49:BZ58" si="17">BU49/BL49</f>
        <v>4.7837747669349416E-2</v>
      </c>
    </row>
    <row r="50" spans="2:78" x14ac:dyDescent="0.3">
      <c r="B50" s="97" t="s">
        <v>123</v>
      </c>
      <c r="C50" s="97" t="s">
        <v>23</v>
      </c>
      <c r="D50" s="68">
        <v>185.96165127883401</v>
      </c>
      <c r="E50" s="68">
        <v>200.15552215303299</v>
      </c>
      <c r="F50" s="68">
        <v>195.539623294124</v>
      </c>
      <c r="G50" s="68">
        <v>194.73136794102101</v>
      </c>
      <c r="H50" s="68">
        <v>145.145797417891</v>
      </c>
      <c r="I50" s="68">
        <v>139.98404004589</v>
      </c>
      <c r="J50" s="68">
        <v>143.291071486974</v>
      </c>
      <c r="K50" s="68">
        <v>212.55726535743599</v>
      </c>
      <c r="L50" s="68">
        <v>227.760978063436</v>
      </c>
      <c r="M50" s="68">
        <v>210.47790338965899</v>
      </c>
      <c r="N50" s="68">
        <v>204.82751104830399</v>
      </c>
      <c r="O50" s="68">
        <v>234.064748464221</v>
      </c>
      <c r="P50" s="68">
        <v>243.98254796478901</v>
      </c>
      <c r="Q50" s="68">
        <v>204.716448015579</v>
      </c>
      <c r="R50" s="68">
        <v>214.15936270337099</v>
      </c>
      <c r="S50" s="68">
        <v>222.060370837867</v>
      </c>
      <c r="T50" s="68">
        <v>253.192065355328</v>
      </c>
      <c r="U50" s="68">
        <v>206.69960781454401</v>
      </c>
      <c r="V50" s="68">
        <v>213.66483107296901</v>
      </c>
      <c r="W50" s="68">
        <v>238.61450563810999</v>
      </c>
      <c r="X50" s="68">
        <v>228.86303511250301</v>
      </c>
      <c r="Y50" s="68">
        <v>216.60270495053999</v>
      </c>
      <c r="Z50" s="68">
        <v>230.36078239076599</v>
      </c>
      <c r="AA50" s="68">
        <v>221.29434987884801</v>
      </c>
      <c r="AB50" s="68">
        <v>245.04492274139801</v>
      </c>
      <c r="AC50" s="68">
        <v>219.40716564986101</v>
      </c>
      <c r="AD50" s="68">
        <v>225.665444976424</v>
      </c>
      <c r="AE50" s="68">
        <v>249.59666827851899</v>
      </c>
      <c r="AF50" s="68">
        <v>236.841274498384</v>
      </c>
      <c r="AG50" s="68">
        <v>224.40956266843099</v>
      </c>
      <c r="AH50" s="68">
        <v>217.112940849925</v>
      </c>
      <c r="AI50" s="68">
        <v>240.04890869873799</v>
      </c>
      <c r="AJ50" s="68">
        <v>239.96051138396399</v>
      </c>
      <c r="AK50" s="68">
        <v>218.60792312964301</v>
      </c>
      <c r="AL50" s="68">
        <v>227.676896765642</v>
      </c>
      <c r="AM50" s="68">
        <v>229.420861905007</v>
      </c>
      <c r="AN50" s="68">
        <v>241.99503638676299</v>
      </c>
      <c r="AO50" s="68">
        <v>233.092499779056</v>
      </c>
      <c r="AP50" s="68">
        <v>227.446551360694</v>
      </c>
      <c r="AQ50" s="68">
        <v>225.97086755343801</v>
      </c>
      <c r="AR50" s="68">
        <v>244.627883614458</v>
      </c>
      <c r="AS50" s="68">
        <v>210.16715009718601</v>
      </c>
      <c r="AT50" s="68">
        <v>215.70792004063199</v>
      </c>
      <c r="AU50" s="68">
        <v>211.22687563246799</v>
      </c>
      <c r="AV50" s="68">
        <v>217.084891815193</v>
      </c>
      <c r="AW50" s="68">
        <v>217.64714450134201</v>
      </c>
      <c r="AX50" s="68">
        <v>226.91278830240901</v>
      </c>
      <c r="AY50" s="68">
        <v>232.70087888718999</v>
      </c>
      <c r="AZ50" s="68">
        <v>238.38201412640601</v>
      </c>
      <c r="BA50" s="68">
        <v>217.679712835407</v>
      </c>
      <c r="BB50" s="68">
        <v>219.42873128094001</v>
      </c>
      <c r="BC50" s="68">
        <v>229.17458798861799</v>
      </c>
      <c r="BD50" s="68">
        <v>221.29131218186799</v>
      </c>
      <c r="BE50" s="68">
        <v>216.13648323324301</v>
      </c>
      <c r="BF50" s="68">
        <v>228.32072001544799</v>
      </c>
      <c r="BG50" s="76">
        <v>216.254488105902</v>
      </c>
      <c r="BH50" s="76">
        <v>220.58029043354099</v>
      </c>
      <c r="BI50" s="76">
        <v>198.45213351981599</v>
      </c>
      <c r="BJ50" s="76">
        <v>197.36847866574101</v>
      </c>
      <c r="BK50" s="76">
        <v>204.36847318498201</v>
      </c>
      <c r="BL50" s="76">
        <v>210.667083689675</v>
      </c>
      <c r="BM50" s="76">
        <v>185.022762743138</v>
      </c>
      <c r="BN50" s="76">
        <v>199.26304649662501</v>
      </c>
      <c r="BO50" s="76">
        <v>227.619743642933</v>
      </c>
      <c r="BP50" s="76">
        <v>239.080352612567</v>
      </c>
      <c r="BQ50" s="68"/>
      <c r="BR50" s="189">
        <f t="shared" si="10"/>
        <v>-13.429370776677985</v>
      </c>
      <c r="BS50" s="189">
        <f t="shared" si="11"/>
        <v>1.8945678308840002</v>
      </c>
      <c r="BT50" s="189">
        <f t="shared" si="12"/>
        <v>23.251270457950994</v>
      </c>
      <c r="BU50" s="264">
        <f t="shared" si="13"/>
        <v>28.413268922892001</v>
      </c>
      <c r="BV50" s="68"/>
      <c r="BW50" s="190">
        <f t="shared" si="14"/>
        <v>-6.7670578987940308E-2</v>
      </c>
      <c r="BX50" s="190">
        <f t="shared" si="15"/>
        <v>9.5991408744280759E-3</v>
      </c>
      <c r="BY50" s="190">
        <f t="shared" si="16"/>
        <v>0.11377131754028101</v>
      </c>
      <c r="BZ50" s="190">
        <f t="shared" si="17"/>
        <v>0.13487284498961602</v>
      </c>
    </row>
    <row r="51" spans="2:78" ht="12" customHeight="1" x14ac:dyDescent="0.3">
      <c r="B51" s="97" t="s">
        <v>124</v>
      </c>
      <c r="C51" s="97" t="s">
        <v>0</v>
      </c>
      <c r="D51" s="68">
        <v>4578.8990688866506</v>
      </c>
      <c r="E51" s="68">
        <v>4425.9074773875946</v>
      </c>
      <c r="F51" s="68">
        <v>4324.8401940107124</v>
      </c>
      <c r="G51" s="68">
        <v>4894.9854196781671</v>
      </c>
      <c r="H51" s="68">
        <v>3890.7150636183278</v>
      </c>
      <c r="I51" s="68">
        <v>3543.8095143772589</v>
      </c>
      <c r="J51" s="68">
        <v>3150.3886782325089</v>
      </c>
      <c r="K51" s="68">
        <v>3931.2703201741692</v>
      </c>
      <c r="L51" s="68">
        <v>4637.2066466998731</v>
      </c>
      <c r="M51" s="68">
        <v>4354.7528641913268</v>
      </c>
      <c r="N51" s="68">
        <v>4018.7284475192937</v>
      </c>
      <c r="O51" s="68">
        <v>4523.7622568047555</v>
      </c>
      <c r="P51" s="68">
        <v>4406.1204862040404</v>
      </c>
      <c r="Q51" s="68">
        <v>4137.3481192166037</v>
      </c>
      <c r="R51" s="68">
        <v>3871.5771395937218</v>
      </c>
      <c r="S51" s="68">
        <v>4122.2457311829203</v>
      </c>
      <c r="T51" s="68">
        <v>4164.5151583941406</v>
      </c>
      <c r="U51" s="68">
        <v>3941.718892231012</v>
      </c>
      <c r="V51" s="68">
        <v>3577.3010578442399</v>
      </c>
      <c r="W51" s="68">
        <v>4070.8339044385771</v>
      </c>
      <c r="X51" s="68">
        <v>3749.2021956992494</v>
      </c>
      <c r="Y51" s="68">
        <v>3718.3902796817902</v>
      </c>
      <c r="Z51" s="68">
        <v>3547.3135442333837</v>
      </c>
      <c r="AA51" s="68">
        <v>3769.1090045539099</v>
      </c>
      <c r="AB51" s="68">
        <v>3698.9497986518745</v>
      </c>
      <c r="AC51" s="68">
        <v>3647.3254110973348</v>
      </c>
      <c r="AD51" s="68">
        <v>3491.0411009848749</v>
      </c>
      <c r="AE51" s="68">
        <v>3816.4240839612444</v>
      </c>
      <c r="AF51" s="68">
        <v>3747.9568224310392</v>
      </c>
      <c r="AG51" s="68">
        <v>3994.8535694331413</v>
      </c>
      <c r="AH51" s="68">
        <v>3569.2812984909501</v>
      </c>
      <c r="AI51" s="68">
        <v>3625.0683434695202</v>
      </c>
      <c r="AJ51" s="68">
        <v>3803.7363156709275</v>
      </c>
      <c r="AK51" s="68">
        <v>3740.4241685074758</v>
      </c>
      <c r="AL51" s="68">
        <v>3692.2583339259786</v>
      </c>
      <c r="AM51" s="68">
        <v>3959.2266652033572</v>
      </c>
      <c r="AN51" s="68">
        <v>3774.0786304702465</v>
      </c>
      <c r="AO51" s="68">
        <v>3718.9968394686216</v>
      </c>
      <c r="AP51" s="68">
        <v>3610.2065800610972</v>
      </c>
      <c r="AQ51" s="68">
        <v>3906.4024381078284</v>
      </c>
      <c r="AR51" s="68">
        <v>3829.4938029590107</v>
      </c>
      <c r="AS51" s="68">
        <v>3792.3398055101579</v>
      </c>
      <c r="AT51" s="68">
        <v>3554.1754252085852</v>
      </c>
      <c r="AU51" s="68">
        <v>3845.8510686203995</v>
      </c>
      <c r="AV51" s="68">
        <v>3826.3102857528875</v>
      </c>
      <c r="AW51" s="68">
        <v>3812.504667272357</v>
      </c>
      <c r="AX51" s="68">
        <v>3713.7610843929388</v>
      </c>
      <c r="AY51" s="68">
        <v>3686.9203710259194</v>
      </c>
      <c r="AZ51" s="68">
        <v>3864.2101805015545</v>
      </c>
      <c r="BA51" s="68">
        <v>3160.0476351482503</v>
      </c>
      <c r="BB51" s="68">
        <v>2824.5187904804047</v>
      </c>
      <c r="BC51" s="68">
        <v>3183.6769161521529</v>
      </c>
      <c r="BD51" s="68">
        <v>3478.1106935615576</v>
      </c>
      <c r="BE51" s="68">
        <v>3667.2720972729162</v>
      </c>
      <c r="BF51" s="68">
        <v>3354.9368428104658</v>
      </c>
      <c r="BG51" s="76">
        <v>3707.4273627815614</v>
      </c>
      <c r="BH51" s="76">
        <v>3701.1259379682115</v>
      </c>
      <c r="BI51" s="76">
        <v>3099.0696453210644</v>
      </c>
      <c r="BJ51" s="76">
        <v>3423.695779687449</v>
      </c>
      <c r="BK51" s="76">
        <v>3603.3843200984343</v>
      </c>
      <c r="BL51" s="87">
        <v>3376.7430963666652</v>
      </c>
      <c r="BM51" s="76">
        <v>3351.1103662146929</v>
      </c>
      <c r="BN51" s="87">
        <v>3209.9166582362795</v>
      </c>
      <c r="BO51" s="76">
        <v>3381.1507198634977</v>
      </c>
      <c r="BP51" s="87">
        <v>3348.2548192767067</v>
      </c>
      <c r="BQ51" s="68"/>
      <c r="BR51" s="189">
        <f t="shared" si="10"/>
        <v>252.04072089362853</v>
      </c>
      <c r="BS51" s="189">
        <f t="shared" si="11"/>
        <v>-213.77912145116943</v>
      </c>
      <c r="BT51" s="189">
        <f t="shared" si="12"/>
        <v>-222.2336002349366</v>
      </c>
      <c r="BU51" s="264">
        <f t="shared" si="13"/>
        <v>-28.488277089958501</v>
      </c>
      <c r="BV51" s="68"/>
      <c r="BW51" s="190">
        <f t="shared" si="14"/>
        <v>8.1327866017517986E-2</v>
      </c>
      <c r="BX51" s="190">
        <f t="shared" si="15"/>
        <v>-6.2441038926269739E-2</v>
      </c>
      <c r="BY51" s="190">
        <f t="shared" si="16"/>
        <v>-6.1673576974677465E-2</v>
      </c>
      <c r="BZ51" s="190">
        <f t="shared" si="17"/>
        <v>-8.436613706447358E-3</v>
      </c>
    </row>
    <row r="52" spans="2:78" x14ac:dyDescent="0.3">
      <c r="B52" s="97" t="s">
        <v>125</v>
      </c>
      <c r="C52" s="97" t="s">
        <v>28</v>
      </c>
      <c r="D52" s="68">
        <v>3279.6826843670701</v>
      </c>
      <c r="E52" s="68">
        <v>2146.3350112788198</v>
      </c>
      <c r="F52" s="68">
        <v>1827.89666626449</v>
      </c>
      <c r="G52" s="68">
        <v>3144.5499306137199</v>
      </c>
      <c r="H52" s="68">
        <v>3587.5693573243602</v>
      </c>
      <c r="I52" s="68">
        <v>2069.2158610053002</v>
      </c>
      <c r="J52" s="68">
        <v>1528.9035090575101</v>
      </c>
      <c r="K52" s="68">
        <v>3447.5917514254702</v>
      </c>
      <c r="L52" s="68">
        <v>4923.6310840960496</v>
      </c>
      <c r="M52" s="68">
        <v>2482.9791846947001</v>
      </c>
      <c r="N52" s="68">
        <v>1575.2959670129701</v>
      </c>
      <c r="O52" s="68">
        <v>4092.3392056124899</v>
      </c>
      <c r="P52" s="68">
        <v>4286.1687553861302</v>
      </c>
      <c r="Q52" s="68">
        <v>2168.6966239501999</v>
      </c>
      <c r="R52" s="68">
        <v>1521.5530752085399</v>
      </c>
      <c r="S52" s="68">
        <v>2761.52682615907</v>
      </c>
      <c r="T52" s="68">
        <v>3678.63135483936</v>
      </c>
      <c r="U52" s="68">
        <v>1978.61373553146</v>
      </c>
      <c r="V52" s="68">
        <v>1445.95367548949</v>
      </c>
      <c r="W52" s="68">
        <v>2911.84213146103</v>
      </c>
      <c r="X52" s="68">
        <v>3749.4453415892599</v>
      </c>
      <c r="Y52" s="68">
        <v>1954.4473245029601</v>
      </c>
      <c r="Z52" s="68">
        <v>1497.00731946122</v>
      </c>
      <c r="AA52" s="68">
        <v>2466.0048261868101</v>
      </c>
      <c r="AB52" s="68">
        <v>2867.9816101667102</v>
      </c>
      <c r="AC52" s="68">
        <v>1878.7182346726499</v>
      </c>
      <c r="AD52" s="68">
        <v>1373.9029066133701</v>
      </c>
      <c r="AE52" s="68">
        <v>2495.5675105076598</v>
      </c>
      <c r="AF52" s="68">
        <v>2942.0982170715602</v>
      </c>
      <c r="AG52" s="68">
        <v>1660.8782472272601</v>
      </c>
      <c r="AH52" s="68">
        <v>1194.3612757177</v>
      </c>
      <c r="AI52" s="68">
        <v>2387.2226593925898</v>
      </c>
      <c r="AJ52" s="68">
        <v>3123.4829981223702</v>
      </c>
      <c r="AK52" s="68">
        <v>1761.89651161344</v>
      </c>
      <c r="AL52" s="68">
        <v>1336.7482772957701</v>
      </c>
      <c r="AM52" s="68">
        <v>2434.8050068130601</v>
      </c>
      <c r="AN52" s="68">
        <v>2617.3093170585998</v>
      </c>
      <c r="AO52" s="68">
        <v>1744.3491380514999</v>
      </c>
      <c r="AP52" s="68">
        <v>1500.85721405441</v>
      </c>
      <c r="AQ52" s="68">
        <v>2316.0798440691901</v>
      </c>
      <c r="AR52" s="68">
        <v>2887.2092785591199</v>
      </c>
      <c r="AS52" s="68">
        <v>1624.35517878512</v>
      </c>
      <c r="AT52" s="68">
        <v>1384.4165537935201</v>
      </c>
      <c r="AU52" s="68">
        <v>2393.5560506368902</v>
      </c>
      <c r="AV52" s="68">
        <v>2632.1994918784999</v>
      </c>
      <c r="AW52" s="68">
        <v>1315.12649399418</v>
      </c>
      <c r="AX52" s="68">
        <v>1236.0262777610601</v>
      </c>
      <c r="AY52" s="68">
        <v>1877.7064647145601</v>
      </c>
      <c r="AZ52" s="68">
        <v>1913.09488756986</v>
      </c>
      <c r="BA52" s="68">
        <v>1484.41764734853</v>
      </c>
      <c r="BB52" s="68">
        <v>1308.7335233423801</v>
      </c>
      <c r="BC52" s="68">
        <v>1819.98453953116</v>
      </c>
      <c r="BD52" s="68">
        <v>2187.79534016969</v>
      </c>
      <c r="BE52" s="68">
        <v>1642.4559190211201</v>
      </c>
      <c r="BF52" s="68">
        <v>1352.0550697022099</v>
      </c>
      <c r="BG52" s="76">
        <v>2158.7730608983602</v>
      </c>
      <c r="BH52" s="76">
        <v>1967.41301283147</v>
      </c>
      <c r="BI52" s="76">
        <v>1580.5647208631201</v>
      </c>
      <c r="BJ52" s="76">
        <v>1269.2523059765999</v>
      </c>
      <c r="BK52" s="76">
        <v>2011.38942208752</v>
      </c>
      <c r="BL52" s="76">
        <v>1855.8384162140501</v>
      </c>
      <c r="BM52" s="76">
        <v>1451.1207355249701</v>
      </c>
      <c r="BN52" s="76">
        <v>1241.5735018267401</v>
      </c>
      <c r="BO52" s="76">
        <v>1826.81510397169</v>
      </c>
      <c r="BP52" s="76">
        <v>1979.2820244055299</v>
      </c>
      <c r="BQ52" s="68"/>
      <c r="BR52" s="189">
        <f t="shared" si="10"/>
        <v>-129.44398533815001</v>
      </c>
      <c r="BS52" s="189">
        <f t="shared" si="11"/>
        <v>-27.678804149859843</v>
      </c>
      <c r="BT52" s="189">
        <f t="shared" si="12"/>
        <v>-184.57431811583001</v>
      </c>
      <c r="BU52" s="264">
        <f t="shared" si="13"/>
        <v>123.44360819147983</v>
      </c>
      <c r="BV52" s="68"/>
      <c r="BW52" s="190">
        <f t="shared" si="14"/>
        <v>-8.1897301407222858E-2</v>
      </c>
      <c r="BX52" s="190">
        <f t="shared" si="15"/>
        <v>-2.1807172631892885E-2</v>
      </c>
      <c r="BY52" s="190">
        <f t="shared" si="16"/>
        <v>-9.1764586255141778E-2</v>
      </c>
      <c r="BZ52" s="190">
        <f t="shared" si="17"/>
        <v>6.6516355687532003E-2</v>
      </c>
    </row>
    <row r="53" spans="2:78" x14ac:dyDescent="0.3">
      <c r="B53" s="97" t="s">
        <v>126</v>
      </c>
      <c r="C53" s="97" t="s">
        <v>24</v>
      </c>
      <c r="D53" s="68">
        <v>464.04375420818502</v>
      </c>
      <c r="E53" s="68">
        <v>496.38727765972999</v>
      </c>
      <c r="F53" s="68">
        <v>485.30856401610902</v>
      </c>
      <c r="G53" s="68">
        <v>504.87341958153701</v>
      </c>
      <c r="H53" s="68">
        <v>464.70736980569302</v>
      </c>
      <c r="I53" s="68">
        <v>481.65195397675001</v>
      </c>
      <c r="J53" s="68">
        <v>479.64834758807802</v>
      </c>
      <c r="K53" s="68">
        <v>493.18792594580998</v>
      </c>
      <c r="L53" s="68">
        <v>489.55007206152902</v>
      </c>
      <c r="M53" s="68">
        <v>489.14241485752399</v>
      </c>
      <c r="N53" s="68">
        <v>496.86811789017702</v>
      </c>
      <c r="O53" s="68">
        <v>542.576624551804</v>
      </c>
      <c r="P53" s="68">
        <v>498.00489554798997</v>
      </c>
      <c r="Q53" s="68">
        <v>516.31342456355503</v>
      </c>
      <c r="R53" s="68">
        <v>510.87084573879099</v>
      </c>
      <c r="S53" s="68">
        <v>516.76897691685201</v>
      </c>
      <c r="T53" s="68">
        <v>497.88202272532999</v>
      </c>
      <c r="U53" s="68">
        <v>486.68364593732701</v>
      </c>
      <c r="V53" s="68">
        <v>494.82803847793502</v>
      </c>
      <c r="W53" s="68">
        <v>509.63433572384503</v>
      </c>
      <c r="X53" s="68">
        <v>481.104725613921</v>
      </c>
      <c r="Y53" s="68">
        <v>494.00535329564701</v>
      </c>
      <c r="Z53" s="68">
        <v>497.36703518755297</v>
      </c>
      <c r="AA53" s="68">
        <v>496.03634401571401</v>
      </c>
      <c r="AB53" s="68">
        <v>463.70807182802901</v>
      </c>
      <c r="AC53" s="68">
        <v>471.89884039218202</v>
      </c>
      <c r="AD53" s="68">
        <v>482.18073932396698</v>
      </c>
      <c r="AE53" s="68">
        <v>489.34044331709902</v>
      </c>
      <c r="AF53" s="68">
        <v>473.10271430119798</v>
      </c>
      <c r="AG53" s="68">
        <v>494.92683476661398</v>
      </c>
      <c r="AH53" s="68">
        <v>490.39572694153799</v>
      </c>
      <c r="AI53" s="68">
        <v>508.381071268163</v>
      </c>
      <c r="AJ53" s="68">
        <v>464.35113179975099</v>
      </c>
      <c r="AK53" s="68">
        <v>492.324030180161</v>
      </c>
      <c r="AL53" s="68">
        <v>501.67126893220501</v>
      </c>
      <c r="AM53" s="68">
        <v>521.20294905954995</v>
      </c>
      <c r="AN53" s="68">
        <v>445.61252166998497</v>
      </c>
      <c r="AO53" s="68">
        <v>485.33129971429298</v>
      </c>
      <c r="AP53" s="68">
        <v>486.40532049146498</v>
      </c>
      <c r="AQ53" s="68">
        <v>476.07530241718001</v>
      </c>
      <c r="AR53" s="68">
        <v>430.268895745718</v>
      </c>
      <c r="AS53" s="68">
        <v>483.236834621703</v>
      </c>
      <c r="AT53" s="68">
        <v>487.26543592574802</v>
      </c>
      <c r="AU53" s="68">
        <v>466.62424088530503</v>
      </c>
      <c r="AV53" s="68">
        <v>447.27456641814001</v>
      </c>
      <c r="AW53" s="68">
        <v>502.59688782664</v>
      </c>
      <c r="AX53" s="68">
        <v>506.53925578616401</v>
      </c>
      <c r="AY53" s="68">
        <v>485.17898696643903</v>
      </c>
      <c r="AZ53" s="68">
        <v>467.50383323096599</v>
      </c>
      <c r="BA53" s="68">
        <v>466.51981092037499</v>
      </c>
      <c r="BB53" s="68">
        <v>495.27529061658498</v>
      </c>
      <c r="BC53" s="68">
        <v>500.79500436012398</v>
      </c>
      <c r="BD53" s="68">
        <v>461.46612731021901</v>
      </c>
      <c r="BE53" s="68">
        <v>527.78697288617502</v>
      </c>
      <c r="BF53" s="68">
        <v>520.10895790992595</v>
      </c>
      <c r="BG53" s="76">
        <v>497.90844928131003</v>
      </c>
      <c r="BH53" s="76">
        <v>447.72977138340201</v>
      </c>
      <c r="BI53" s="76">
        <v>449.00518831180398</v>
      </c>
      <c r="BJ53" s="76">
        <v>453.02677458953599</v>
      </c>
      <c r="BK53" s="76">
        <v>459.436562024561</v>
      </c>
      <c r="BL53" s="76">
        <v>429.36582146743899</v>
      </c>
      <c r="BM53" s="76">
        <v>445.29285151142699</v>
      </c>
      <c r="BN53" s="76">
        <v>441.54082173921699</v>
      </c>
      <c r="BO53" s="76">
        <v>445.89239436364397</v>
      </c>
      <c r="BP53" s="76">
        <v>562.75949049210396</v>
      </c>
      <c r="BQ53" s="68"/>
      <c r="BR53" s="189">
        <f t="shared" si="10"/>
        <v>-3.7123368003769883</v>
      </c>
      <c r="BS53" s="189">
        <f t="shared" si="11"/>
        <v>-11.485952850318995</v>
      </c>
      <c r="BT53" s="189">
        <f t="shared" si="12"/>
        <v>-13.544167660917026</v>
      </c>
      <c r="BU53" s="264">
        <f t="shared" si="13"/>
        <v>133.39366902466497</v>
      </c>
      <c r="BV53" s="68"/>
      <c r="BW53" s="190">
        <f t="shared" si="14"/>
        <v>-8.2679151533523471E-3</v>
      </c>
      <c r="BX53" s="190">
        <f t="shared" si="15"/>
        <v>-2.5353805767276822E-2</v>
      </c>
      <c r="BY53" s="190">
        <f t="shared" si="16"/>
        <v>-2.9479951707006218E-2</v>
      </c>
      <c r="BZ53" s="190">
        <f t="shared" si="17"/>
        <v>0.31067603045060005</v>
      </c>
    </row>
    <row r="54" spans="2:78" x14ac:dyDescent="0.3">
      <c r="B54" s="97" t="s">
        <v>127</v>
      </c>
      <c r="C54" s="97" t="s">
        <v>376</v>
      </c>
      <c r="D54" s="68">
        <v>2607.9377426295</v>
      </c>
      <c r="E54" s="68">
        <v>2799.1433038066898</v>
      </c>
      <c r="F54" s="68">
        <v>2726.8003746343802</v>
      </c>
      <c r="G54" s="68">
        <v>2800.0148605306899</v>
      </c>
      <c r="H54" s="68">
        <v>2325.81659710242</v>
      </c>
      <c r="I54" s="68">
        <v>2495.1776780933701</v>
      </c>
      <c r="J54" s="68">
        <v>2448.6500874427502</v>
      </c>
      <c r="K54" s="68">
        <v>2474.3483708339299</v>
      </c>
      <c r="L54" s="68">
        <v>2432.1193743528302</v>
      </c>
      <c r="M54" s="68">
        <v>2426.7929927324599</v>
      </c>
      <c r="N54" s="68">
        <v>2459.51760875228</v>
      </c>
      <c r="O54" s="68">
        <v>2518.1163442205798</v>
      </c>
      <c r="P54" s="68">
        <v>2142.80237583606</v>
      </c>
      <c r="Q54" s="68">
        <v>2223.5918105859701</v>
      </c>
      <c r="R54" s="68">
        <v>2166.8570337158499</v>
      </c>
      <c r="S54" s="68">
        <v>2050.5078613979399</v>
      </c>
      <c r="T54" s="68">
        <v>1770.93002222626</v>
      </c>
      <c r="U54" s="68">
        <v>1863.7893254518599</v>
      </c>
      <c r="V54" s="68">
        <v>1884.28414776311</v>
      </c>
      <c r="W54" s="68">
        <v>1940.78100334137</v>
      </c>
      <c r="X54" s="68">
        <v>1882.76641789577</v>
      </c>
      <c r="Y54" s="68">
        <v>2045.98821416282</v>
      </c>
      <c r="Z54" s="68">
        <v>1873.4859420871001</v>
      </c>
      <c r="AA54" s="68">
        <v>1853.5260727014099</v>
      </c>
      <c r="AB54" s="68">
        <v>1740.15796804203</v>
      </c>
      <c r="AC54" s="68">
        <v>1939.2839843685799</v>
      </c>
      <c r="AD54" s="68">
        <v>2147.1552713092401</v>
      </c>
      <c r="AE54" s="68">
        <v>1878.4290776784001</v>
      </c>
      <c r="AF54" s="68">
        <v>2077.2653911974098</v>
      </c>
      <c r="AG54" s="68">
        <v>2020.6686404873001</v>
      </c>
      <c r="AH54" s="68">
        <v>2120.5445437306798</v>
      </c>
      <c r="AI54" s="68">
        <v>2001.8864837267399</v>
      </c>
      <c r="AJ54" s="68">
        <v>2147.1503704625902</v>
      </c>
      <c r="AK54" s="68">
        <v>2132.2873664621602</v>
      </c>
      <c r="AL54" s="68">
        <v>2359.9479060835401</v>
      </c>
      <c r="AM54" s="68">
        <v>2321.2509983156801</v>
      </c>
      <c r="AN54" s="68">
        <v>2029.4453770402099</v>
      </c>
      <c r="AO54" s="68">
        <v>2085.6650565489099</v>
      </c>
      <c r="AP54" s="68">
        <v>2150.25109561829</v>
      </c>
      <c r="AQ54" s="68">
        <v>2104.43480173743</v>
      </c>
      <c r="AR54" s="68">
        <v>1893.9238913315401</v>
      </c>
      <c r="AS54" s="68">
        <v>2127.3070109475998</v>
      </c>
      <c r="AT54" s="68">
        <v>2191.3523118858802</v>
      </c>
      <c r="AU54" s="68">
        <v>2048.8625752233802</v>
      </c>
      <c r="AV54" s="68">
        <v>1869.4040098394401</v>
      </c>
      <c r="AW54" s="68">
        <v>2096.1412058718902</v>
      </c>
      <c r="AX54" s="68">
        <v>2169.6506661888002</v>
      </c>
      <c r="AY54" s="68">
        <v>1992.3051245312099</v>
      </c>
      <c r="AZ54" s="68">
        <v>1788.92397872937</v>
      </c>
      <c r="BA54" s="68">
        <v>1295.5050367372701</v>
      </c>
      <c r="BB54" s="68">
        <v>1465.4623056406499</v>
      </c>
      <c r="BC54" s="68">
        <v>1410.0959658043901</v>
      </c>
      <c r="BD54" s="68">
        <v>1417.93847454621</v>
      </c>
      <c r="BE54" s="68">
        <v>1571.80374596098</v>
      </c>
      <c r="BF54" s="68">
        <v>1604.9053496461299</v>
      </c>
      <c r="BG54" s="76">
        <v>1669.96512183868</v>
      </c>
      <c r="BH54" s="76">
        <v>1579.26971306583</v>
      </c>
      <c r="BI54" s="76">
        <v>1680.28916482464</v>
      </c>
      <c r="BJ54" s="76">
        <v>1806.22683913843</v>
      </c>
      <c r="BK54" s="76">
        <v>1933.7043861767399</v>
      </c>
      <c r="BL54" s="76">
        <v>1625.96323074669</v>
      </c>
      <c r="BM54" s="76">
        <v>1629.9862751848</v>
      </c>
      <c r="BN54" s="76">
        <v>1731.68751661549</v>
      </c>
      <c r="BO54" s="76">
        <v>1760.55097748399</v>
      </c>
      <c r="BP54" s="76">
        <v>1779.8954657652</v>
      </c>
      <c r="BQ54" s="68"/>
      <c r="BR54" s="189">
        <f t="shared" si="10"/>
        <v>-50.302889639840032</v>
      </c>
      <c r="BS54" s="189">
        <f t="shared" si="11"/>
        <v>-74.539322522939983</v>
      </c>
      <c r="BT54" s="189">
        <f t="shared" si="12"/>
        <v>-173.15340869274996</v>
      </c>
      <c r="BU54" s="264">
        <f t="shared" si="13"/>
        <v>153.93223501851003</v>
      </c>
      <c r="BV54" s="68"/>
      <c r="BW54" s="190">
        <f t="shared" si="14"/>
        <v>-2.9937043392819707E-2</v>
      </c>
      <c r="BX54" s="190">
        <f t="shared" si="15"/>
        <v>-4.1267974159045956E-2</v>
      </c>
      <c r="BY54" s="190">
        <f t="shared" si="16"/>
        <v>-8.9544922135230548E-2</v>
      </c>
      <c r="BZ54" s="190">
        <f t="shared" si="17"/>
        <v>9.4671412063740107E-2</v>
      </c>
    </row>
    <row r="55" spans="2:78" x14ac:dyDescent="0.3">
      <c r="B55" s="97" t="s">
        <v>128</v>
      </c>
      <c r="C55" s="97" t="s">
        <v>29</v>
      </c>
      <c r="D55" s="76">
        <v>1035.2025572211267</v>
      </c>
      <c r="E55" s="76">
        <v>1102.1460741562637</v>
      </c>
      <c r="F55" s="76">
        <v>1078.6234586017242</v>
      </c>
      <c r="G55" s="76">
        <v>1059.3168549972156</v>
      </c>
      <c r="H55" s="76">
        <v>961.78788252823574</v>
      </c>
      <c r="I55" s="76">
        <v>1030.5760118443118</v>
      </c>
      <c r="J55" s="76">
        <v>1037.1381343688547</v>
      </c>
      <c r="K55" s="76">
        <v>1033.6498211061162</v>
      </c>
      <c r="L55" s="76">
        <v>1029.5501835271252</v>
      </c>
      <c r="M55" s="76">
        <v>1058.6817095019173</v>
      </c>
      <c r="N55" s="76">
        <v>1067.6805090360062</v>
      </c>
      <c r="O55" s="76">
        <v>1102.4796102835446</v>
      </c>
      <c r="P55" s="76">
        <v>1044.4268409294289</v>
      </c>
      <c r="Q55" s="76">
        <v>1090.6859456478642</v>
      </c>
      <c r="R55" s="76">
        <v>1078.7314665792098</v>
      </c>
      <c r="S55" s="76">
        <v>1054.1407969709303</v>
      </c>
      <c r="T55" s="76">
        <v>962.76959877914953</v>
      </c>
      <c r="U55" s="76">
        <v>981.9324471620414</v>
      </c>
      <c r="V55" s="76">
        <v>981.84830655317774</v>
      </c>
      <c r="W55" s="76">
        <v>993.47909799549848</v>
      </c>
      <c r="X55" s="76">
        <v>940.38159372153393</v>
      </c>
      <c r="Y55" s="76">
        <v>984.64418700777856</v>
      </c>
      <c r="Z55" s="76">
        <v>982.32852082190198</v>
      </c>
      <c r="AA55" s="76">
        <v>957.01288006522793</v>
      </c>
      <c r="AB55" s="76">
        <v>879.01950413366615</v>
      </c>
      <c r="AC55" s="76">
        <v>928.03486345218334</v>
      </c>
      <c r="AD55" s="76">
        <v>926.33675496028241</v>
      </c>
      <c r="AE55" s="76">
        <v>916.73646108620619</v>
      </c>
      <c r="AF55" s="76">
        <v>885.24955423139693</v>
      </c>
      <c r="AG55" s="76">
        <v>925.76137663169834</v>
      </c>
      <c r="AH55" s="76">
        <v>919.26866069944253</v>
      </c>
      <c r="AI55" s="76">
        <v>918.26528008432842</v>
      </c>
      <c r="AJ55" s="76">
        <v>839.22024469106964</v>
      </c>
      <c r="AK55" s="76">
        <v>889.79871141445176</v>
      </c>
      <c r="AL55" s="76">
        <v>902.76289361177498</v>
      </c>
      <c r="AM55" s="76">
        <v>908.57419113961032</v>
      </c>
      <c r="AN55" s="76">
        <v>833.6473670511067</v>
      </c>
      <c r="AO55" s="76">
        <v>885.67865886072502</v>
      </c>
      <c r="AP55" s="76">
        <v>888.1448836870112</v>
      </c>
      <c r="AQ55" s="76">
        <v>865.71864308102101</v>
      </c>
      <c r="AR55" s="76">
        <v>807.88413389395794</v>
      </c>
      <c r="AS55" s="76">
        <v>874.81787638280548</v>
      </c>
      <c r="AT55" s="76">
        <v>886.5842857853263</v>
      </c>
      <c r="AU55" s="76">
        <v>850.57436637417834</v>
      </c>
      <c r="AV55" s="76">
        <v>810.22635170957426</v>
      </c>
      <c r="AW55" s="76">
        <v>877.99496705583124</v>
      </c>
      <c r="AX55" s="76">
        <v>889.79941774289841</v>
      </c>
      <c r="AY55" s="76">
        <v>853.06672202485868</v>
      </c>
      <c r="AZ55" s="76">
        <v>780.40870816516747</v>
      </c>
      <c r="BA55" s="76">
        <v>768.17774676610895</v>
      </c>
      <c r="BB55" s="76">
        <v>818.3437631378423</v>
      </c>
      <c r="BC55" s="76">
        <v>799.93791406515834</v>
      </c>
      <c r="BD55" s="76">
        <v>723.56152249219031</v>
      </c>
      <c r="BE55" s="76">
        <v>800.40744023445245</v>
      </c>
      <c r="BF55" s="76">
        <v>810.25990595141309</v>
      </c>
      <c r="BG55" s="76">
        <v>764.81012401971998</v>
      </c>
      <c r="BH55" s="76">
        <v>718.6310203260374</v>
      </c>
      <c r="BI55" s="76">
        <v>725.1856815295539</v>
      </c>
      <c r="BJ55" s="76">
        <v>736.67580829503629</v>
      </c>
      <c r="BK55" s="76">
        <v>733.37860909889093</v>
      </c>
      <c r="BL55" s="76">
        <v>703.01180896097799</v>
      </c>
      <c r="BM55" s="76">
        <v>723.05231709551947</v>
      </c>
      <c r="BN55" s="76">
        <v>719.75401818335752</v>
      </c>
      <c r="BO55" s="76">
        <v>712.91913040338</v>
      </c>
      <c r="BP55" s="76">
        <v>818.88790088197209</v>
      </c>
      <c r="BQ55" s="68"/>
      <c r="BR55" s="189">
        <f t="shared" si="10"/>
        <v>-2.1333644340344335</v>
      </c>
      <c r="BS55" s="189">
        <f t="shared" si="11"/>
        <v>-16.921790111678774</v>
      </c>
      <c r="BT55" s="189">
        <f t="shared" si="12"/>
        <v>-20.459478695510938</v>
      </c>
      <c r="BU55" s="264">
        <f t="shared" si="13"/>
        <v>115.8760919209941</v>
      </c>
      <c r="BV55" s="76"/>
      <c r="BW55" s="190">
        <f t="shared" si="14"/>
        <v>-2.9418181968716814E-3</v>
      </c>
      <c r="BX55" s="190">
        <f t="shared" si="15"/>
        <v>-2.2970470756794082E-2</v>
      </c>
      <c r="BY55" s="190">
        <f t="shared" si="16"/>
        <v>-2.7897566743390143E-2</v>
      </c>
      <c r="BZ55" s="190">
        <f t="shared" si="17"/>
        <v>0.16482808744315991</v>
      </c>
    </row>
    <row r="56" spans="2:78" x14ac:dyDescent="0.3">
      <c r="B56" s="97" t="s">
        <v>129</v>
      </c>
      <c r="C56" s="97" t="s">
        <v>26</v>
      </c>
      <c r="D56" s="68">
        <v>150.40802612779359</v>
      </c>
      <c r="E56" s="68">
        <v>141.24998879763291</v>
      </c>
      <c r="F56" s="68">
        <v>140.0215283113383</v>
      </c>
      <c r="G56" s="68">
        <v>155.57313501229589</v>
      </c>
      <c r="H56" s="68">
        <v>146.5012365552432</v>
      </c>
      <c r="I56" s="68">
        <v>129.98392623609459</v>
      </c>
      <c r="J56" s="68">
        <v>132.2922336331458</v>
      </c>
      <c r="K56" s="68">
        <v>147.45706290804162</v>
      </c>
      <c r="L56" s="68">
        <v>158.40415030102952</v>
      </c>
      <c r="M56" s="68">
        <v>126.3469313310447</v>
      </c>
      <c r="N56" s="68">
        <v>127.8186956334837</v>
      </c>
      <c r="O56" s="68">
        <v>161.67999588814681</v>
      </c>
      <c r="P56" s="68">
        <v>139.0788403445313</v>
      </c>
      <c r="Q56" s="68">
        <v>119.48173415990391</v>
      </c>
      <c r="R56" s="68">
        <v>122.8480513040352</v>
      </c>
      <c r="S56" s="68">
        <v>130.79031465598462</v>
      </c>
      <c r="T56" s="68">
        <v>132.8819096531698</v>
      </c>
      <c r="U56" s="68">
        <v>121.12165408357359</v>
      </c>
      <c r="V56" s="68">
        <v>127.522799287989</v>
      </c>
      <c r="W56" s="68">
        <v>140.25110690201859</v>
      </c>
      <c r="X56" s="68">
        <v>118.97736921643491</v>
      </c>
      <c r="Y56" s="68">
        <v>111.47524039449991</v>
      </c>
      <c r="Z56" s="68">
        <v>112.29197741321209</v>
      </c>
      <c r="AA56" s="68">
        <v>113.22539521439001</v>
      </c>
      <c r="AB56" s="68">
        <v>109.6673691027551</v>
      </c>
      <c r="AC56" s="68">
        <v>102.56843274838441</v>
      </c>
      <c r="AD56" s="68">
        <v>107.30431977747941</v>
      </c>
      <c r="AE56" s="68">
        <v>107.57168363080049</v>
      </c>
      <c r="AF56" s="68">
        <v>103.14227139950501</v>
      </c>
      <c r="AG56" s="68">
        <v>104.01366125770662</v>
      </c>
      <c r="AH56" s="68">
        <v>106.66237666386399</v>
      </c>
      <c r="AI56" s="68">
        <v>107.55278998568171</v>
      </c>
      <c r="AJ56" s="68">
        <v>103.1211464161581</v>
      </c>
      <c r="AK56" s="68">
        <v>100.38605482636959</v>
      </c>
      <c r="AL56" s="68">
        <v>102.25135985072831</v>
      </c>
      <c r="AM56" s="68">
        <v>106.56767181726511</v>
      </c>
      <c r="AN56" s="68">
        <v>99.045198500333896</v>
      </c>
      <c r="AO56" s="68">
        <v>97.453000192314789</v>
      </c>
      <c r="AP56" s="68">
        <v>99.034631494440802</v>
      </c>
      <c r="AQ56" s="68">
        <v>99.462420828048806</v>
      </c>
      <c r="AR56" s="68">
        <v>95.047076992414304</v>
      </c>
      <c r="AS56" s="68">
        <v>94.817074412462006</v>
      </c>
      <c r="AT56" s="68">
        <v>97.980704546761899</v>
      </c>
      <c r="AU56" s="68">
        <v>97.238344759406203</v>
      </c>
      <c r="AV56" s="68">
        <v>106.3025770633856</v>
      </c>
      <c r="AW56" s="68">
        <v>100.41085758123801</v>
      </c>
      <c r="AX56" s="68">
        <v>101.0999981141228</v>
      </c>
      <c r="AY56" s="68">
        <v>104.7238035730999</v>
      </c>
      <c r="AZ56" s="68">
        <v>106.6157524707761</v>
      </c>
      <c r="BA56" s="68">
        <v>92.460124179709496</v>
      </c>
      <c r="BB56" s="68">
        <v>97.406968840095303</v>
      </c>
      <c r="BC56" s="68">
        <v>101.65933792533849</v>
      </c>
      <c r="BD56" s="68">
        <v>100.1471658568345</v>
      </c>
      <c r="BE56" s="68">
        <v>96.400201234692503</v>
      </c>
      <c r="BF56" s="68">
        <v>97.385488073468309</v>
      </c>
      <c r="BG56" s="76">
        <v>99.353290697546612</v>
      </c>
      <c r="BH56" s="76">
        <v>97.970108000743707</v>
      </c>
      <c r="BI56" s="76">
        <v>86.972212772523392</v>
      </c>
      <c r="BJ56" s="76">
        <v>87.417442408335305</v>
      </c>
      <c r="BK56" s="76">
        <v>94.361294612116396</v>
      </c>
      <c r="BL56" s="76">
        <v>97.164611635735497</v>
      </c>
      <c r="BM56" s="76">
        <v>87.307635936195595</v>
      </c>
      <c r="BN56" s="76">
        <v>86.077821189314392</v>
      </c>
      <c r="BO56" s="76">
        <v>92.623555759350296</v>
      </c>
      <c r="BP56" s="76">
        <v>99.16570012713359</v>
      </c>
      <c r="BQ56" s="68"/>
      <c r="BR56" s="189">
        <f t="shared" si="10"/>
        <v>0.33542316367220337</v>
      </c>
      <c r="BS56" s="189">
        <f t="shared" si="11"/>
        <v>-1.3396212190209127</v>
      </c>
      <c r="BT56" s="189">
        <f t="shared" si="12"/>
        <v>-1.7377388527660997</v>
      </c>
      <c r="BU56" s="264">
        <f t="shared" si="13"/>
        <v>2.0010884913980931</v>
      </c>
      <c r="BV56" s="68"/>
      <c r="BW56" s="190">
        <f t="shared" si="14"/>
        <v>3.8566704580634929E-3</v>
      </c>
      <c r="BX56" s="190">
        <f t="shared" si="15"/>
        <v>-1.532441560991241E-2</v>
      </c>
      <c r="BY56" s="190">
        <f t="shared" si="16"/>
        <v>-1.8415801308251302E-2</v>
      </c>
      <c r="BZ56" s="190">
        <f t="shared" si="17"/>
        <v>2.0594828278633563E-2</v>
      </c>
    </row>
    <row r="57" spans="2:78" x14ac:dyDescent="0.3">
      <c r="B57" s="80" t="s">
        <v>183</v>
      </c>
      <c r="C57" s="80" t="s">
        <v>181</v>
      </c>
      <c r="D57" s="98">
        <v>2719.7265102845222</v>
      </c>
      <c r="E57" s="98">
        <v>2931.138463751628</v>
      </c>
      <c r="F57" s="98">
        <v>2975.1862631701679</v>
      </c>
      <c r="G57" s="98">
        <v>2820.7725341119622</v>
      </c>
      <c r="H57" s="98">
        <v>2692.079324466773</v>
      </c>
      <c r="I57" s="98">
        <v>2927.1361003301222</v>
      </c>
      <c r="J57" s="98">
        <v>3003.9894308591902</v>
      </c>
      <c r="K57" s="98">
        <v>2779.5914579896903</v>
      </c>
      <c r="L57" s="98">
        <v>2664.4245652543505</v>
      </c>
      <c r="M57" s="98">
        <v>2813.3031393795713</v>
      </c>
      <c r="N57" s="98">
        <v>2929.5238009118598</v>
      </c>
      <c r="O57" s="98">
        <v>2788.5021259467162</v>
      </c>
      <c r="P57" s="98">
        <v>2498.7506211480559</v>
      </c>
      <c r="Q57" s="98">
        <v>2703.4899739818397</v>
      </c>
      <c r="R57" s="98">
        <v>2741.6306020666025</v>
      </c>
      <c r="S57" s="98">
        <v>2510.5720647108133</v>
      </c>
      <c r="T57" s="98">
        <v>2406.0934241299719</v>
      </c>
      <c r="U57" s="98">
        <v>2560.6561305279997</v>
      </c>
      <c r="V57" s="98">
        <v>2639.0460651828621</v>
      </c>
      <c r="W57" s="98">
        <v>2456.6459109326661</v>
      </c>
      <c r="X57" s="98">
        <v>2359.1445986442945</v>
      </c>
      <c r="Y57" s="98">
        <v>2568.3408407309457</v>
      </c>
      <c r="Z57" s="98">
        <v>2643.4645053761878</v>
      </c>
      <c r="AA57" s="98">
        <v>2398.0254717821363</v>
      </c>
      <c r="AB57" s="98">
        <v>2299.1525013244382</v>
      </c>
      <c r="AC57" s="98">
        <v>2548.2187162920982</v>
      </c>
      <c r="AD57" s="98">
        <v>2616.2247083259176</v>
      </c>
      <c r="AE57" s="98">
        <v>2407.4586273031337</v>
      </c>
      <c r="AF57" s="98">
        <v>2316.7946336917303</v>
      </c>
      <c r="AG57" s="98">
        <v>2569.3071903065174</v>
      </c>
      <c r="AH57" s="98">
        <v>2661.1187660276537</v>
      </c>
      <c r="AI57" s="98">
        <v>2471.9697198723607</v>
      </c>
      <c r="AJ57" s="98">
        <v>2271.120265930088</v>
      </c>
      <c r="AK57" s="98">
        <v>2507.423866272426</v>
      </c>
      <c r="AL57" s="98">
        <v>2581.8397357080798</v>
      </c>
      <c r="AM57" s="98">
        <v>2396.6246148277237</v>
      </c>
      <c r="AN57" s="98">
        <v>2232.7247805670822</v>
      </c>
      <c r="AO57" s="98">
        <v>2485.2599073649872</v>
      </c>
      <c r="AP57" s="98">
        <v>2539.3765577181953</v>
      </c>
      <c r="AQ57" s="98">
        <v>2344.42559463414</v>
      </c>
      <c r="AR57" s="98">
        <v>2114.4378535780397</v>
      </c>
      <c r="AS57" s="98">
        <v>2373.6464513582082</v>
      </c>
      <c r="AT57" s="98">
        <v>2475.3420982854923</v>
      </c>
      <c r="AU57" s="98">
        <v>2266.5879206190598</v>
      </c>
      <c r="AV57" s="98">
        <v>2045.1901250725964</v>
      </c>
      <c r="AW57" s="98">
        <v>2301.2385628707812</v>
      </c>
      <c r="AX57" s="98">
        <v>2397.2791540770959</v>
      </c>
      <c r="AY57" s="98">
        <v>2196.1986050902901</v>
      </c>
      <c r="AZ57" s="98">
        <v>2009.4789216480215</v>
      </c>
      <c r="BA57" s="98">
        <v>2037.3824826602402</v>
      </c>
      <c r="BB57" s="98">
        <v>2259.0331399125139</v>
      </c>
      <c r="BC57" s="98">
        <v>2039.0858890375862</v>
      </c>
      <c r="BD57" s="63">
        <v>1879.7464676593975</v>
      </c>
      <c r="BE57" s="63">
        <v>2159.190909174858</v>
      </c>
      <c r="BF57" s="63">
        <v>2277.3162789038297</v>
      </c>
      <c r="BG57" s="63">
        <v>2042.5745304097045</v>
      </c>
      <c r="BH57" s="63">
        <v>1770.3037278088925</v>
      </c>
      <c r="BI57" s="63">
        <v>1880.1674407404448</v>
      </c>
      <c r="BJ57" s="63">
        <v>1950.0675769618385</v>
      </c>
      <c r="BK57" s="63">
        <v>1861.0660726211752</v>
      </c>
      <c r="BL57" s="63">
        <v>1770.7689905402731</v>
      </c>
      <c r="BM57" s="63">
        <v>1899.3398536093778</v>
      </c>
      <c r="BN57" s="63">
        <v>1913.8746463326781</v>
      </c>
      <c r="BO57" s="63">
        <v>1812.2939940594292</v>
      </c>
      <c r="BP57" s="63">
        <v>1953.3838161693136</v>
      </c>
      <c r="BQ57" s="68"/>
      <c r="BR57" s="189">
        <f t="shared" si="10"/>
        <v>19.172412868932952</v>
      </c>
      <c r="BS57" s="189">
        <f t="shared" si="11"/>
        <v>-36.192930629160401</v>
      </c>
      <c r="BT57" s="189">
        <f t="shared" si="12"/>
        <v>-48.772078561745957</v>
      </c>
      <c r="BU57" s="264">
        <f t="shared" si="13"/>
        <v>182.61482562904052</v>
      </c>
      <c r="BV57" s="68"/>
      <c r="BW57" s="190">
        <f t="shared" si="14"/>
        <v>1.0197183747306304E-2</v>
      </c>
      <c r="BX57" s="190">
        <f t="shared" si="15"/>
        <v>-1.8559834057416704E-2</v>
      </c>
      <c r="BY57" s="190">
        <f t="shared" si="16"/>
        <v>-2.6206527150889412E-2</v>
      </c>
      <c r="BZ57" s="190">
        <f t="shared" si="17"/>
        <v>0.1031274133467424</v>
      </c>
    </row>
    <row r="58" spans="2:78" s="3" customFormat="1" x14ac:dyDescent="0.3">
      <c r="B58" s="200" t="s">
        <v>130</v>
      </c>
      <c r="C58" s="201" t="s">
        <v>30</v>
      </c>
      <c r="D58" s="71">
        <v>17282.709956720872</v>
      </c>
      <c r="E58" s="71">
        <v>16528.719948973048</v>
      </c>
      <c r="F58" s="71">
        <v>16026.597966054936</v>
      </c>
      <c r="G58" s="71">
        <v>17879.363400335838</v>
      </c>
      <c r="H58" s="71">
        <v>16400.888403581055</v>
      </c>
      <c r="I58" s="71">
        <v>15019.04982954066</v>
      </c>
      <c r="J58" s="71">
        <v>14125.661164194773</v>
      </c>
      <c r="K58" s="71">
        <v>16731.841494613655</v>
      </c>
      <c r="L58" s="71">
        <v>18806.547682377546</v>
      </c>
      <c r="M58" s="71">
        <v>16195.941076718564</v>
      </c>
      <c r="N58" s="71">
        <v>15128.082043224445</v>
      </c>
      <c r="O58" s="71">
        <v>18268.945105775801</v>
      </c>
      <c r="P58" s="71">
        <v>17498.609075100503</v>
      </c>
      <c r="Q58" s="71">
        <v>15431.975971105177</v>
      </c>
      <c r="R58" s="71">
        <v>14482.80377534232</v>
      </c>
      <c r="S58" s="71">
        <v>15624.926801612468</v>
      </c>
      <c r="T58" s="71">
        <v>16083.966260687341</v>
      </c>
      <c r="U58" s="71">
        <v>14335.09304071073</v>
      </c>
      <c r="V58" s="71">
        <v>13578.467658633574</v>
      </c>
      <c r="W58" s="71">
        <v>15487.085638046596</v>
      </c>
      <c r="X58" s="71">
        <v>15707.713909528136</v>
      </c>
      <c r="Y58" s="71">
        <v>14296.86596212053</v>
      </c>
      <c r="Z58" s="71">
        <v>13593.312621322964</v>
      </c>
      <c r="AA58" s="71">
        <v>14478.219261152266</v>
      </c>
      <c r="AB58" s="71">
        <v>14478.694687314381</v>
      </c>
      <c r="AC58" s="71">
        <v>13926.769751600794</v>
      </c>
      <c r="AD58" s="71">
        <v>13579.845488887788</v>
      </c>
      <c r="AE58" s="71">
        <v>14578.645189288742</v>
      </c>
      <c r="AF58" s="71">
        <v>14958.937057469184</v>
      </c>
      <c r="AG58" s="71">
        <v>14194.020061445437</v>
      </c>
      <c r="AH58" s="71">
        <v>13467.501345951514</v>
      </c>
      <c r="AI58" s="71">
        <v>14466.257806673651</v>
      </c>
      <c r="AJ58" s="71">
        <v>15112.580066820337</v>
      </c>
      <c r="AK58" s="71">
        <v>13993.509329439219</v>
      </c>
      <c r="AL58" s="71">
        <v>13858.891602941319</v>
      </c>
      <c r="AM58" s="71">
        <v>15059.966487606725</v>
      </c>
      <c r="AN58" s="71">
        <v>14406.137369424756</v>
      </c>
      <c r="AO58" s="71">
        <v>13895.493706026396</v>
      </c>
      <c r="AP58" s="71">
        <v>13685.634254046634</v>
      </c>
      <c r="AQ58" s="71">
        <v>14520.750228194076</v>
      </c>
      <c r="AR58" s="71">
        <v>14334.827672809848</v>
      </c>
      <c r="AS58" s="71">
        <v>13654.804822182052</v>
      </c>
      <c r="AT58" s="71">
        <v>13387.351646148374</v>
      </c>
      <c r="AU58" s="71">
        <v>14258.166410477737</v>
      </c>
      <c r="AV58" s="71">
        <v>13999.655479562076</v>
      </c>
      <c r="AW58" s="71">
        <v>13310.590437502298</v>
      </c>
      <c r="AX58" s="71">
        <v>13350.642686228968</v>
      </c>
      <c r="AY58" s="71">
        <v>13522.700592284156</v>
      </c>
      <c r="AZ58" s="71">
        <v>13241.816032683941</v>
      </c>
      <c r="BA58" s="71">
        <v>11584.157087387559</v>
      </c>
      <c r="BB58" s="71">
        <v>11594.28459793109</v>
      </c>
      <c r="BC58" s="71">
        <v>12192.832615457168</v>
      </c>
      <c r="BD58" s="71">
        <v>12491.650694658638</v>
      </c>
      <c r="BE58" s="71">
        <v>12748.830527031409</v>
      </c>
      <c r="BF58" s="71">
        <v>12320.69458651843</v>
      </c>
      <c r="BG58" s="71">
        <v>13217.161772204445</v>
      </c>
      <c r="BH58" s="71">
        <v>12511.534077125991</v>
      </c>
      <c r="BI58" s="71">
        <v>11704.584417474616</v>
      </c>
      <c r="BJ58" s="71">
        <v>11943.268925278595</v>
      </c>
      <c r="BK58" s="71">
        <v>12930.63706530944</v>
      </c>
      <c r="BL58" s="71">
        <v>12047.477312434197</v>
      </c>
      <c r="BM58" s="71">
        <v>11756.937924226451</v>
      </c>
      <c r="BN58" s="71">
        <v>11535.650606554402</v>
      </c>
      <c r="BO58" s="71">
        <v>12260.562730047584</v>
      </c>
      <c r="BP58" s="71">
        <v>12853.284698990785</v>
      </c>
      <c r="BQ58" s="67"/>
      <c r="BR58" s="367">
        <f t="shared" si="10"/>
        <v>52.353506751835084</v>
      </c>
      <c r="BS58" s="367">
        <f t="shared" si="11"/>
        <v>-407.61831872419316</v>
      </c>
      <c r="BT58" s="367">
        <f t="shared" si="12"/>
        <v>-670.07433526185559</v>
      </c>
      <c r="BU58" s="213">
        <f t="shared" si="13"/>
        <v>805.80738655658752</v>
      </c>
      <c r="BV58" s="67"/>
      <c r="BW58" s="335">
        <f t="shared" si="14"/>
        <v>4.4729060754752446E-3</v>
      </c>
      <c r="BX58" s="335">
        <f t="shared" si="15"/>
        <v>-3.4129543701510917E-2</v>
      </c>
      <c r="BY58" s="335">
        <f t="shared" si="16"/>
        <v>-5.1820674563633359E-2</v>
      </c>
      <c r="BZ58" s="335">
        <f t="shared" si="17"/>
        <v>6.6885984979188462E-2</v>
      </c>
    </row>
    <row r="59" spans="2:78" ht="14.5" x14ac:dyDescent="0.35">
      <c r="B59" s="80"/>
      <c r="C59" s="80"/>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67"/>
      <c r="BR59" s="67"/>
      <c r="BS59" s="67"/>
      <c r="BT59" s="67"/>
      <c r="BU59" s="67"/>
      <c r="BV59" s="67"/>
      <c r="BW59" s="237"/>
      <c r="BX59" s="288"/>
    </row>
    <row r="60" spans="2:78" s="75" customFormat="1" ht="14.5" x14ac:dyDescent="0.35">
      <c r="B60" s="253"/>
      <c r="C60" s="7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67"/>
      <c r="BN60" s="67"/>
      <c r="BO60" s="67"/>
      <c r="BP60" s="67"/>
      <c r="BQ60" s="67"/>
      <c r="BR60" s="67"/>
      <c r="BS60" s="67"/>
      <c r="BT60" s="67"/>
      <c r="BU60" s="67"/>
      <c r="BV60" s="67"/>
      <c r="BW60" s="67"/>
      <c r="BX60" s="67"/>
    </row>
    <row r="61" spans="2:78" s="67" customFormat="1" ht="14.5" x14ac:dyDescent="0.35">
      <c r="B61" s="253"/>
      <c r="C61" s="72"/>
      <c r="D61" s="186"/>
      <c r="E61" s="186"/>
      <c r="F61" s="186"/>
      <c r="G61" s="186"/>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76"/>
      <c r="BH61" s="115"/>
      <c r="BI61" s="115"/>
      <c r="BJ61" s="115"/>
      <c r="BK61" s="115"/>
      <c r="BL61" s="115"/>
    </row>
    <row r="62" spans="2:78" s="67" customFormat="1" ht="14.5" x14ac:dyDescent="0.35">
      <c r="B62" s="253"/>
      <c r="C62" s="72"/>
      <c r="D62" s="186"/>
      <c r="E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G62" s="76"/>
      <c r="BH62" s="174"/>
      <c r="BI62" s="174"/>
      <c r="BJ62" s="174"/>
    </row>
    <row r="63" spans="2:78" s="67" customFormat="1" ht="14.5" x14ac:dyDescent="0.35">
      <c r="B63" s="72"/>
      <c r="C63" s="72"/>
      <c r="D63" s="186"/>
      <c r="E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G63" s="76"/>
      <c r="BH63" s="174"/>
      <c r="BI63" s="174"/>
      <c r="BJ63" s="174"/>
    </row>
    <row r="64" spans="2:78" s="67" customFormat="1" ht="14.5" x14ac:dyDescent="0.35">
      <c r="B64" s="72"/>
      <c r="C64" s="72"/>
      <c r="D64" s="186"/>
      <c r="E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G64" s="76"/>
      <c r="BH64" s="174"/>
      <c r="BI64" s="174"/>
      <c r="BJ64" s="174"/>
    </row>
    <row r="65" spans="2:74" s="67" customFormat="1" ht="14.5" x14ac:dyDescent="0.35">
      <c r="B65" s="72"/>
      <c r="C65" s="72"/>
      <c r="D65" s="186"/>
      <c r="E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G65" s="76"/>
      <c r="BH65" s="174"/>
      <c r="BI65" s="174"/>
      <c r="BJ65" s="174"/>
    </row>
    <row r="66" spans="2:74" s="67" customFormat="1" ht="14.5" x14ac:dyDescent="0.35">
      <c r="B66" s="72"/>
      <c r="C66" s="72"/>
      <c r="D66" s="186"/>
      <c r="E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G66" s="76"/>
      <c r="BH66" s="174"/>
      <c r="BI66" s="174"/>
      <c r="BJ66" s="174"/>
    </row>
    <row r="67" spans="2:74" s="67" customFormat="1" x14ac:dyDescent="0.3">
      <c r="B67" s="113"/>
      <c r="C67" s="113"/>
      <c r="D67" s="100"/>
      <c r="E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F67" s="157"/>
      <c r="AG67" s="156"/>
      <c r="AH67" s="156"/>
      <c r="AI67" s="156"/>
      <c r="AJ67" s="156"/>
      <c r="AK67" s="156"/>
      <c r="AL67" s="156"/>
      <c r="AM67" s="156"/>
      <c r="AN67" s="156"/>
      <c r="AO67" s="156"/>
      <c r="AP67" s="156"/>
      <c r="AQ67" s="156"/>
      <c r="BG67" s="76"/>
      <c r="BH67" s="174"/>
      <c r="BI67" s="174"/>
      <c r="BJ67" s="174"/>
    </row>
    <row r="68" spans="2:74" s="67" customFormat="1" x14ac:dyDescent="0.3">
      <c r="B68" s="80"/>
      <c r="C68" s="80"/>
      <c r="D68" s="100"/>
      <c r="E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F68" s="157"/>
      <c r="AG68" s="156"/>
      <c r="AH68" s="156"/>
      <c r="AI68" s="156"/>
      <c r="AJ68" s="156"/>
      <c r="AK68" s="156"/>
      <c r="AL68" s="156"/>
      <c r="AM68" s="156"/>
      <c r="AN68" s="156"/>
      <c r="AO68" s="156"/>
      <c r="AP68" s="156"/>
      <c r="AQ68" s="156"/>
      <c r="BG68" s="76"/>
      <c r="BH68" s="174"/>
      <c r="BI68" s="174"/>
      <c r="BJ68" s="174"/>
    </row>
    <row r="69" spans="2:74" s="67" customFormat="1" x14ac:dyDescent="0.3">
      <c r="D69" s="100"/>
      <c r="E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F69" s="157"/>
      <c r="AG69" s="156"/>
      <c r="AH69" s="156"/>
      <c r="AI69" s="156"/>
      <c r="AJ69" s="156"/>
      <c r="AK69" s="156"/>
      <c r="AL69" s="156"/>
      <c r="AM69" s="156"/>
      <c r="AN69" s="156"/>
      <c r="AO69" s="156"/>
      <c r="AP69" s="156"/>
      <c r="AQ69" s="156"/>
      <c r="BG69" s="76"/>
      <c r="BH69" s="174"/>
      <c r="BI69" s="174"/>
      <c r="BJ69" s="174"/>
    </row>
    <row r="70" spans="2:74" s="67" customFormat="1" x14ac:dyDescent="0.3">
      <c r="B70" s="78" t="s">
        <v>118</v>
      </c>
      <c r="C70" s="78" t="s">
        <v>120</v>
      </c>
      <c r="D70" s="100"/>
      <c r="E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BG70" s="76"/>
      <c r="BH70" s="174"/>
      <c r="BI70" s="174"/>
      <c r="BJ70" s="174"/>
    </row>
    <row r="71" spans="2:74" s="67" customFormat="1" x14ac:dyDescent="0.3">
      <c r="B71" s="196">
        <v>45533</v>
      </c>
      <c r="C71" s="196">
        <v>45533</v>
      </c>
    </row>
    <row r="72" spans="2:74" s="67" customFormat="1" x14ac:dyDescent="0.3">
      <c r="B72" s="80"/>
      <c r="C72" s="80"/>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row>
    <row r="73" spans="2:74" s="67" customFormat="1" x14ac:dyDescent="0.3">
      <c r="B73" s="78" t="s">
        <v>119</v>
      </c>
      <c r="C73" s="78" t="s">
        <v>121</v>
      </c>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row>
    <row r="74" spans="2:74" x14ac:dyDescent="0.3">
      <c r="B74" s="80" t="s">
        <v>185</v>
      </c>
      <c r="C74" s="80" t="s">
        <v>184</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2:74" x14ac:dyDescent="0.3">
      <c r="B75" s="57"/>
      <c r="C75" s="80"/>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row>
    <row r="76" spans="2:74" x14ac:dyDescent="0.3">
      <c r="B76" s="78" t="s">
        <v>34</v>
      </c>
      <c r="C76" s="78" t="s">
        <v>33</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row>
    <row r="77" spans="2:74" x14ac:dyDescent="0.3">
      <c r="B77" s="81" t="s">
        <v>439</v>
      </c>
      <c r="C77" s="81" t="s">
        <v>436</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row>
    <row r="78" spans="2:74" x14ac:dyDescent="0.3">
      <c r="B78" s="81" t="s">
        <v>440</v>
      </c>
      <c r="C78" s="81" t="s">
        <v>438</v>
      </c>
    </row>
    <row r="79" spans="2:74" x14ac:dyDescent="0.3">
      <c r="B79" s="81" t="s">
        <v>437</v>
      </c>
      <c r="C79" s="81" t="s">
        <v>437</v>
      </c>
    </row>
    <row r="86" spans="3:4" x14ac:dyDescent="0.3">
      <c r="C86" s="75"/>
    </row>
    <row r="87" spans="3:4" x14ac:dyDescent="0.3">
      <c r="C87" s="75"/>
    </row>
    <row r="88" spans="3:4" x14ac:dyDescent="0.3">
      <c r="C88" s="75"/>
      <c r="D88" s="188"/>
    </row>
    <row r="89" spans="3:4" x14ac:dyDescent="0.3">
      <c r="C89" s="75"/>
      <c r="D89" s="188"/>
    </row>
    <row r="90" spans="3:4" x14ac:dyDescent="0.3">
      <c r="C90" s="75"/>
      <c r="D90" s="188"/>
    </row>
    <row r="91" spans="3:4" x14ac:dyDescent="0.3">
      <c r="C91" s="75"/>
      <c r="D91" s="188"/>
    </row>
    <row r="92" spans="3:4" x14ac:dyDescent="0.3">
      <c r="C92" s="75"/>
      <c r="D92" s="188"/>
    </row>
    <row r="93" spans="3:4" x14ac:dyDescent="0.3">
      <c r="C93" s="75"/>
      <c r="D93" s="188"/>
    </row>
    <row r="94" spans="3:4" x14ac:dyDescent="0.3">
      <c r="C94" s="75"/>
      <c r="D94" s="188"/>
    </row>
    <row r="95" spans="3:4" x14ac:dyDescent="0.3">
      <c r="C95" s="75"/>
      <c r="D95" s="188"/>
    </row>
    <row r="96" spans="3:4" x14ac:dyDescent="0.3">
      <c r="C96" s="75"/>
      <c r="D96" s="188"/>
    </row>
    <row r="97" spans="3:4" x14ac:dyDescent="0.3">
      <c r="C97" s="75"/>
      <c r="D97" s="188"/>
    </row>
    <row r="98" spans="3:4" x14ac:dyDescent="0.3">
      <c r="C98" s="75"/>
      <c r="D98" s="188"/>
    </row>
    <row r="99" spans="3:4" x14ac:dyDescent="0.3">
      <c r="C99" s="75"/>
      <c r="D99" s="188"/>
    </row>
    <row r="100" spans="3:4" x14ac:dyDescent="0.3">
      <c r="C100" s="75"/>
      <c r="D100" s="188"/>
    </row>
    <row r="101" spans="3:4" x14ac:dyDescent="0.3">
      <c r="C101" s="75"/>
      <c r="D101" s="188"/>
    </row>
    <row r="102" spans="3:4" x14ac:dyDescent="0.3">
      <c r="C102" s="75"/>
      <c r="D102" s="188"/>
    </row>
    <row r="103" spans="3:4" x14ac:dyDescent="0.3">
      <c r="C103" s="75"/>
      <c r="D103" s="188"/>
    </row>
    <row r="104" spans="3:4" x14ac:dyDescent="0.3">
      <c r="C104" s="75"/>
      <c r="D104" s="188"/>
    </row>
    <row r="105" spans="3:4" x14ac:dyDescent="0.3">
      <c r="C105" s="75"/>
      <c r="D105" s="188"/>
    </row>
    <row r="106" spans="3:4" x14ac:dyDescent="0.3">
      <c r="C106" s="75"/>
      <c r="D106" s="188"/>
    </row>
    <row r="107" spans="3:4" x14ac:dyDescent="0.3">
      <c r="C107" s="75"/>
      <c r="D107" s="188"/>
    </row>
    <row r="108" spans="3:4" x14ac:dyDescent="0.3">
      <c r="C108" s="75"/>
      <c r="D108" s="188"/>
    </row>
    <row r="109" spans="3:4" x14ac:dyDescent="0.3">
      <c r="C109" s="75"/>
      <c r="D109" s="188"/>
    </row>
    <row r="110" spans="3:4" x14ac:dyDescent="0.3">
      <c r="C110" s="75"/>
      <c r="D110" s="188"/>
    </row>
    <row r="111" spans="3:4" x14ac:dyDescent="0.3">
      <c r="C111" s="67"/>
      <c r="D111" s="188"/>
    </row>
    <row r="112" spans="3:4" x14ac:dyDescent="0.3">
      <c r="C112" s="75"/>
      <c r="D112" s="188"/>
    </row>
    <row r="113" spans="4:4" x14ac:dyDescent="0.3">
      <c r="D113" s="188"/>
    </row>
    <row r="114" spans="4:4" x14ac:dyDescent="0.3">
      <c r="D114" s="188"/>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Z184"/>
  <sheetViews>
    <sheetView zoomScale="50" zoomScaleNormal="50" workbookViewId="0">
      <selection activeCell="C5" sqref="C5:E5"/>
    </sheetView>
  </sheetViews>
  <sheetFormatPr defaultColWidth="9.1796875" defaultRowHeight="13" x14ac:dyDescent="0.3"/>
  <cols>
    <col min="1" max="1" width="18.26953125" style="75" customWidth="1"/>
    <col min="2" max="2" width="44.453125" style="75" customWidth="1"/>
    <col min="3" max="4" width="11.1796875" style="75" customWidth="1"/>
    <col min="5" max="5" width="11.81640625" style="75" customWidth="1"/>
    <col min="6" max="7" width="11.1796875" style="75" customWidth="1"/>
    <col min="8" max="8" width="10.54296875" style="75" customWidth="1"/>
    <col min="9" max="9" width="12.81640625" style="75" customWidth="1"/>
    <col min="10" max="10" width="24.1796875" style="75" customWidth="1"/>
    <col min="11" max="11" width="16.1796875" style="75" customWidth="1"/>
    <col min="12" max="12" width="9.81640625" style="75" customWidth="1"/>
    <col min="13" max="13" width="16" style="75" customWidth="1"/>
    <col min="14" max="14" width="20" style="75" customWidth="1"/>
    <col min="15" max="17" width="10.7265625" style="75" bestFit="1" customWidth="1"/>
    <col min="18" max="22" width="11.7265625" style="75" bestFit="1" customWidth="1"/>
    <col min="23" max="24" width="10.7265625" style="75" bestFit="1" customWidth="1"/>
    <col min="25" max="27" width="11.7265625" style="75" bestFit="1" customWidth="1"/>
    <col min="28" max="28" width="10.7265625" style="75" bestFit="1" customWidth="1"/>
    <col min="29" max="32" width="12" style="75" bestFit="1" customWidth="1"/>
    <col min="33" max="37" width="11" style="75" bestFit="1" customWidth="1"/>
    <col min="38" max="41" width="9.1796875" style="75"/>
    <col min="42" max="42" width="26.81640625" style="75" customWidth="1"/>
    <col min="43" max="43" width="25.54296875" style="75" customWidth="1"/>
    <col min="44" max="44" width="21.7265625" style="75" customWidth="1"/>
    <col min="45" max="45" width="18.1796875" style="75" customWidth="1"/>
    <col min="46" max="46" width="19.7265625" style="75" customWidth="1"/>
    <col min="47" max="47" width="17.81640625" style="75" customWidth="1"/>
    <col min="48" max="48" width="18.81640625" style="75" customWidth="1"/>
    <col min="49" max="16384" width="9.1796875" style="75"/>
  </cols>
  <sheetData>
    <row r="1" spans="1:83" x14ac:dyDescent="0.3">
      <c r="B1" s="25" t="s">
        <v>195</v>
      </c>
      <c r="C1" s="124"/>
    </row>
    <row r="3" spans="1:83" x14ac:dyDescent="0.3">
      <c r="B3" s="89" t="s">
        <v>403</v>
      </c>
      <c r="C3" s="89" t="s">
        <v>404</v>
      </c>
      <c r="D3" s="125"/>
      <c r="E3" s="125"/>
      <c r="F3" s="125"/>
      <c r="G3" s="125"/>
      <c r="H3" s="125"/>
      <c r="I3" s="125"/>
      <c r="J3" s="125"/>
    </row>
    <row r="4" spans="1:83" x14ac:dyDescent="0.3">
      <c r="B4" s="89" t="s">
        <v>398</v>
      </c>
      <c r="C4" s="89" t="s">
        <v>442</v>
      </c>
      <c r="D4" s="125"/>
      <c r="E4" s="125"/>
      <c r="F4" s="125"/>
      <c r="G4" s="125"/>
      <c r="H4" s="125"/>
      <c r="I4" s="125"/>
      <c r="J4" s="125"/>
    </row>
    <row r="5" spans="1:83" ht="39" customHeight="1" x14ac:dyDescent="0.3">
      <c r="A5" s="316" t="s">
        <v>207</v>
      </c>
      <c r="B5" s="316" t="s">
        <v>206</v>
      </c>
      <c r="C5" s="318" t="s">
        <v>285</v>
      </c>
      <c r="D5" s="319"/>
      <c r="E5" s="320"/>
      <c r="F5" s="318" t="s">
        <v>286</v>
      </c>
      <c r="G5" s="319"/>
      <c r="H5" s="320"/>
      <c r="I5" s="28"/>
      <c r="J5" s="126" t="s">
        <v>285</v>
      </c>
      <c r="K5" s="126" t="s">
        <v>286</v>
      </c>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row>
    <row r="6" spans="1:83" ht="64.75" customHeight="1" x14ac:dyDescent="0.3">
      <c r="A6" s="317"/>
      <c r="B6" s="321"/>
      <c r="C6" s="212" t="s">
        <v>409</v>
      </c>
      <c r="D6" s="318" t="s">
        <v>410</v>
      </c>
      <c r="E6" s="320"/>
      <c r="F6" s="212" t="s">
        <v>409</v>
      </c>
      <c r="G6" s="318" t="s">
        <v>410</v>
      </c>
      <c r="H6" s="320"/>
      <c r="I6" s="299"/>
      <c r="J6" s="126" t="s">
        <v>412</v>
      </c>
      <c r="K6" s="126" t="s">
        <v>412</v>
      </c>
      <c r="M6" s="60" t="s">
        <v>312</v>
      </c>
      <c r="N6" s="89" t="s">
        <v>311</v>
      </c>
      <c r="O6" s="89"/>
      <c r="P6" s="89"/>
      <c r="Q6" s="89"/>
      <c r="R6" s="194"/>
      <c r="S6" s="194"/>
      <c r="T6" s="194"/>
      <c r="U6" s="87"/>
      <c r="V6" s="87"/>
      <c r="W6" s="87"/>
      <c r="X6" s="87"/>
      <c r="Y6" s="87"/>
      <c r="Z6" s="87"/>
      <c r="AA6" s="87"/>
      <c r="AB6" s="87"/>
      <c r="AC6" s="87"/>
      <c r="AD6" s="87"/>
      <c r="AE6" s="87"/>
      <c r="AF6" s="87"/>
      <c r="AG6" s="230"/>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row>
    <row r="7" spans="1:83" x14ac:dyDescent="0.3">
      <c r="A7" s="301" t="s">
        <v>122</v>
      </c>
      <c r="B7" s="295" t="str">
        <f>'[1]1 Utsläpp'!C49</f>
        <v>Jordbruk, skogsbruk och fiske</v>
      </c>
      <c r="C7" s="205">
        <f>'1 Utsläpp'!BP49</f>
        <v>2072.5751292602599</v>
      </c>
      <c r="D7" s="203">
        <f>'1 Utsläpp'!BU49</f>
        <v>94.620876447570026</v>
      </c>
      <c r="E7" s="296">
        <f>'1 Utsläpp'!BZ49</f>
        <v>4.7837747669349416E-2</v>
      </c>
      <c r="F7" s="213">
        <f>'6 FV'!BP48</f>
        <v>15870</v>
      </c>
      <c r="G7" s="305">
        <f>'6 FV'!BP48-'6 FV'!BL48</f>
        <v>-1049</v>
      </c>
      <c r="H7" s="306">
        <f>G7/'6 FV'!BJ48</f>
        <v>-6.3960083750262076E-2</v>
      </c>
      <c r="I7" s="300">
        <v>2053.9041325766798</v>
      </c>
      <c r="J7" s="128">
        <f>C7/C16</f>
        <v>0.16124867516728969</v>
      </c>
      <c r="K7" s="128">
        <f>F7/F$16</f>
        <v>1.0272682432353707E-2</v>
      </c>
      <c r="M7" s="60" t="s">
        <v>133</v>
      </c>
      <c r="N7" s="89" t="s">
        <v>27</v>
      </c>
      <c r="O7" s="89"/>
      <c r="P7" s="89"/>
      <c r="Q7" s="89"/>
      <c r="AG7" s="230"/>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31"/>
      <c r="CE7"/>
    </row>
    <row r="8" spans="1:83" ht="13.5" customHeight="1" x14ac:dyDescent="0.3">
      <c r="A8" s="301" t="s">
        <v>123</v>
      </c>
      <c r="B8" s="295" t="str">
        <f>'[1]1 Utsläpp'!C50</f>
        <v>Utvinning av mineral</v>
      </c>
      <c r="C8" s="205">
        <f>'1 Utsläpp'!BP50</f>
        <v>239.080352612567</v>
      </c>
      <c r="D8" s="203">
        <f>'1 Utsläpp'!BU50</f>
        <v>28.413268922892001</v>
      </c>
      <c r="E8" s="296">
        <f>'1 Utsläpp'!BZ50</f>
        <v>0.13487284498961602</v>
      </c>
      <c r="F8" s="213">
        <f>'6 FV'!BP49</f>
        <v>6291</v>
      </c>
      <c r="G8" s="305">
        <f>'6 FV'!BP49-'6 FV'!BL49</f>
        <v>-3359</v>
      </c>
      <c r="H8" s="306">
        <f>G8/'6 FV'!BJ49</f>
        <v>-0.33214012158835132</v>
      </c>
      <c r="I8" s="300">
        <v>187.50346527682899</v>
      </c>
      <c r="J8" s="128">
        <f>C8/C$16</f>
        <v>1.8600720221449631E-2</v>
      </c>
      <c r="K8" s="128">
        <f>F8/F$16</f>
        <v>4.0721767600464505E-3</v>
      </c>
      <c r="M8" s="233" t="s">
        <v>207</v>
      </c>
      <c r="N8" s="91" t="s">
        <v>206</v>
      </c>
      <c r="O8" s="91" t="s">
        <v>270</v>
      </c>
      <c r="P8" s="91" t="s">
        <v>271</v>
      </c>
      <c r="Q8" s="91" t="s">
        <v>272</v>
      </c>
      <c r="R8" s="92" t="s">
        <v>274</v>
      </c>
      <c r="S8" s="92" t="s">
        <v>277</v>
      </c>
      <c r="T8" s="92" t="s">
        <v>279</v>
      </c>
      <c r="U8" s="92" t="s">
        <v>280</v>
      </c>
      <c r="V8" s="92" t="s">
        <v>282</v>
      </c>
      <c r="W8" s="92" t="s">
        <v>283</v>
      </c>
      <c r="X8" s="92" t="s">
        <v>284</v>
      </c>
      <c r="Y8" s="92" t="s">
        <v>287</v>
      </c>
      <c r="Z8" s="114" t="s">
        <v>289</v>
      </c>
      <c r="AA8" s="92" t="s">
        <v>290</v>
      </c>
      <c r="AB8" s="92" t="s">
        <v>291</v>
      </c>
      <c r="AC8" s="92" t="s">
        <v>293</v>
      </c>
      <c r="AD8" s="92" t="s">
        <v>310</v>
      </c>
      <c r="AE8" s="92" t="s">
        <v>313</v>
      </c>
      <c r="AF8" s="210" t="s">
        <v>402</v>
      </c>
      <c r="AG8" s="92" t="s">
        <v>405</v>
      </c>
      <c r="AH8" s="92" t="s">
        <v>408</v>
      </c>
      <c r="AI8" s="92" t="s">
        <v>409</v>
      </c>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31"/>
      <c r="CE8"/>
    </row>
    <row r="9" spans="1:83" x14ac:dyDescent="0.3">
      <c r="A9" s="301" t="s">
        <v>124</v>
      </c>
      <c r="B9" s="295" t="str">
        <f>'[1]1 Utsläpp'!C51</f>
        <v>Tillverkningsindustri</v>
      </c>
      <c r="C9" s="205">
        <f>'1 Utsläpp'!BP51</f>
        <v>3348.2548192767067</v>
      </c>
      <c r="D9" s="203">
        <f>'1 Utsläpp'!BU51</f>
        <v>-28.488277089958501</v>
      </c>
      <c r="E9" s="296">
        <f>'1 Utsläpp'!BZ51</f>
        <v>-8.436613706447358E-3</v>
      </c>
      <c r="F9" s="213">
        <f>'6 FV'!BP50</f>
        <v>231636</v>
      </c>
      <c r="G9" s="305">
        <f>'6 FV'!BP50-'6 FV'!BL50</f>
        <v>-1749</v>
      </c>
      <c r="H9" s="306">
        <f>G9/'6 FV'!BJ50</f>
        <v>-8.0764185855210988E-3</v>
      </c>
      <c r="I9" s="300">
        <v>3421.1446923626786</v>
      </c>
      <c r="J9" s="128">
        <f t="shared" ref="J9:J16" si="0">C9/C$16</f>
        <v>0.26049798924469519</v>
      </c>
      <c r="K9" s="128">
        <f>F9/F$16</f>
        <v>0.14993844158164354</v>
      </c>
      <c r="M9" s="234" t="s">
        <v>298</v>
      </c>
      <c r="N9" s="75" t="s">
        <v>299</v>
      </c>
      <c r="O9" s="239">
        <f>'8 Mobila utsläpp'!AV6/'8 Mobila utsläpp'!$AV6*100</f>
        <v>100</v>
      </c>
      <c r="P9" s="239">
        <f>'8 Mobila utsläpp'!AW6/'8 Mobila utsläpp'!$AV6*100</f>
        <v>113.10785892446924</v>
      </c>
      <c r="Q9" s="239">
        <f>'8 Mobila utsläpp'!AX6/'8 Mobila utsläpp'!$AV6*100</f>
        <v>113.46118642237406</v>
      </c>
      <c r="R9" s="239">
        <f>'8 Mobila utsläpp'!AY6/'8 Mobila utsläpp'!$AV6*100</f>
        <v>108.60856785243863</v>
      </c>
      <c r="S9" s="239">
        <f>'8 Mobila utsläpp'!AZ6/'8 Mobila utsläpp'!$AV6*100</f>
        <v>97.277809728434832</v>
      </c>
      <c r="T9" s="239">
        <f>'8 Mobila utsläpp'!BA6/'8 Mobila utsläpp'!$AV6*100</f>
        <v>96.898895116491602</v>
      </c>
      <c r="U9" s="239">
        <f>'8 Mobila utsläpp'!BB6/'8 Mobila utsläpp'!$AV6*100</f>
        <v>102.29752574564614</v>
      </c>
      <c r="V9" s="239">
        <f>'8 Mobila utsläpp'!BC6/'8 Mobila utsläpp'!$AV6*100</f>
        <v>104.07113535724777</v>
      </c>
      <c r="W9" s="239">
        <f>'8 Mobila utsläpp'!BD6/'8 Mobila utsläpp'!$AV6*100</f>
        <v>95.178423945098217</v>
      </c>
      <c r="X9" s="239">
        <f>'8 Mobila utsläpp'!BE6/'8 Mobila utsläpp'!$AV6*100</f>
        <v>109.50534478567144</v>
      </c>
      <c r="Y9" s="239">
        <f>'8 Mobila utsläpp'!BF6/'8 Mobila utsläpp'!$AV6*100</f>
        <v>106.96114188123292</v>
      </c>
      <c r="Z9" s="239">
        <f>'8 Mobila utsläpp'!BG6/'8 Mobila utsläpp'!$AV6*100</f>
        <v>102.6704192107121</v>
      </c>
      <c r="AA9" s="239">
        <f>'8 Mobila utsläpp'!BH6/'8 Mobila utsläpp'!$AV6*100</f>
        <v>89.882735899192255</v>
      </c>
      <c r="AB9" s="239">
        <f>'8 Mobila utsläpp'!BI6/'8 Mobila utsläpp'!$AV6*100</f>
        <v>89.880949596563838</v>
      </c>
      <c r="AC9" s="239">
        <f>'8 Mobila utsläpp'!BJ6/'8 Mobila utsläpp'!$AV6*100</f>
        <v>90.181690689645336</v>
      </c>
      <c r="AD9" s="239">
        <f>'8 Mobila utsläpp'!BK6/'8 Mobila utsläpp'!$AV6*100</f>
        <v>92.102845798554313</v>
      </c>
      <c r="AE9" s="239">
        <f>'8 Mobila utsläpp'!BL6/'8 Mobila utsläpp'!$AV6*100</f>
        <v>85.946705645843224</v>
      </c>
      <c r="AF9" s="239">
        <f>'8 Mobila utsläpp'!BM6/'8 Mobila utsläpp'!$AV6*100</f>
        <v>89.051205322746668</v>
      </c>
      <c r="AG9" s="239">
        <f>'8 Mobila utsläpp'!BN6/'8 Mobila utsläpp'!$AV6*100</f>
        <v>87.871280699470304</v>
      </c>
      <c r="AH9" s="239">
        <f>'8 Mobila utsläpp'!BO6/'8 Mobila utsläpp'!$AV6*100</f>
        <v>89.384345823543541</v>
      </c>
      <c r="AI9" s="239">
        <f>'8 Mobila utsläpp'!BP6/'8 Mobila utsläpp'!$AV6*100</f>
        <v>114.25819900958973</v>
      </c>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row>
    <row r="10" spans="1:83" x14ac:dyDescent="0.3">
      <c r="A10" s="301" t="s">
        <v>178</v>
      </c>
      <c r="B10" s="295" t="str">
        <f>'[1]1 Utsläpp'!C52</f>
        <v>El, gas och värmeverk samt vatten, avlopp och avfall</v>
      </c>
      <c r="C10" s="205">
        <f>'1 Utsläpp'!BP52</f>
        <v>1979.2820244055299</v>
      </c>
      <c r="D10" s="203">
        <f>'1 Utsläpp'!BU52</f>
        <v>123.44360819147983</v>
      </c>
      <c r="E10" s="296">
        <f>'1 Utsläpp'!BZ52</f>
        <v>6.6516355687532003E-2</v>
      </c>
      <c r="F10" s="213">
        <f>'6 FV'!BP51</f>
        <v>41257</v>
      </c>
      <c r="G10" s="305">
        <f>'6 FV'!BP51-'6 FV'!BL51</f>
        <v>-431</v>
      </c>
      <c r="H10" s="306">
        <f>G10/'6 FV'!BJ51</f>
        <v>-1.3854299218656026E-2</v>
      </c>
      <c r="I10" s="300">
        <v>1491.46596157165</v>
      </c>
      <c r="J10" s="128">
        <f t="shared" si="0"/>
        <v>0.15399036672399696</v>
      </c>
      <c r="K10" s="128">
        <f>F10/F$16</f>
        <v>2.6705737814216562E-2</v>
      </c>
      <c r="M10" s="235" t="s">
        <v>297</v>
      </c>
      <c r="N10" s="75" t="s">
        <v>300</v>
      </c>
      <c r="O10" s="182">
        <f>'8 Mobila utsläpp'!AV7/'8 Mobila utsläpp'!$AV7*100</f>
        <v>100</v>
      </c>
      <c r="P10" s="182">
        <f>'8 Mobila utsläpp'!AW7/'8 Mobila utsläpp'!$AV7*100</f>
        <v>112.11910393878983</v>
      </c>
      <c r="Q10" s="182">
        <f>'8 Mobila utsläpp'!AX7/'8 Mobila utsläpp'!$AV7*100</f>
        <v>121.54032317282119</v>
      </c>
      <c r="R10" s="182">
        <f>'8 Mobila utsläpp'!AY7/'8 Mobila utsläpp'!$AV7*100</f>
        <v>104.36822554489321</v>
      </c>
      <c r="S10" s="182">
        <f>'8 Mobila utsläpp'!AZ7/'8 Mobila utsläpp'!$AV7*100</f>
        <v>98.685486878430368</v>
      </c>
      <c r="T10" s="182">
        <f>'8 Mobila utsläpp'!BA7/'8 Mobila utsläpp'!$AV7*100</f>
        <v>83.952731054169078</v>
      </c>
      <c r="U10" s="182">
        <f>'8 Mobila utsläpp'!BB7/'8 Mobila utsläpp'!$AV7*100</f>
        <v>94.365868635898636</v>
      </c>
      <c r="V10" s="182">
        <f>'8 Mobila utsläpp'!BC7/'8 Mobila utsläpp'!$AV7*100</f>
        <v>87.329183929301067</v>
      </c>
      <c r="W10" s="182">
        <f>'8 Mobila utsläpp'!BD7/'8 Mobila utsläpp'!$AV7*100</f>
        <v>90.724470335427355</v>
      </c>
      <c r="X10" s="182">
        <f>'8 Mobila utsläpp'!BE7/'8 Mobila utsläpp'!$AV7*100</f>
        <v>98.136324686193561</v>
      </c>
      <c r="Y10" s="182">
        <f>'8 Mobila utsläpp'!BF7/'8 Mobila utsläpp'!$AV7*100</f>
        <v>86.433683848371913</v>
      </c>
      <c r="Z10" s="182">
        <f>'8 Mobila utsläpp'!BG7/'8 Mobila utsläpp'!$AV7*100</f>
        <v>93.993359390886056</v>
      </c>
      <c r="AA10" s="182">
        <f>'8 Mobila utsläpp'!BH7/'8 Mobila utsläpp'!$AV7*100</f>
        <v>98.196053603980729</v>
      </c>
      <c r="AB10" s="182">
        <f>'8 Mobila utsläpp'!BI7/'8 Mobila utsläpp'!$AV7*100</f>
        <v>106.67772604663388</v>
      </c>
      <c r="AC10" s="182">
        <f>'8 Mobila utsläpp'!BJ7/'8 Mobila utsläpp'!$AV7*100</f>
        <v>92.47640040323391</v>
      </c>
      <c r="AD10" s="182">
        <f>'8 Mobila utsläpp'!BK7/'8 Mobila utsläpp'!$AV7*100</f>
        <v>101.21719725482268</v>
      </c>
      <c r="AE10" s="182">
        <f>'8 Mobila utsläpp'!BL7/'8 Mobila utsläpp'!$AV7*100</f>
        <v>99.16498857553529</v>
      </c>
      <c r="AF10" s="182">
        <f>'8 Mobila utsläpp'!BM7/'8 Mobila utsläpp'!$AV7*100</f>
        <v>103.96873857041544</v>
      </c>
      <c r="AG10" s="182">
        <f>'8 Mobila utsläpp'!BN7/'8 Mobila utsläpp'!$AV7*100</f>
        <v>89.240823327800044</v>
      </c>
      <c r="AH10" s="182">
        <f>'8 Mobila utsläpp'!BO7/'8 Mobila utsläpp'!$AV7*100</f>
        <v>98.845773698501489</v>
      </c>
      <c r="AI10" s="182">
        <f>'8 Mobila utsläpp'!BP7/'8 Mobila utsläpp'!$AV7*100</f>
        <v>98.649391180274165</v>
      </c>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3" x14ac:dyDescent="0.3">
      <c r="A11" s="301" t="s">
        <v>126</v>
      </c>
      <c r="B11" s="295" t="str">
        <f>'[1]1 Utsläpp'!C53</f>
        <v>Byggverksamhet</v>
      </c>
      <c r="C11" s="205">
        <f>'1 Utsläpp'!BP53</f>
        <v>562.75949049210396</v>
      </c>
      <c r="D11" s="203">
        <f>'1 Utsläpp'!BU53</f>
        <v>133.39366902466497</v>
      </c>
      <c r="E11" s="296">
        <f>'1 Utsläpp'!BZ53</f>
        <v>0.31067603045060005</v>
      </c>
      <c r="F11" s="213">
        <f>'6 FV'!BP52</f>
        <v>84040</v>
      </c>
      <c r="G11" s="305">
        <f>'6 FV'!BP52-'6 FV'!BL52</f>
        <v>2101</v>
      </c>
      <c r="H11" s="306">
        <f>G11/'6 FV'!BJ52</f>
        <v>2.630897406670726E-2</v>
      </c>
      <c r="I11" s="300">
        <v>423.155075230801</v>
      </c>
      <c r="J11" s="128">
        <f t="shared" si="0"/>
        <v>4.378332104759889E-2</v>
      </c>
      <c r="K11" s="128">
        <f t="shared" ref="K11:K15" si="1">F11/F$16</f>
        <v>5.4399258450851008E-2</v>
      </c>
      <c r="M11" s="235" t="s">
        <v>296</v>
      </c>
      <c r="N11" s="75" t="s">
        <v>301</v>
      </c>
      <c r="O11" s="182">
        <f>'8 Mobila utsläpp'!AV8/'8 Mobila utsläpp'!$AV8*100</f>
        <v>100</v>
      </c>
      <c r="P11" s="182">
        <f>'8 Mobila utsläpp'!AW8/'8 Mobila utsläpp'!$AV8*100</f>
        <v>113.13048223095419</v>
      </c>
      <c r="Q11" s="182">
        <f>'8 Mobila utsläpp'!AX8/'8 Mobila utsläpp'!$AV8*100</f>
        <v>113.15505362850573</v>
      </c>
      <c r="R11" s="182">
        <f>'8 Mobila utsläpp'!AY8/'8 Mobila utsläpp'!$AV8*100</f>
        <v>108.66556057470353</v>
      </c>
      <c r="S11" s="182">
        <f>'8 Mobila utsläpp'!AZ8/'8 Mobila utsläpp'!$AV8*100</f>
        <v>88.404955796596738</v>
      </c>
      <c r="T11" s="182">
        <f>'8 Mobila utsläpp'!BA8/'8 Mobila utsläpp'!$AV8*100</f>
        <v>19.784249412998665</v>
      </c>
      <c r="U11" s="182">
        <f>'8 Mobila utsläpp'!BB8/'8 Mobila utsläpp'!$AV8*100</f>
        <v>31.087779509344131</v>
      </c>
      <c r="V11" s="182">
        <f>'8 Mobila utsläpp'!BC8/'8 Mobila utsläpp'!$AV8*100</f>
        <v>28.25852411829533</v>
      </c>
      <c r="W11" s="182">
        <f>'8 Mobila utsläpp'!BD8/'8 Mobila utsläpp'!$AV8*100</f>
        <v>32.593875293390909</v>
      </c>
      <c r="X11" s="182">
        <f>'8 Mobila utsläpp'!BE8/'8 Mobila utsläpp'!$AV8*100</f>
        <v>37.269227854653373</v>
      </c>
      <c r="Y11" s="182">
        <f>'8 Mobila utsläpp'!BF8/'8 Mobila utsläpp'!$AV8*100</f>
        <v>62.581912356599069</v>
      </c>
      <c r="Z11" s="182">
        <f>'8 Mobila utsläpp'!BG8/'8 Mobila utsläpp'!$AV8*100</f>
        <v>67.480663659663591</v>
      </c>
      <c r="AA11" s="182">
        <f>'8 Mobila utsläpp'!BH8/'8 Mobila utsläpp'!$AV8*100</f>
        <v>55.526775317927871</v>
      </c>
      <c r="AB11" s="182">
        <f>'8 Mobila utsläpp'!BI8/'8 Mobila utsläpp'!$AV8*100</f>
        <v>63.443454584090489</v>
      </c>
      <c r="AC11" s="182">
        <f>'8 Mobila utsläpp'!BJ8/'8 Mobila utsläpp'!$AV8*100</f>
        <v>106.56603464601358</v>
      </c>
      <c r="AD11" s="182">
        <f>'8 Mobila utsläpp'!BK8/'8 Mobila utsläpp'!$AV8*100</f>
        <v>114.9795519802685</v>
      </c>
      <c r="AE11" s="182">
        <f>'8 Mobila utsläpp'!BL8/'8 Mobila utsläpp'!$AV8*100</f>
        <v>66.875413609855144</v>
      </c>
      <c r="AF11" s="182">
        <f>'8 Mobila utsläpp'!BM8/'8 Mobila utsläpp'!$AV8*100</f>
        <v>58.89564055721479</v>
      </c>
      <c r="AG11" s="182">
        <f>'8 Mobila utsläpp'!BN8/'8 Mobila utsläpp'!$AV8*100</f>
        <v>99.820058906560035</v>
      </c>
      <c r="AH11" s="182">
        <f>'8 Mobila utsläpp'!BO8/'8 Mobila utsläpp'!$AV8*100</f>
        <v>89.238183928164531</v>
      </c>
      <c r="AI11" s="182">
        <f>'8 Mobila utsläpp'!BP8/'8 Mobila utsläpp'!$AV8*100</f>
        <v>67.603776741035588</v>
      </c>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3" x14ac:dyDescent="0.3">
      <c r="A12" s="301" t="s">
        <v>127</v>
      </c>
      <c r="B12" s="295" t="str">
        <f>'[1]1 Utsläpp'!C54</f>
        <v>Transportbranschen</v>
      </c>
      <c r="C12" s="205">
        <f>'1 Utsläpp'!BP54</f>
        <v>1779.8954657652</v>
      </c>
      <c r="D12" s="203">
        <f>'1 Utsläpp'!BU54</f>
        <v>153.93223501851003</v>
      </c>
      <c r="E12" s="296">
        <f>'1 Utsläpp'!BZ54</f>
        <v>9.4671412063740107E-2</v>
      </c>
      <c r="F12" s="213">
        <f>'6 FV'!BP53</f>
        <v>44507</v>
      </c>
      <c r="G12" s="305">
        <f>'6 FV'!BP53-'6 FV'!BL53</f>
        <v>-3962</v>
      </c>
      <c r="H12" s="306">
        <f>G12/'6 FV'!BJ53</f>
        <v>-7.7918639210435875E-2</v>
      </c>
      <c r="I12" s="300">
        <v>1816.36449710445</v>
      </c>
      <c r="J12" s="128">
        <f>C12/C$16</f>
        <v>0.13847786829968484</v>
      </c>
      <c r="K12" s="128">
        <f>F12/F$16</f>
        <v>2.8809469251214016E-2</v>
      </c>
      <c r="M12" s="236" t="s">
        <v>306</v>
      </c>
      <c r="N12" s="226" t="s">
        <v>307</v>
      </c>
      <c r="O12" s="232">
        <f>'8 Mobila utsläpp'!AV9/'8 Mobila utsläpp'!$AV9*100</f>
        <v>100</v>
      </c>
      <c r="P12" s="232">
        <f>'8 Mobila utsläpp'!AW9/'8 Mobila utsläpp'!$AV9*100</f>
        <v>116.12737442650393</v>
      </c>
      <c r="Q12" s="232">
        <f>'8 Mobila utsläpp'!AX9/'8 Mobila utsläpp'!$AV9*100</f>
        <v>121.58759753162074</v>
      </c>
      <c r="R12" s="232">
        <f>'8 Mobila utsläpp'!AY9/'8 Mobila utsläpp'!$AV9*100</f>
        <v>108.92959028645257</v>
      </c>
      <c r="S12" s="232">
        <f>'8 Mobila utsläpp'!AZ9/'8 Mobila utsläpp'!$AV9*100</f>
        <v>98.442952828278536</v>
      </c>
      <c r="T12" s="232">
        <f>'8 Mobila utsläpp'!BA9/'8 Mobila utsläpp'!$AV9*100</f>
        <v>102.27558399102459</v>
      </c>
      <c r="U12" s="232">
        <f>'8 Mobila utsläpp'!BB9/'8 Mobila utsläpp'!$AV9*100</f>
        <v>114.4574750550553</v>
      </c>
      <c r="V12" s="232">
        <f>'8 Mobila utsläpp'!BC9/'8 Mobila utsläpp'!$AV9*100</f>
        <v>100.8378655165852</v>
      </c>
      <c r="W12" s="232">
        <f>'8 Mobila utsläpp'!BD9/'8 Mobila utsläpp'!$AV9*100</f>
        <v>90.888132824858658</v>
      </c>
      <c r="X12" s="232">
        <f>'8 Mobila utsläpp'!BE9/'8 Mobila utsläpp'!$AV9*100</f>
        <v>108.48091230455287</v>
      </c>
      <c r="Y12" s="232">
        <f>'8 Mobila utsläpp'!BF9/'8 Mobila utsläpp'!$AV9*100</f>
        <v>115.16739228747319</v>
      </c>
      <c r="Z12" s="232">
        <f>'8 Mobila utsläpp'!BG9/'8 Mobila utsläpp'!$AV9*100</f>
        <v>100.56252494187356</v>
      </c>
      <c r="AA12" s="232">
        <f>'8 Mobila utsläpp'!BH9/'8 Mobila utsläpp'!$AV9*100</f>
        <v>85.281448032507384</v>
      </c>
      <c r="AB12" s="232">
        <f>'8 Mobila utsläpp'!BI9/'8 Mobila utsläpp'!$AV9*100</f>
        <v>93.781403309397973</v>
      </c>
      <c r="AC12" s="232">
        <f>'8 Mobila utsläpp'!BJ9/'8 Mobila utsläpp'!$AV9*100</f>
        <v>97.896171012855177</v>
      </c>
      <c r="AD12" s="232">
        <f>'8 Mobila utsläpp'!BK9/'8 Mobila utsläpp'!$AV9*100</f>
        <v>91.11714126627875</v>
      </c>
      <c r="AE12" s="232">
        <f>'8 Mobila utsläpp'!BL9/'8 Mobila utsläpp'!$AV9*100</f>
        <v>85.430660415671838</v>
      </c>
      <c r="AF12" s="232">
        <f>'8 Mobila utsläpp'!BM9/'8 Mobila utsläpp'!$AV9*100</f>
        <v>94.91911449393406</v>
      </c>
      <c r="AG12" s="232">
        <f>'8 Mobila utsläpp'!BN9/'8 Mobila utsläpp'!$AV9*100</f>
        <v>96.062972236166843</v>
      </c>
      <c r="AH12" s="232">
        <f>'8 Mobila utsläpp'!BO9/'8 Mobila utsläpp'!$AV9*100</f>
        <v>88.620956307145008</v>
      </c>
      <c r="AI12" s="232">
        <f>'8 Mobila utsläpp'!BP9/'8 Mobila utsläpp'!$AV9*100</f>
        <v>96.830169468712313</v>
      </c>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row>
    <row r="13" spans="1:83" x14ac:dyDescent="0.3">
      <c r="A13" s="301" t="s">
        <v>128</v>
      </c>
      <c r="B13" s="295" t="str">
        <f>'[1]1 Utsläpp'!C55</f>
        <v>Övriga tjänster</v>
      </c>
      <c r="C13" s="205">
        <f>'1 Utsläpp'!BP55</f>
        <v>818.88790088197209</v>
      </c>
      <c r="D13" s="203">
        <f>'1 Utsläpp'!BU55</f>
        <v>115.8760919209941</v>
      </c>
      <c r="E13" s="296">
        <f>'1 Utsläpp'!BZ55</f>
        <v>0.16482808744315991</v>
      </c>
      <c r="F13" s="213">
        <f>'6 FV'!BP54</f>
        <v>649648</v>
      </c>
      <c r="G13" s="305">
        <f>'6 FV'!BP54-'6 FV'!BL54</f>
        <v>9900</v>
      </c>
      <c r="H13" s="306">
        <f>G13/'6 FV'!BJ54</f>
        <v>1.5636199052386973E-2</v>
      </c>
      <c r="I13" s="300">
        <v>693.88799155580239</v>
      </c>
      <c r="J13" s="128">
        <f t="shared" si="0"/>
        <v>6.3710399330551643E-2</v>
      </c>
      <c r="K13" s="128">
        <f t="shared" si="1"/>
        <v>0.42051843710231385</v>
      </c>
      <c r="AB13" s="130"/>
      <c r="AC13" s="131"/>
      <c r="AD13" s="157"/>
      <c r="AE13" s="204"/>
      <c r="AF13" s="204"/>
      <c r="AG13" s="204"/>
      <c r="AH13" s="204"/>
      <c r="AI13" s="204"/>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row>
    <row r="14" spans="1:83" x14ac:dyDescent="0.3">
      <c r="A14" s="301" t="s">
        <v>129</v>
      </c>
      <c r="B14" s="295" t="str">
        <f>'[1]1 Utsläpp'!C56</f>
        <v>Offentlig sektor</v>
      </c>
      <c r="C14" s="205">
        <f>'1 Utsläpp'!BP56</f>
        <v>99.16570012713359</v>
      </c>
      <c r="D14" s="203">
        <f>'1 Utsläpp'!BU56</f>
        <v>2.0010884913980931</v>
      </c>
      <c r="E14" s="296">
        <f>'1 Utsläpp'!BZ56</f>
        <v>2.0594828278633563E-2</v>
      </c>
      <c r="F14" s="213">
        <f>'6 FV'!BP55</f>
        <v>304067</v>
      </c>
      <c r="G14" s="305">
        <f>'6 FV'!BP55-'6 FV'!BL55</f>
        <v>1145</v>
      </c>
      <c r="H14" s="306">
        <f>G14/'6 FV'!BJ55</f>
        <v>4.7356681252841868E-3</v>
      </c>
      <c r="I14" s="300">
        <v>84.864354144991992</v>
      </c>
      <c r="J14" s="128">
        <f>C14/C$16</f>
        <v>7.7152029578026766E-3</v>
      </c>
      <c r="K14" s="128">
        <f t="shared" si="1"/>
        <v>0.19682317133953967</v>
      </c>
      <c r="AB14" s="130"/>
      <c r="AC14" s="131"/>
      <c r="AD14" s="157"/>
      <c r="AE14" s="204"/>
      <c r="AF14" s="204"/>
      <c r="AG14" s="204"/>
      <c r="AH14" s="204"/>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3" x14ac:dyDescent="0.3">
      <c r="A15" s="301" t="s">
        <v>182</v>
      </c>
      <c r="B15" s="295" t="str">
        <f>'[1]1 Utsläpp'!C57</f>
        <v>Hushåll och ideella organisationer</v>
      </c>
      <c r="C15" s="205">
        <f>'1 Utsläpp'!BP57</f>
        <v>1953.3838161693136</v>
      </c>
      <c r="D15" s="203">
        <f>'1 Utsläpp'!BU57</f>
        <v>182.61482562904052</v>
      </c>
      <c r="E15" s="296">
        <f>'1 Utsläpp'!BZ57</f>
        <v>0.1031274133467424</v>
      </c>
      <c r="F15" s="213">
        <f>'6 FV'!BP56</f>
        <v>16234</v>
      </c>
      <c r="G15" s="305">
        <f>'6 FV'!BP56-'6 FV'!BL56</f>
        <v>486</v>
      </c>
      <c r="H15" s="306">
        <f>G15/'6 FV'!BJ56</f>
        <v>3.0141533054697515E-2</v>
      </c>
      <c r="I15" s="300">
        <v>1975.7458217211681</v>
      </c>
      <c r="J15" s="128">
        <f t="shared" si="0"/>
        <v>0.15197545700693066</v>
      </c>
      <c r="K15" s="128">
        <f t="shared" si="1"/>
        <v>1.0508300353297421E-2</v>
      </c>
      <c r="AB15" s="130"/>
      <c r="AC15" s="131"/>
      <c r="AD15" s="127"/>
      <c r="AE15" s="127"/>
      <c r="AF15" s="127"/>
      <c r="AG15" s="127"/>
      <c r="AH15" s="127"/>
      <c r="AI15" s="12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3" ht="14.5" x14ac:dyDescent="0.35">
      <c r="A16" s="26" t="s">
        <v>177</v>
      </c>
      <c r="B16" s="133" t="s">
        <v>116</v>
      </c>
      <c r="C16" s="205">
        <f>'1 Utsläpp'!BP58</f>
        <v>12853.284698990785</v>
      </c>
      <c r="D16" s="203">
        <f>'1 Utsläpp'!BU58</f>
        <v>805.80738655658752</v>
      </c>
      <c r="E16" s="296">
        <f>'1 Utsläpp'!BZ58</f>
        <v>6.6885984979188462E-2</v>
      </c>
      <c r="F16" s="213">
        <f>'6 FV'!BP57</f>
        <v>1544874</v>
      </c>
      <c r="G16" s="305">
        <f>'6 FV'!BP57-'6 FV'!BL57</f>
        <v>2749</v>
      </c>
      <c r="H16" s="306">
        <f>G16/'6 FV'!BJ57</f>
        <v>1.8902109899026015E-3</v>
      </c>
      <c r="I16" s="297"/>
      <c r="J16" s="155">
        <f t="shared" si="0"/>
        <v>1</v>
      </c>
      <c r="K16" s="155">
        <f>F16/F$16</f>
        <v>1</v>
      </c>
      <c r="AC16" s="132"/>
      <c r="AD16" s="132"/>
      <c r="AE16" s="132"/>
      <c r="AF16" s="132"/>
      <c r="AG16" s="132"/>
      <c r="AH16" s="132"/>
      <c r="AI16" s="132"/>
      <c r="AJ16" s="67"/>
      <c r="AK16" s="67"/>
      <c r="AL16" s="67"/>
    </row>
    <row r="17" spans="2:37" x14ac:dyDescent="0.3">
      <c r="AC17" s="132"/>
      <c r="AD17" s="132"/>
      <c r="AE17" s="132"/>
      <c r="AF17" s="132"/>
      <c r="AG17" s="132"/>
      <c r="AH17" s="132"/>
      <c r="AI17" s="132"/>
    </row>
    <row r="18" spans="2:37" x14ac:dyDescent="0.3">
      <c r="F18" s="98"/>
      <c r="J18" s="245"/>
      <c r="K18" s="245"/>
      <c r="AC18" s="132"/>
    </row>
    <row r="19" spans="2:37" x14ac:dyDescent="0.3">
      <c r="J19" s="76"/>
    </row>
    <row r="20" spans="2:37" ht="13.5" customHeight="1" x14ac:dyDescent="0.3">
      <c r="H20" s="135"/>
      <c r="I20" s="135"/>
      <c r="J20" s="76"/>
      <c r="K20" s="135"/>
    </row>
    <row r="21" spans="2:37" ht="17.25" customHeight="1" x14ac:dyDescent="0.3">
      <c r="B21" s="136" t="s">
        <v>32</v>
      </c>
      <c r="C21" s="136" t="s">
        <v>25</v>
      </c>
      <c r="D21" s="136" t="s">
        <v>115</v>
      </c>
      <c r="H21" s="129"/>
      <c r="I21" s="129"/>
      <c r="J21" s="76"/>
      <c r="K21" s="129"/>
    </row>
    <row r="22" spans="2:37" ht="13" customHeight="1" x14ac:dyDescent="0.3">
      <c r="B22" s="136" t="s">
        <v>116</v>
      </c>
      <c r="C22" s="137">
        <f>E16</f>
        <v>6.6885984979188462E-2</v>
      </c>
      <c r="D22" s="137">
        <f>H16</f>
        <v>1.8902109899026015E-3</v>
      </c>
      <c r="H22" s="129"/>
      <c r="I22" s="129"/>
      <c r="J22" s="76"/>
      <c r="K22" s="129"/>
    </row>
    <row r="23" spans="2:37" ht="13" customHeight="1" x14ac:dyDescent="0.3">
      <c r="B23" s="136" t="s">
        <v>22</v>
      </c>
      <c r="C23" s="138">
        <f>E7</f>
        <v>4.7837747669349416E-2</v>
      </c>
      <c r="D23" s="138">
        <f>H7</f>
        <v>-6.3960083750262076E-2</v>
      </c>
      <c r="H23" s="129"/>
      <c r="K23" s="129"/>
    </row>
    <row r="24" spans="2:37" x14ac:dyDescent="0.3">
      <c r="B24" s="136" t="s">
        <v>23</v>
      </c>
      <c r="C24" s="138">
        <f>E8</f>
        <v>0.13487284498961602</v>
      </c>
      <c r="D24" s="138">
        <f>H8</f>
        <v>-0.33214012158835132</v>
      </c>
      <c r="H24" s="129"/>
      <c r="I24" s="129"/>
      <c r="J24" s="76"/>
      <c r="K24" s="129"/>
    </row>
    <row r="25" spans="2:37" x14ac:dyDescent="0.3">
      <c r="B25" s="136" t="s">
        <v>0</v>
      </c>
      <c r="C25" s="138">
        <f>E9</f>
        <v>-8.436613706447358E-3</v>
      </c>
      <c r="D25" s="138">
        <f>H9</f>
        <v>-8.0764185855210988E-3</v>
      </c>
      <c r="H25" s="129"/>
      <c r="I25" s="312">
        <v>-7.3261233539979181E-2</v>
      </c>
      <c r="J25" s="76"/>
      <c r="K25" s="129"/>
    </row>
    <row r="26" spans="2:37" ht="14.5" x14ac:dyDescent="0.35">
      <c r="B26" s="136" t="s">
        <v>28</v>
      </c>
      <c r="C26" s="138">
        <f t="shared" ref="C26:C31" si="2">E10</f>
        <v>6.6516355687532003E-2</v>
      </c>
      <c r="D26" s="138">
        <f t="shared" ref="D26:D31" si="3">H10</f>
        <v>-1.3854299218656026E-2</v>
      </c>
      <c r="H26" s="129"/>
      <c r="I26" s="312">
        <v>-6.545454545454546E-2</v>
      </c>
      <c r="J26" s="76"/>
      <c r="K26" s="129"/>
      <c r="AG26" s="186"/>
      <c r="AH26" s="186"/>
      <c r="AI26" s="186"/>
      <c r="AJ26" s="186"/>
    </row>
    <row r="27" spans="2:37" ht="14.5" x14ac:dyDescent="0.35">
      <c r="B27" s="136" t="s">
        <v>24</v>
      </c>
      <c r="C27" s="138">
        <f t="shared" si="2"/>
        <v>0.31067603045060005</v>
      </c>
      <c r="D27" s="138">
        <f t="shared" si="3"/>
        <v>2.630897406670726E-2</v>
      </c>
      <c r="H27" s="129"/>
      <c r="I27" s="312">
        <v>-7.0054745660784276E-2</v>
      </c>
      <c r="J27" s="76"/>
      <c r="K27" s="129"/>
      <c r="AD27" s="140"/>
      <c r="AE27" s="140"/>
      <c r="AF27" s="140"/>
      <c r="AG27" s="186"/>
      <c r="AH27" s="186"/>
      <c r="AI27" s="186"/>
      <c r="AJ27" s="186"/>
      <c r="AK27" s="67"/>
    </row>
    <row r="28" spans="2:37" ht="14.5" x14ac:dyDescent="0.35">
      <c r="B28" s="136" t="s">
        <v>199</v>
      </c>
      <c r="C28" s="138">
        <f t="shared" si="2"/>
        <v>9.4671412063740107E-2</v>
      </c>
      <c r="D28" s="138">
        <f t="shared" si="3"/>
        <v>-7.7918639210435875E-2</v>
      </c>
      <c r="H28" s="129"/>
      <c r="I28" s="312">
        <v>-7.6515809314047306E-2</v>
      </c>
      <c r="J28" s="76"/>
      <c r="K28" s="129"/>
      <c r="M28" s="139"/>
      <c r="AC28" s="140"/>
      <c r="AD28" s="143"/>
      <c r="AE28" s="143"/>
      <c r="AF28" s="143"/>
      <c r="AG28" s="186"/>
      <c r="AH28" s="186"/>
      <c r="AI28" s="186"/>
      <c r="AJ28" s="186"/>
      <c r="AK28" s="144"/>
    </row>
    <row r="29" spans="2:37" ht="14.5" x14ac:dyDescent="0.35">
      <c r="B29" s="136" t="s">
        <v>29</v>
      </c>
      <c r="C29" s="138">
        <f t="shared" si="2"/>
        <v>0.16482808744315991</v>
      </c>
      <c r="D29" s="138">
        <f t="shared" si="3"/>
        <v>1.5636199052386973E-2</v>
      </c>
      <c r="H29" s="129"/>
      <c r="I29" s="312">
        <v>3.4374180005247966E-3</v>
      </c>
      <c r="J29" s="129"/>
      <c r="K29" s="129"/>
      <c r="AC29" s="142"/>
      <c r="AD29" s="143"/>
      <c r="AE29" s="143"/>
      <c r="AF29" s="143"/>
      <c r="AG29" s="186"/>
      <c r="AH29" s="186"/>
      <c r="AI29" s="186"/>
      <c r="AJ29" s="186"/>
      <c r="AK29" s="144"/>
    </row>
    <row r="30" spans="2:37" ht="14.5" x14ac:dyDescent="0.35">
      <c r="B30" s="136" t="s">
        <v>26</v>
      </c>
      <c r="C30" s="138">
        <f t="shared" si="2"/>
        <v>2.0594828278633563E-2</v>
      </c>
      <c r="D30" s="138">
        <f t="shared" si="3"/>
        <v>4.7356681252841868E-3</v>
      </c>
      <c r="H30" s="134"/>
      <c r="I30" s="312">
        <v>-3.3410683308175815E-2</v>
      </c>
      <c r="J30" s="129"/>
      <c r="K30" s="134"/>
      <c r="AC30" s="142"/>
      <c r="AD30" s="143"/>
      <c r="AE30" s="143"/>
      <c r="AF30" s="143"/>
      <c r="AG30" s="186"/>
      <c r="AH30" s="186"/>
      <c r="AI30" s="186"/>
      <c r="AJ30" s="186"/>
      <c r="AK30" s="144"/>
    </row>
    <row r="31" spans="2:37" ht="14.5" x14ac:dyDescent="0.35">
      <c r="B31" s="136" t="s">
        <v>181</v>
      </c>
      <c r="C31" s="138">
        <f t="shared" si="2"/>
        <v>0.1031274133467424</v>
      </c>
      <c r="D31" s="138">
        <f t="shared" si="3"/>
        <v>3.0141533054697515E-2</v>
      </c>
      <c r="I31" s="313">
        <v>6.4790055764175139E-3</v>
      </c>
      <c r="J31" s="134"/>
      <c r="AC31" s="142"/>
      <c r="AD31" s="143"/>
      <c r="AE31" s="143"/>
      <c r="AF31" s="143"/>
      <c r="AG31" s="186"/>
      <c r="AH31" s="186"/>
      <c r="AI31" s="186"/>
      <c r="AJ31" s="186"/>
      <c r="AK31" s="144"/>
    </row>
    <row r="32" spans="2:37" ht="14.5" x14ac:dyDescent="0.35">
      <c r="I32" s="314">
        <v>-1.9079680556390491E-2</v>
      </c>
      <c r="AC32" s="142"/>
      <c r="AD32" s="143"/>
      <c r="AE32" s="143"/>
      <c r="AF32" s="143"/>
      <c r="AG32" s="143"/>
      <c r="AH32" s="187"/>
      <c r="AI32" s="141"/>
      <c r="AJ32" s="70"/>
      <c r="AK32" s="144"/>
    </row>
    <row r="33" spans="2:47" ht="14.5" x14ac:dyDescent="0.35">
      <c r="I33" s="314">
        <v>8.1585824462999546E-3</v>
      </c>
      <c r="AC33" s="142"/>
      <c r="AD33" s="143"/>
      <c r="AE33" s="143"/>
      <c r="AF33" s="143"/>
      <c r="AG33" s="143"/>
      <c r="AH33" s="187"/>
      <c r="AI33" s="141"/>
      <c r="AJ33" s="70"/>
      <c r="AK33" s="144"/>
    </row>
    <row r="34" spans="2:47" x14ac:dyDescent="0.3">
      <c r="I34" s="314">
        <v>-1.6550550589080597E-2</v>
      </c>
      <c r="AC34" s="142"/>
      <c r="AD34" s="143"/>
      <c r="AE34" s="143"/>
      <c r="AF34" s="143"/>
      <c r="AG34" s="143"/>
      <c r="AH34" s="145"/>
      <c r="AI34" s="141"/>
      <c r="AJ34" s="70"/>
      <c r="AK34" s="144"/>
    </row>
    <row r="35" spans="2:47" x14ac:dyDescent="0.3">
      <c r="I35" s="315"/>
      <c r="AC35" s="142"/>
      <c r="AD35" s="143"/>
      <c r="AE35" s="143"/>
      <c r="AF35" s="143"/>
      <c r="AG35" s="143"/>
      <c r="AH35" s="145"/>
      <c r="AI35" s="147"/>
      <c r="AJ35" s="70"/>
      <c r="AK35" s="144"/>
      <c r="AL35" s="146"/>
      <c r="AM35" s="146"/>
      <c r="AN35" s="146"/>
      <c r="AO35" s="146"/>
      <c r="AP35" s="146"/>
      <c r="AQ35" s="146"/>
      <c r="AR35" s="146"/>
      <c r="AS35" s="146"/>
      <c r="AT35" s="146"/>
    </row>
    <row r="36" spans="2:47" x14ac:dyDescent="0.3">
      <c r="I36" s="315"/>
      <c r="S36" s="146"/>
      <c r="V36" s="146"/>
      <c r="W36" s="146"/>
      <c r="X36" s="146"/>
      <c r="Y36" s="146"/>
      <c r="Z36" s="146"/>
      <c r="AA36" s="146"/>
      <c r="AB36" s="146"/>
      <c r="AC36" s="142"/>
      <c r="AD36" s="141"/>
      <c r="AE36" s="141"/>
      <c r="AF36" s="141"/>
      <c r="AG36" s="141"/>
      <c r="AH36" s="141"/>
      <c r="AI36" s="141"/>
      <c r="AJ36" s="67"/>
      <c r="AK36" s="67"/>
      <c r="AU36" s="146"/>
    </row>
    <row r="37" spans="2:47" x14ac:dyDescent="0.3">
      <c r="AC37" s="141"/>
      <c r="AD37" s="141"/>
      <c r="AE37" s="141"/>
      <c r="AF37" s="141"/>
      <c r="AG37" s="141"/>
      <c r="AH37" s="141"/>
      <c r="AI37" s="141"/>
      <c r="AJ37" s="67"/>
      <c r="AK37" s="67"/>
    </row>
    <row r="38" spans="2:47" x14ac:dyDescent="0.3">
      <c r="AC38" s="141"/>
      <c r="AD38" s="141"/>
      <c r="AE38" s="141"/>
      <c r="AF38" s="141"/>
      <c r="AG38" s="141"/>
      <c r="AH38" s="141"/>
      <c r="AI38" s="141"/>
    </row>
    <row r="39" spans="2:47" x14ac:dyDescent="0.3">
      <c r="AC39" s="141"/>
      <c r="AD39" s="141"/>
      <c r="AE39" s="141"/>
      <c r="AF39" s="141"/>
      <c r="AG39" s="141"/>
      <c r="AH39" s="141"/>
      <c r="AI39" s="141"/>
    </row>
    <row r="40" spans="2:47" x14ac:dyDescent="0.3">
      <c r="AC40" s="141"/>
    </row>
    <row r="42" spans="2:47" x14ac:dyDescent="0.3">
      <c r="B42" s="132"/>
      <c r="C42" s="132"/>
      <c r="D42" s="132"/>
      <c r="E42" s="132"/>
    </row>
    <row r="43" spans="2:47" x14ac:dyDescent="0.3">
      <c r="B43" s="132"/>
      <c r="C43" s="132"/>
      <c r="D43" s="132"/>
      <c r="E43" s="132"/>
    </row>
    <row r="44" spans="2:47" x14ac:dyDescent="0.3">
      <c r="B44" s="148"/>
      <c r="C44" s="148"/>
      <c r="D44" s="148"/>
      <c r="E44" s="149"/>
      <c r="F44" s="99"/>
      <c r="G44" s="150"/>
    </row>
    <row r="45" spans="2:47" x14ac:dyDescent="0.3">
      <c r="B45" s="151"/>
      <c r="C45" s="152"/>
      <c r="D45" s="152"/>
      <c r="E45" s="132"/>
      <c r="F45" s="153"/>
      <c r="G45" s="150"/>
      <c r="H45" s="153"/>
      <c r="I45" s="153"/>
      <c r="J45" s="153"/>
      <c r="K45" s="153"/>
    </row>
    <row r="46" spans="2:47" x14ac:dyDescent="0.3">
      <c r="B46" s="151"/>
      <c r="C46" s="152"/>
      <c r="D46" s="152"/>
      <c r="E46" s="132"/>
      <c r="F46" s="153"/>
      <c r="G46" s="150"/>
      <c r="H46" s="153"/>
      <c r="I46" s="153"/>
      <c r="J46" s="153"/>
      <c r="K46" s="153"/>
    </row>
    <row r="47" spans="2:47" x14ac:dyDescent="0.3">
      <c r="B47" s="151"/>
      <c r="C47" s="152"/>
      <c r="D47" s="152"/>
      <c r="E47" s="132"/>
      <c r="F47" s="153"/>
      <c r="G47" s="150"/>
      <c r="H47" s="153"/>
      <c r="I47" s="153"/>
      <c r="J47" s="153"/>
      <c r="K47" s="153"/>
    </row>
    <row r="48" spans="2:47" x14ac:dyDescent="0.3">
      <c r="B48" s="75" t="s">
        <v>206</v>
      </c>
      <c r="C48" s="298"/>
      <c r="D48" s="298"/>
      <c r="F48" s="98"/>
      <c r="G48" s="97"/>
      <c r="H48" s="153"/>
      <c r="I48" s="153"/>
      <c r="J48" s="153"/>
      <c r="K48" s="153"/>
    </row>
    <row r="49" spans="2:47" x14ac:dyDescent="0.3">
      <c r="C49" s="207" t="s">
        <v>409</v>
      </c>
      <c r="D49" s="298" t="s">
        <v>313</v>
      </c>
      <c r="F49" s="98"/>
      <c r="G49" s="97"/>
      <c r="H49" s="153"/>
      <c r="I49" s="153"/>
      <c r="J49" s="153"/>
      <c r="K49" s="153"/>
    </row>
    <row r="50" spans="2:47" x14ac:dyDescent="0.3">
      <c r="B50" s="75" t="s">
        <v>22</v>
      </c>
      <c r="C50" s="76">
        <v>2072.5751292602599</v>
      </c>
      <c r="D50" s="76">
        <v>1977.9542528126899</v>
      </c>
      <c r="F50" s="98"/>
      <c r="G50" s="97"/>
      <c r="H50" s="153"/>
      <c r="I50" s="153"/>
      <c r="J50" s="153"/>
      <c r="K50" s="153"/>
    </row>
    <row r="51" spans="2:47" s="146" customFormat="1" x14ac:dyDescent="0.3">
      <c r="B51" s="75" t="s">
        <v>23</v>
      </c>
      <c r="C51" s="76">
        <v>239.080352612567</v>
      </c>
      <c r="D51" s="76">
        <v>210.667083689675</v>
      </c>
      <c r="E51" s="75"/>
      <c r="F51" s="98"/>
      <c r="G51" s="97"/>
      <c r="H51" s="153"/>
      <c r="I51" s="153"/>
      <c r="J51" s="153"/>
      <c r="K51" s="153"/>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3">
      <c r="B52" s="75" t="s">
        <v>0</v>
      </c>
      <c r="C52" s="87">
        <v>3348.2548192767067</v>
      </c>
      <c r="D52" s="87">
        <v>3376.7430963666652</v>
      </c>
      <c r="F52" s="98"/>
      <c r="G52" s="97"/>
      <c r="H52" s="153"/>
      <c r="I52" s="153"/>
      <c r="J52" s="153"/>
      <c r="K52" s="153"/>
    </row>
    <row r="53" spans="2:47" x14ac:dyDescent="0.3">
      <c r="B53" s="75" t="s">
        <v>28</v>
      </c>
      <c r="C53" s="76">
        <v>1979.2820244055299</v>
      </c>
      <c r="D53" s="76">
        <v>1855.8384162140501</v>
      </c>
      <c r="F53" s="98"/>
      <c r="G53" s="97"/>
      <c r="H53" s="153"/>
      <c r="I53" s="153"/>
      <c r="J53" s="153"/>
      <c r="K53" s="153"/>
    </row>
    <row r="54" spans="2:47" x14ac:dyDescent="0.3">
      <c r="B54" s="75" t="s">
        <v>24</v>
      </c>
      <c r="C54" s="76">
        <v>562.75949049210396</v>
      </c>
      <c r="D54" s="76">
        <v>429.36582146743899</v>
      </c>
    </row>
    <row r="55" spans="2:47" x14ac:dyDescent="0.3">
      <c r="B55" s="75" t="s">
        <v>199</v>
      </c>
      <c r="C55" s="76">
        <v>1779.8954657652</v>
      </c>
      <c r="D55" s="76">
        <v>1625.96323074669</v>
      </c>
      <c r="Z55" s="154"/>
    </row>
    <row r="56" spans="2:47" x14ac:dyDescent="0.3">
      <c r="B56" s="75" t="s">
        <v>29</v>
      </c>
      <c r="C56" s="76">
        <v>818.88790088197209</v>
      </c>
      <c r="D56" s="76">
        <v>703.01180896097799</v>
      </c>
    </row>
    <row r="57" spans="2:47" x14ac:dyDescent="0.3">
      <c r="B57" s="75" t="s">
        <v>26</v>
      </c>
      <c r="C57" s="76">
        <v>99.16570012713359</v>
      </c>
      <c r="D57" s="76">
        <v>97.164611635735497</v>
      </c>
    </row>
    <row r="58" spans="2:47" x14ac:dyDescent="0.3">
      <c r="B58" s="75" t="s">
        <v>181</v>
      </c>
      <c r="C58" s="63">
        <v>1953.3838161693136</v>
      </c>
      <c r="D58" s="63">
        <v>1770.7689905402731</v>
      </c>
    </row>
    <row r="59" spans="2:47" x14ac:dyDescent="0.3">
      <c r="B59" s="151"/>
      <c r="C59" s="303"/>
      <c r="D59" s="298"/>
    </row>
    <row r="60" spans="2:47" x14ac:dyDescent="0.3">
      <c r="C60" s="67"/>
    </row>
    <row r="61" spans="2:47" x14ac:dyDescent="0.3">
      <c r="C61" s="67"/>
    </row>
    <row r="62" spans="2:47" x14ac:dyDescent="0.3">
      <c r="C62" s="67"/>
    </row>
    <row r="64" spans="2:47" x14ac:dyDescent="0.3">
      <c r="J64" s="85"/>
      <c r="K64" s="98"/>
    </row>
    <row r="65" spans="1:11" x14ac:dyDescent="0.3">
      <c r="J65" s="85"/>
      <c r="K65" s="98"/>
    </row>
    <row r="66" spans="1:11" x14ac:dyDescent="0.3">
      <c r="J66" s="85"/>
      <c r="K66" s="98"/>
    </row>
    <row r="67" spans="1:11" x14ac:dyDescent="0.3">
      <c r="J67" s="85"/>
      <c r="K67" s="98"/>
    </row>
    <row r="68" spans="1:11" x14ac:dyDescent="0.3">
      <c r="J68" s="85"/>
      <c r="K68" s="98"/>
    </row>
    <row r="71" spans="1:11" x14ac:dyDescent="0.3">
      <c r="B71" s="88"/>
    </row>
    <row r="75" spans="1:11" x14ac:dyDescent="0.3">
      <c r="A75" s="78" t="s">
        <v>118</v>
      </c>
      <c r="B75" s="78" t="s">
        <v>120</v>
      </c>
    </row>
    <row r="76" spans="1:11" x14ac:dyDescent="0.3">
      <c r="A76" s="196">
        <v>45533</v>
      </c>
      <c r="B76" s="196">
        <v>45533</v>
      </c>
    </row>
    <row r="77" spans="1:11" x14ac:dyDescent="0.3">
      <c r="A77" s="80"/>
      <c r="B77" s="80"/>
    </row>
    <row r="78" spans="1:11" x14ac:dyDescent="0.3">
      <c r="A78" s="78" t="s">
        <v>119</v>
      </c>
      <c r="B78" s="78" t="s">
        <v>121</v>
      </c>
    </row>
    <row r="79" spans="1:11" x14ac:dyDescent="0.3">
      <c r="A79" s="80" t="s">
        <v>185</v>
      </c>
      <c r="B79" s="80" t="s">
        <v>184</v>
      </c>
    </row>
    <row r="80" spans="1:11" x14ac:dyDescent="0.3">
      <c r="B80" s="80"/>
    </row>
    <row r="81" spans="1:2" x14ac:dyDescent="0.3">
      <c r="A81" s="78" t="s">
        <v>34</v>
      </c>
      <c r="B81" s="78" t="s">
        <v>33</v>
      </c>
    </row>
    <row r="82" spans="1:2" x14ac:dyDescent="0.3">
      <c r="A82" s="81" t="s">
        <v>439</v>
      </c>
      <c r="B82" s="81" t="s">
        <v>436</v>
      </c>
    </row>
    <row r="83" spans="1:2" x14ac:dyDescent="0.3">
      <c r="A83" s="81" t="s">
        <v>440</v>
      </c>
      <c r="B83" s="81" t="s">
        <v>438</v>
      </c>
    </row>
    <row r="84" spans="1:2" x14ac:dyDescent="0.3">
      <c r="A84" s="81" t="s">
        <v>437</v>
      </c>
      <c r="B84" s="81" t="s">
        <v>437</v>
      </c>
    </row>
    <row r="86" spans="1:2" x14ac:dyDescent="0.3">
      <c r="B86" s="81"/>
    </row>
    <row r="101" spans="18:104" x14ac:dyDescent="0.3">
      <c r="R101" s="67"/>
      <c r="S101" s="67"/>
      <c r="T101" s="67"/>
      <c r="U101" s="67"/>
      <c r="V101" s="67"/>
      <c r="W101" s="67"/>
      <c r="X101" s="67"/>
      <c r="Y101" s="67"/>
      <c r="Z101" s="67"/>
      <c r="AA101" s="67"/>
      <c r="AB101" s="67"/>
      <c r="AC101" s="67"/>
      <c r="AD101" s="67"/>
      <c r="AE101" s="67"/>
      <c r="AF101" s="67"/>
      <c r="AG101" s="67"/>
    </row>
    <row r="102" spans="18:104" x14ac:dyDescent="0.3">
      <c r="R102" s="230"/>
      <c r="S102" s="230"/>
      <c r="T102" s="230"/>
      <c r="U102" s="230"/>
      <c r="V102" s="230"/>
      <c r="W102" s="230"/>
      <c r="X102" s="230"/>
      <c r="Y102" s="230"/>
      <c r="Z102" s="230"/>
      <c r="AA102" s="230"/>
      <c r="AB102" s="230"/>
      <c r="AC102" s="230"/>
      <c r="AD102" s="230"/>
      <c r="AE102" s="230"/>
      <c r="AF102" s="230"/>
      <c r="AG102" s="67"/>
    </row>
    <row r="103" spans="18:104" x14ac:dyDescent="0.3">
      <c r="R103" s="194"/>
      <c r="S103" s="194"/>
      <c r="T103" s="194"/>
      <c r="U103" s="87"/>
      <c r="V103" s="87"/>
      <c r="W103" s="87"/>
      <c r="X103" s="87"/>
      <c r="Y103" s="87"/>
      <c r="Z103" s="87"/>
      <c r="AA103" s="87"/>
      <c r="AB103" s="87"/>
      <c r="AC103" s="87"/>
      <c r="AD103" s="87"/>
      <c r="AE103" s="87"/>
      <c r="AF103" s="87"/>
      <c r="AG103" s="67"/>
    </row>
    <row r="104" spans="18:104" x14ac:dyDescent="0.3">
      <c r="R104" s="194"/>
      <c r="S104" s="194"/>
      <c r="T104" s="194"/>
      <c r="U104" s="87"/>
      <c r="V104" s="87"/>
      <c r="W104" s="87"/>
      <c r="X104" s="87"/>
      <c r="Y104" s="87"/>
      <c r="Z104" s="87"/>
      <c r="AA104" s="87"/>
      <c r="AB104" s="87"/>
      <c r="AC104" s="87"/>
      <c r="AD104" s="87"/>
      <c r="AE104" s="87"/>
      <c r="AF104" s="87"/>
      <c r="AG104" s="67"/>
    </row>
    <row r="105" spans="18:104" x14ac:dyDescent="0.3">
      <c r="R105" s="194"/>
      <c r="S105" s="194"/>
      <c r="T105" s="194"/>
      <c r="U105" s="87"/>
      <c r="V105" s="87"/>
      <c r="W105" s="87"/>
      <c r="X105" s="87"/>
      <c r="Y105" s="87"/>
      <c r="Z105" s="87"/>
      <c r="AA105" s="87"/>
      <c r="AB105" s="87"/>
      <c r="AC105" s="87"/>
      <c r="AD105" s="87"/>
      <c r="AE105" s="87"/>
      <c r="AF105" s="87"/>
      <c r="AG105" s="67"/>
    </row>
    <row r="106" spans="18:104" x14ac:dyDescent="0.3">
      <c r="AG106" s="67"/>
    </row>
    <row r="109" spans="18:104" x14ac:dyDescent="0.3">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3">
      <c r="AA117" s="132"/>
      <c r="AB117" s="132"/>
      <c r="AC117" s="132"/>
      <c r="AD117" s="132"/>
      <c r="AE117" s="132"/>
      <c r="AF117" s="132"/>
      <c r="AG117" s="132"/>
      <c r="AH117" s="132"/>
      <c r="AI117" s="132"/>
      <c r="AJ117" s="132"/>
      <c r="AK117" s="132"/>
      <c r="AL117" s="132"/>
      <c r="AM117" s="132"/>
      <c r="AN117" s="132"/>
      <c r="AO117" s="132"/>
      <c r="AQ117" s="132"/>
      <c r="AR117" s="132"/>
    </row>
    <row r="118" spans="27:44" x14ac:dyDescent="0.3">
      <c r="AA118" s="132"/>
      <c r="AB118" s="132"/>
      <c r="AC118" s="132"/>
      <c r="AD118" s="132"/>
      <c r="AE118" s="132"/>
      <c r="AF118" s="132"/>
      <c r="AG118" s="132"/>
      <c r="AH118" s="132"/>
      <c r="AI118" s="132"/>
      <c r="AJ118" s="132"/>
      <c r="AK118" s="132"/>
      <c r="AL118" s="132"/>
      <c r="AM118" s="132"/>
      <c r="AN118" s="132"/>
      <c r="AO118" s="132"/>
      <c r="AQ118" s="132"/>
      <c r="AR118" s="132"/>
    </row>
    <row r="119" spans="27:44" x14ac:dyDescent="0.3">
      <c r="AA119" s="132"/>
      <c r="AC119" s="75" t="s">
        <v>22</v>
      </c>
      <c r="AD119" s="75" t="s">
        <v>23</v>
      </c>
      <c r="AE119" s="75" t="s">
        <v>0</v>
      </c>
      <c r="AF119" s="75" t="s">
        <v>28</v>
      </c>
      <c r="AG119" s="75" t="s">
        <v>24</v>
      </c>
      <c r="AH119" s="75" t="s">
        <v>376</v>
      </c>
      <c r="AI119" s="75" t="s">
        <v>29</v>
      </c>
      <c r="AJ119" s="75" t="s">
        <v>26</v>
      </c>
      <c r="AK119" s="75" t="s">
        <v>181</v>
      </c>
      <c r="AQ119" s="132"/>
      <c r="AR119" s="132"/>
    </row>
    <row r="120" spans="27:44" x14ac:dyDescent="0.3">
      <c r="AA120" s="132"/>
      <c r="AB120" s="75" t="s">
        <v>83</v>
      </c>
      <c r="AC120" s="75">
        <v>2260.8479617171902</v>
      </c>
      <c r="AD120" s="75">
        <v>185.96165127883401</v>
      </c>
      <c r="AE120" s="75">
        <v>4578.8990688866506</v>
      </c>
      <c r="AF120" s="75">
        <v>3279.6826843670701</v>
      </c>
      <c r="AG120" s="75">
        <v>464.04375420818502</v>
      </c>
      <c r="AH120" s="75">
        <v>2607.9377426295</v>
      </c>
      <c r="AI120" s="75">
        <v>1035.2025572211267</v>
      </c>
      <c r="AJ120" s="75">
        <v>150.40802612779359</v>
      </c>
      <c r="AK120" s="75">
        <v>2719.7265102845222</v>
      </c>
      <c r="AM120" s="75">
        <v>17282.709956720872</v>
      </c>
      <c r="AQ120" s="132"/>
      <c r="AR120" s="132"/>
    </row>
    <row r="121" spans="27:44" x14ac:dyDescent="0.3">
      <c r="AA121" s="132"/>
      <c r="AB121" s="75" t="s">
        <v>84</v>
      </c>
      <c r="AC121" s="75">
        <v>2286.2568299816598</v>
      </c>
      <c r="AD121" s="75">
        <v>200.15552215303299</v>
      </c>
      <c r="AE121" s="75">
        <v>4425.9074773875946</v>
      </c>
      <c r="AF121" s="75">
        <v>2146.3350112788198</v>
      </c>
      <c r="AG121" s="75">
        <v>496.38727765972999</v>
      </c>
      <c r="AH121" s="75">
        <v>2799.1433038066898</v>
      </c>
      <c r="AI121" s="75">
        <v>1102.1460741562637</v>
      </c>
      <c r="AJ121" s="75">
        <v>141.24998879763291</v>
      </c>
      <c r="AK121" s="75">
        <v>2931.138463751628</v>
      </c>
      <c r="AM121" s="75">
        <v>16528.719948973048</v>
      </c>
      <c r="AQ121" s="132"/>
      <c r="AR121" s="132"/>
    </row>
    <row r="122" spans="27:44" x14ac:dyDescent="0.3">
      <c r="AA122" s="132"/>
      <c r="AB122" s="75" t="s">
        <v>85</v>
      </c>
      <c r="AC122" s="75">
        <v>2272.3812937518901</v>
      </c>
      <c r="AD122" s="75">
        <v>195.539623294124</v>
      </c>
      <c r="AE122" s="75">
        <v>4324.8401940107124</v>
      </c>
      <c r="AF122" s="75">
        <v>1827.89666626449</v>
      </c>
      <c r="AG122" s="75">
        <v>485.30856401610902</v>
      </c>
      <c r="AH122" s="75">
        <v>2726.8003746343802</v>
      </c>
      <c r="AI122" s="75">
        <v>1078.6234586017242</v>
      </c>
      <c r="AJ122" s="75">
        <v>140.0215283113383</v>
      </c>
      <c r="AK122" s="75">
        <v>2975.1862631701679</v>
      </c>
      <c r="AM122" s="75">
        <v>16026.597966054936</v>
      </c>
      <c r="AQ122" s="132"/>
      <c r="AR122" s="132"/>
    </row>
    <row r="123" spans="27:44" x14ac:dyDescent="0.3">
      <c r="AA123" s="132"/>
      <c r="AB123" s="75" t="s">
        <v>86</v>
      </c>
      <c r="AC123" s="75">
        <v>2304.54587786923</v>
      </c>
      <c r="AD123" s="75">
        <v>194.73136794102101</v>
      </c>
      <c r="AE123" s="75">
        <v>4894.9854196781671</v>
      </c>
      <c r="AF123" s="75">
        <v>3144.5499306137199</v>
      </c>
      <c r="AG123" s="75">
        <v>504.87341958153701</v>
      </c>
      <c r="AH123" s="75">
        <v>2800.0148605306899</v>
      </c>
      <c r="AI123" s="75">
        <v>1059.3168549972156</v>
      </c>
      <c r="AJ123" s="75">
        <v>155.57313501229589</v>
      </c>
      <c r="AK123" s="75">
        <v>2820.7725341119622</v>
      </c>
      <c r="AM123" s="75">
        <v>17879.363400335838</v>
      </c>
      <c r="AQ123" s="132"/>
      <c r="AR123" s="132"/>
    </row>
    <row r="124" spans="27:44" x14ac:dyDescent="0.3">
      <c r="AA124" s="132"/>
      <c r="AB124" s="75" t="s">
        <v>87</v>
      </c>
      <c r="AC124" s="75">
        <v>2186.5657747621099</v>
      </c>
      <c r="AD124" s="75">
        <v>145.145797417891</v>
      </c>
      <c r="AE124" s="75">
        <v>3890.7150636183278</v>
      </c>
      <c r="AF124" s="75">
        <v>3587.5693573243602</v>
      </c>
      <c r="AG124" s="75">
        <v>464.70736980569302</v>
      </c>
      <c r="AH124" s="75">
        <v>2325.81659710242</v>
      </c>
      <c r="AI124" s="75">
        <v>961.78788252823574</v>
      </c>
      <c r="AJ124" s="75">
        <v>146.5012365552432</v>
      </c>
      <c r="AK124" s="75">
        <v>2692.079324466773</v>
      </c>
      <c r="AM124" s="75">
        <v>16400.888403581055</v>
      </c>
      <c r="AQ124" s="132"/>
      <c r="AR124" s="132"/>
    </row>
    <row r="125" spans="27:44" x14ac:dyDescent="0.3">
      <c r="AA125" s="132"/>
      <c r="AB125" s="75" t="s">
        <v>88</v>
      </c>
      <c r="AC125" s="75">
        <v>2201.5147436315601</v>
      </c>
      <c r="AD125" s="75">
        <v>139.98404004589</v>
      </c>
      <c r="AE125" s="75">
        <v>3543.8095143772589</v>
      </c>
      <c r="AF125" s="75">
        <v>2069.2158610053002</v>
      </c>
      <c r="AG125" s="75">
        <v>481.65195397675001</v>
      </c>
      <c r="AH125" s="75">
        <v>2495.1776780933701</v>
      </c>
      <c r="AI125" s="75">
        <v>1030.5760118443118</v>
      </c>
      <c r="AJ125" s="75">
        <v>129.98392623609459</v>
      </c>
      <c r="AK125" s="75">
        <v>2927.1361003301222</v>
      </c>
      <c r="AM125" s="75">
        <v>15019.04982954066</v>
      </c>
      <c r="AQ125" s="132"/>
      <c r="AR125" s="132"/>
    </row>
    <row r="126" spans="27:44" x14ac:dyDescent="0.3">
      <c r="AA126" s="132"/>
      <c r="AB126" s="75" t="s">
        <v>89</v>
      </c>
      <c r="AC126" s="75">
        <v>2201.3596715257599</v>
      </c>
      <c r="AD126" s="75">
        <v>143.291071486974</v>
      </c>
      <c r="AE126" s="75">
        <v>3150.3886782325089</v>
      </c>
      <c r="AF126" s="75">
        <v>1528.9035090575101</v>
      </c>
      <c r="AG126" s="75">
        <v>479.64834758807802</v>
      </c>
      <c r="AH126" s="75">
        <v>2448.6500874427502</v>
      </c>
      <c r="AI126" s="75">
        <v>1037.1381343688547</v>
      </c>
      <c r="AJ126" s="75">
        <v>132.2922336331458</v>
      </c>
      <c r="AK126" s="75">
        <v>3003.9894308591902</v>
      </c>
      <c r="AM126" s="75">
        <v>14125.661164194773</v>
      </c>
      <c r="AQ126" s="132"/>
      <c r="AR126" s="132"/>
    </row>
    <row r="127" spans="27:44" x14ac:dyDescent="0.3">
      <c r="AA127" s="132"/>
      <c r="AB127" s="75" t="s">
        <v>90</v>
      </c>
      <c r="AC127" s="75">
        <v>2212.18751887299</v>
      </c>
      <c r="AD127" s="75">
        <v>212.55726535743599</v>
      </c>
      <c r="AE127" s="75">
        <v>3931.2703201741692</v>
      </c>
      <c r="AF127" s="75">
        <v>3447.5917514254702</v>
      </c>
      <c r="AG127" s="75">
        <v>493.18792594580998</v>
      </c>
      <c r="AH127" s="75">
        <v>2474.3483708339299</v>
      </c>
      <c r="AI127" s="75">
        <v>1033.6498211061162</v>
      </c>
      <c r="AJ127" s="75">
        <v>147.45706290804162</v>
      </c>
      <c r="AK127" s="75">
        <v>2779.5914579896903</v>
      </c>
      <c r="AM127" s="75">
        <v>16731.841494613655</v>
      </c>
      <c r="AQ127" s="132"/>
      <c r="AR127" s="132"/>
    </row>
    <row r="128" spans="27:44" x14ac:dyDescent="0.3">
      <c r="AA128" s="132"/>
      <c r="AB128" s="75" t="s">
        <v>91</v>
      </c>
      <c r="AC128" s="75">
        <v>2243.9006280213198</v>
      </c>
      <c r="AD128" s="75">
        <v>227.760978063436</v>
      </c>
      <c r="AE128" s="75">
        <v>4637.2066466998731</v>
      </c>
      <c r="AF128" s="75">
        <v>4923.6310840960496</v>
      </c>
      <c r="AG128" s="75">
        <v>489.55007206152902</v>
      </c>
      <c r="AH128" s="75">
        <v>2432.1193743528302</v>
      </c>
      <c r="AI128" s="75">
        <v>1029.5501835271252</v>
      </c>
      <c r="AJ128" s="75">
        <v>158.40415030102952</v>
      </c>
      <c r="AK128" s="75">
        <v>2664.4245652543505</v>
      </c>
      <c r="AM128" s="75">
        <v>18806.547682377546</v>
      </c>
      <c r="AQ128" s="132"/>
      <c r="AR128" s="132"/>
    </row>
    <row r="129" spans="27:44" x14ac:dyDescent="0.3">
      <c r="AA129" s="132"/>
      <c r="AB129" s="75" t="s">
        <v>92</v>
      </c>
      <c r="AC129" s="75">
        <v>2233.4639366403599</v>
      </c>
      <c r="AD129" s="75">
        <v>210.47790338965899</v>
      </c>
      <c r="AE129" s="75">
        <v>4354.7528641913268</v>
      </c>
      <c r="AF129" s="75">
        <v>2482.9791846947001</v>
      </c>
      <c r="AG129" s="75">
        <v>489.14241485752399</v>
      </c>
      <c r="AH129" s="75">
        <v>2426.7929927324599</v>
      </c>
      <c r="AI129" s="75">
        <v>1058.6817095019173</v>
      </c>
      <c r="AJ129" s="75">
        <v>126.3469313310447</v>
      </c>
      <c r="AK129" s="75">
        <v>2813.3031393795713</v>
      </c>
      <c r="AM129" s="75">
        <v>16195.941076718564</v>
      </c>
      <c r="AQ129" s="132"/>
      <c r="AR129" s="132"/>
    </row>
    <row r="130" spans="27:44" x14ac:dyDescent="0.3">
      <c r="AA130" s="132"/>
      <c r="AB130" s="75" t="s">
        <v>93</v>
      </c>
      <c r="AC130" s="75">
        <v>2247.8213854200699</v>
      </c>
      <c r="AD130" s="75">
        <v>204.82751104830399</v>
      </c>
      <c r="AE130" s="75">
        <v>4018.7284475192937</v>
      </c>
      <c r="AF130" s="75">
        <v>1575.2959670129701</v>
      </c>
      <c r="AG130" s="75">
        <v>496.86811789017702</v>
      </c>
      <c r="AH130" s="75">
        <v>2459.51760875228</v>
      </c>
      <c r="AI130" s="75">
        <v>1067.6805090360062</v>
      </c>
      <c r="AJ130" s="75">
        <v>127.8186956334837</v>
      </c>
      <c r="AK130" s="75">
        <v>2929.5238009118598</v>
      </c>
      <c r="AM130" s="75">
        <v>15128.082043224445</v>
      </c>
      <c r="AQ130" s="132"/>
      <c r="AR130" s="132"/>
    </row>
    <row r="131" spans="27:44" x14ac:dyDescent="0.3">
      <c r="AA131" s="132"/>
      <c r="AB131" s="75" t="s">
        <v>94</v>
      </c>
      <c r="AC131" s="75">
        <v>2305.4241940035399</v>
      </c>
      <c r="AD131" s="75">
        <v>234.064748464221</v>
      </c>
      <c r="AE131" s="75">
        <v>4523.7622568047555</v>
      </c>
      <c r="AF131" s="75">
        <v>4092.3392056124899</v>
      </c>
      <c r="AG131" s="75">
        <v>542.576624551804</v>
      </c>
      <c r="AH131" s="75">
        <v>2518.1163442205798</v>
      </c>
      <c r="AI131" s="75">
        <v>1102.4796102835446</v>
      </c>
      <c r="AJ131" s="75">
        <v>161.67999588814681</v>
      </c>
      <c r="AK131" s="75">
        <v>2788.5021259467162</v>
      </c>
      <c r="AM131" s="75">
        <v>18268.945105775801</v>
      </c>
      <c r="AQ131" s="132"/>
      <c r="AR131" s="132"/>
    </row>
    <row r="132" spans="27:44" x14ac:dyDescent="0.3">
      <c r="AA132" s="132"/>
      <c r="AB132" s="75" t="s">
        <v>95</v>
      </c>
      <c r="AC132" s="75">
        <v>2239.2737117394799</v>
      </c>
      <c r="AD132" s="75">
        <v>243.98254796478901</v>
      </c>
      <c r="AE132" s="75">
        <v>4406.1204862040404</v>
      </c>
      <c r="AF132" s="75">
        <v>4286.1687553861302</v>
      </c>
      <c r="AG132" s="75">
        <v>498.00489554798997</v>
      </c>
      <c r="AH132" s="75">
        <v>2142.80237583606</v>
      </c>
      <c r="AI132" s="75">
        <v>1044.4268409294289</v>
      </c>
      <c r="AJ132" s="75">
        <v>139.0788403445313</v>
      </c>
      <c r="AK132" s="75">
        <v>2498.7506211480559</v>
      </c>
      <c r="AM132" s="75">
        <v>17498.609075100503</v>
      </c>
      <c r="AQ132" s="132"/>
      <c r="AR132" s="132"/>
    </row>
    <row r="133" spans="27:44" x14ac:dyDescent="0.3">
      <c r="AA133" s="132"/>
      <c r="AB133" s="75" t="s">
        <v>96</v>
      </c>
      <c r="AC133" s="75">
        <v>2267.65189098366</v>
      </c>
      <c r="AD133" s="75">
        <v>204.716448015579</v>
      </c>
      <c r="AE133" s="75">
        <v>4137.3481192166037</v>
      </c>
      <c r="AF133" s="75">
        <v>2168.6966239501999</v>
      </c>
      <c r="AG133" s="75">
        <v>516.31342456355503</v>
      </c>
      <c r="AH133" s="75">
        <v>2223.5918105859701</v>
      </c>
      <c r="AI133" s="75">
        <v>1090.6859456478642</v>
      </c>
      <c r="AJ133" s="75">
        <v>119.48173415990391</v>
      </c>
      <c r="AK133" s="75">
        <v>2703.4899739818397</v>
      </c>
      <c r="AM133" s="75">
        <v>15431.975971105177</v>
      </c>
      <c r="AQ133" s="132"/>
      <c r="AR133" s="132"/>
    </row>
    <row r="134" spans="27:44" x14ac:dyDescent="0.3">
      <c r="AA134" s="132"/>
      <c r="AB134" s="75" t="s">
        <v>97</v>
      </c>
      <c r="AC134" s="75">
        <v>2254.5761984321998</v>
      </c>
      <c r="AD134" s="75">
        <v>214.15936270337099</v>
      </c>
      <c r="AE134" s="75">
        <v>3871.5771395937218</v>
      </c>
      <c r="AF134" s="75">
        <v>1521.5530752085399</v>
      </c>
      <c r="AG134" s="75">
        <v>510.87084573879099</v>
      </c>
      <c r="AH134" s="75">
        <v>2166.8570337158499</v>
      </c>
      <c r="AI134" s="75">
        <v>1078.7314665792098</v>
      </c>
      <c r="AJ134" s="75">
        <v>122.8480513040352</v>
      </c>
      <c r="AK134" s="75">
        <v>2741.6306020666025</v>
      </c>
      <c r="AM134" s="75">
        <v>14482.80377534232</v>
      </c>
      <c r="AQ134" s="132"/>
      <c r="AR134" s="132"/>
    </row>
    <row r="135" spans="27:44" x14ac:dyDescent="0.3">
      <c r="AA135" s="132"/>
      <c r="AB135" s="75" t="s">
        <v>98</v>
      </c>
      <c r="AC135" s="75">
        <v>2256.31385878009</v>
      </c>
      <c r="AD135" s="75">
        <v>222.060370837867</v>
      </c>
      <c r="AE135" s="75">
        <v>4122.2457311829203</v>
      </c>
      <c r="AF135" s="75">
        <v>2761.52682615907</v>
      </c>
      <c r="AG135" s="75">
        <v>516.76897691685201</v>
      </c>
      <c r="AH135" s="75">
        <v>2050.5078613979399</v>
      </c>
      <c r="AI135" s="75">
        <v>1054.1407969709303</v>
      </c>
      <c r="AJ135" s="75">
        <v>130.79031465598462</v>
      </c>
      <c r="AK135" s="75">
        <v>2510.5720647108133</v>
      </c>
      <c r="AM135" s="75">
        <v>15624.926801612468</v>
      </c>
      <c r="AQ135" s="132"/>
      <c r="AR135" s="132"/>
    </row>
    <row r="136" spans="27:44" x14ac:dyDescent="0.3">
      <c r="AA136" s="132"/>
      <c r="AB136" s="75" t="s">
        <v>99</v>
      </c>
      <c r="AC136" s="75">
        <v>2217.0707045846302</v>
      </c>
      <c r="AD136" s="75">
        <v>253.192065355328</v>
      </c>
      <c r="AE136" s="75">
        <v>4164.5151583941406</v>
      </c>
      <c r="AF136" s="75">
        <v>3678.63135483936</v>
      </c>
      <c r="AG136" s="75">
        <v>497.88202272532999</v>
      </c>
      <c r="AH136" s="75">
        <v>1770.93002222626</v>
      </c>
      <c r="AI136" s="75">
        <v>962.76959877914953</v>
      </c>
      <c r="AJ136" s="75">
        <v>132.8819096531698</v>
      </c>
      <c r="AK136" s="75">
        <v>2406.0934241299719</v>
      </c>
      <c r="AM136" s="75">
        <v>16083.966260687341</v>
      </c>
      <c r="AQ136" s="132"/>
      <c r="AR136" s="132"/>
    </row>
    <row r="137" spans="27:44" x14ac:dyDescent="0.3">
      <c r="AA137" s="132"/>
      <c r="AB137" s="75" t="s">
        <v>100</v>
      </c>
      <c r="AC137" s="75">
        <v>2193.8776019709098</v>
      </c>
      <c r="AD137" s="75">
        <v>206.69960781454401</v>
      </c>
      <c r="AE137" s="75">
        <v>3941.718892231012</v>
      </c>
      <c r="AF137" s="75">
        <v>1978.61373553146</v>
      </c>
      <c r="AG137" s="75">
        <v>486.68364593732701</v>
      </c>
      <c r="AH137" s="75">
        <v>1863.7893254518599</v>
      </c>
      <c r="AI137" s="75">
        <v>981.9324471620414</v>
      </c>
      <c r="AJ137" s="75">
        <v>121.12165408357359</v>
      </c>
      <c r="AK137" s="75">
        <v>2560.6561305279997</v>
      </c>
      <c r="AM137" s="75">
        <v>14335.09304071073</v>
      </c>
      <c r="AQ137" s="132"/>
      <c r="AR137" s="132"/>
    </row>
    <row r="138" spans="27:44" x14ac:dyDescent="0.3">
      <c r="AA138" s="132"/>
      <c r="AB138" s="75" t="s">
        <v>101</v>
      </c>
      <c r="AC138" s="75">
        <v>2214.0187369618002</v>
      </c>
      <c r="AD138" s="75">
        <v>213.66483107296901</v>
      </c>
      <c r="AE138" s="75">
        <v>3577.3010578442399</v>
      </c>
      <c r="AF138" s="75">
        <v>1445.95367548949</v>
      </c>
      <c r="AG138" s="75">
        <v>494.82803847793502</v>
      </c>
      <c r="AH138" s="75">
        <v>1884.28414776311</v>
      </c>
      <c r="AI138" s="75">
        <v>981.84830655317774</v>
      </c>
      <c r="AJ138" s="75">
        <v>127.522799287989</v>
      </c>
      <c r="AK138" s="75">
        <v>2639.0460651828621</v>
      </c>
      <c r="AM138" s="75">
        <v>13578.467658633574</v>
      </c>
      <c r="AQ138" s="132"/>
      <c r="AR138" s="132"/>
    </row>
    <row r="139" spans="27:44" x14ac:dyDescent="0.3">
      <c r="AA139" s="132"/>
      <c r="AB139" s="75" t="s">
        <v>102</v>
      </c>
      <c r="AC139" s="75">
        <v>2225.0036416134799</v>
      </c>
      <c r="AD139" s="75">
        <v>238.61450563810999</v>
      </c>
      <c r="AE139" s="75">
        <v>4070.8339044385771</v>
      </c>
      <c r="AF139" s="75">
        <v>2911.84213146103</v>
      </c>
      <c r="AG139" s="75">
        <v>509.63433572384503</v>
      </c>
      <c r="AH139" s="75">
        <v>1940.78100334137</v>
      </c>
      <c r="AI139" s="75">
        <v>993.47909799549848</v>
      </c>
      <c r="AJ139" s="75">
        <v>140.25110690201859</v>
      </c>
      <c r="AK139" s="75">
        <v>2456.6459109326661</v>
      </c>
      <c r="AM139" s="75">
        <v>15487.085638046596</v>
      </c>
      <c r="AQ139" s="132"/>
      <c r="AR139" s="132"/>
    </row>
    <row r="140" spans="27:44" x14ac:dyDescent="0.3">
      <c r="AA140" s="132"/>
      <c r="AB140" s="75" t="s">
        <v>103</v>
      </c>
      <c r="AC140" s="75">
        <v>2197.8286320351699</v>
      </c>
      <c r="AD140" s="75">
        <v>228.86303511250301</v>
      </c>
      <c r="AE140" s="75">
        <v>3749.2021956992494</v>
      </c>
      <c r="AF140" s="75">
        <v>3749.4453415892599</v>
      </c>
      <c r="AG140" s="75">
        <v>481.104725613921</v>
      </c>
      <c r="AH140" s="75">
        <v>1882.76641789577</v>
      </c>
      <c r="AI140" s="75">
        <v>940.38159372153393</v>
      </c>
      <c r="AJ140" s="75">
        <v>118.97736921643491</v>
      </c>
      <c r="AK140" s="75">
        <v>2359.1445986442945</v>
      </c>
      <c r="AM140" s="75">
        <v>15707.713909528136</v>
      </c>
      <c r="AQ140" s="132"/>
      <c r="AR140" s="132"/>
    </row>
    <row r="141" spans="27:44" x14ac:dyDescent="0.3">
      <c r="AA141" s="132"/>
      <c r="AB141" s="75" t="s">
        <v>104</v>
      </c>
      <c r="AC141" s="75">
        <v>2202.9718173935498</v>
      </c>
      <c r="AD141" s="75">
        <v>216.60270495053999</v>
      </c>
      <c r="AE141" s="75">
        <v>3718.3902796817902</v>
      </c>
      <c r="AF141" s="75">
        <v>1954.4473245029601</v>
      </c>
      <c r="AG141" s="75">
        <v>494.00535329564701</v>
      </c>
      <c r="AH141" s="75">
        <v>2045.98821416282</v>
      </c>
      <c r="AI141" s="75">
        <v>984.64418700777856</v>
      </c>
      <c r="AJ141" s="75">
        <v>111.47524039449991</v>
      </c>
      <c r="AK141" s="75">
        <v>2568.3408407309457</v>
      </c>
      <c r="AM141" s="75">
        <v>14296.86596212053</v>
      </c>
      <c r="AQ141" s="132"/>
      <c r="AR141" s="132"/>
    </row>
    <row r="142" spans="27:44" x14ac:dyDescent="0.3">
      <c r="AA142" s="132"/>
      <c r="AB142" s="75" t="s">
        <v>105</v>
      </c>
      <c r="AC142" s="75">
        <v>2209.6929943516402</v>
      </c>
      <c r="AD142" s="75">
        <v>230.36078239076599</v>
      </c>
      <c r="AE142" s="75">
        <v>3547.3135442333837</v>
      </c>
      <c r="AF142" s="75">
        <v>1497.00731946122</v>
      </c>
      <c r="AG142" s="75">
        <v>497.36703518755297</v>
      </c>
      <c r="AH142" s="75">
        <v>1873.4859420871001</v>
      </c>
      <c r="AI142" s="75">
        <v>982.32852082190198</v>
      </c>
      <c r="AJ142" s="75">
        <v>112.29197741321209</v>
      </c>
      <c r="AK142" s="75">
        <v>2643.4645053761878</v>
      </c>
      <c r="AM142" s="75">
        <v>13593.312621322964</v>
      </c>
      <c r="AQ142" s="132"/>
      <c r="AR142" s="132"/>
    </row>
    <row r="143" spans="27:44" x14ac:dyDescent="0.3">
      <c r="AA143" s="132"/>
      <c r="AB143" s="75" t="s">
        <v>106</v>
      </c>
      <c r="AC143" s="75">
        <v>2203.98491675382</v>
      </c>
      <c r="AD143" s="75">
        <v>221.29434987884801</v>
      </c>
      <c r="AE143" s="75">
        <v>3769.1090045539099</v>
      </c>
      <c r="AF143" s="75">
        <v>2466.0048261868101</v>
      </c>
      <c r="AG143" s="75">
        <v>496.03634401571401</v>
      </c>
      <c r="AH143" s="75">
        <v>1853.5260727014099</v>
      </c>
      <c r="AI143" s="75">
        <v>957.01288006522793</v>
      </c>
      <c r="AJ143" s="75">
        <v>113.22539521439001</v>
      </c>
      <c r="AK143" s="75">
        <v>2398.0254717821363</v>
      </c>
      <c r="AM143" s="75">
        <v>14478.219261152266</v>
      </c>
      <c r="AQ143" s="132"/>
      <c r="AR143" s="132"/>
    </row>
    <row r="144" spans="27:44" x14ac:dyDescent="0.3">
      <c r="AA144" s="132"/>
      <c r="AB144" s="75" t="s">
        <v>107</v>
      </c>
      <c r="AC144" s="75">
        <v>2175.0129413234799</v>
      </c>
      <c r="AD144" s="75">
        <v>245.04492274139801</v>
      </c>
      <c r="AE144" s="75">
        <v>3698.9497986518745</v>
      </c>
      <c r="AF144" s="75">
        <v>2867.9816101667102</v>
      </c>
      <c r="AG144" s="75">
        <v>463.70807182802901</v>
      </c>
      <c r="AH144" s="75">
        <v>1740.15796804203</v>
      </c>
      <c r="AI144" s="75">
        <v>879.01950413366615</v>
      </c>
      <c r="AJ144" s="75">
        <v>109.6673691027551</v>
      </c>
      <c r="AK144" s="75">
        <v>2299.1525013244382</v>
      </c>
      <c r="AM144" s="75">
        <v>14478.694687314381</v>
      </c>
      <c r="AQ144" s="132"/>
      <c r="AR144" s="132"/>
    </row>
    <row r="145" spans="27:44" x14ac:dyDescent="0.3">
      <c r="AA145" s="132"/>
      <c r="AB145" s="75" t="s">
        <v>108</v>
      </c>
      <c r="AC145" s="75">
        <v>2191.3141029275198</v>
      </c>
      <c r="AD145" s="75">
        <v>219.40716564986101</v>
      </c>
      <c r="AE145" s="75">
        <v>3647.3254110973348</v>
      </c>
      <c r="AF145" s="75">
        <v>1878.7182346726499</v>
      </c>
      <c r="AG145" s="75">
        <v>471.89884039218202</v>
      </c>
      <c r="AH145" s="75">
        <v>1939.2839843685799</v>
      </c>
      <c r="AI145" s="75">
        <v>928.03486345218334</v>
      </c>
      <c r="AJ145" s="75">
        <v>102.56843274838441</v>
      </c>
      <c r="AK145" s="75">
        <v>2548.2187162920982</v>
      </c>
      <c r="AM145" s="75">
        <v>13926.769751600794</v>
      </c>
      <c r="AQ145" s="132"/>
      <c r="AR145" s="132"/>
    </row>
    <row r="146" spans="27:44" x14ac:dyDescent="0.3">
      <c r="AA146" s="132"/>
      <c r="AB146" s="75" t="s">
        <v>109</v>
      </c>
      <c r="AC146" s="75">
        <v>2210.0342426162301</v>
      </c>
      <c r="AD146" s="75">
        <v>225.665444976424</v>
      </c>
      <c r="AE146" s="75">
        <v>3491.0411009848749</v>
      </c>
      <c r="AF146" s="75">
        <v>1373.9029066133701</v>
      </c>
      <c r="AG146" s="75">
        <v>482.18073932396698</v>
      </c>
      <c r="AH146" s="75">
        <v>2147.1552713092401</v>
      </c>
      <c r="AI146" s="75">
        <v>926.33675496028241</v>
      </c>
      <c r="AJ146" s="75">
        <v>107.30431977747941</v>
      </c>
      <c r="AK146" s="75">
        <v>2616.2247083259176</v>
      </c>
      <c r="AM146" s="75">
        <v>13579.845488887788</v>
      </c>
      <c r="AQ146" s="132"/>
      <c r="AR146" s="132"/>
    </row>
    <row r="147" spans="27:44" x14ac:dyDescent="0.3">
      <c r="AA147" s="132"/>
      <c r="AB147" s="75" t="s">
        <v>110</v>
      </c>
      <c r="AC147" s="75">
        <v>2217.5206335256798</v>
      </c>
      <c r="AD147" s="75">
        <v>249.59666827851899</v>
      </c>
      <c r="AE147" s="75">
        <v>3816.4240839612444</v>
      </c>
      <c r="AF147" s="75">
        <v>2495.5675105076598</v>
      </c>
      <c r="AG147" s="75">
        <v>489.34044331709902</v>
      </c>
      <c r="AH147" s="75">
        <v>1878.4290776784001</v>
      </c>
      <c r="AI147" s="75">
        <v>916.73646108620619</v>
      </c>
      <c r="AJ147" s="75">
        <v>107.57168363080049</v>
      </c>
      <c r="AK147" s="75">
        <v>2407.4586273031337</v>
      </c>
      <c r="AM147" s="75">
        <v>14578.645189288742</v>
      </c>
      <c r="AQ147" s="132"/>
      <c r="AR147" s="132"/>
    </row>
    <row r="148" spans="27:44" x14ac:dyDescent="0.3">
      <c r="AA148" s="132"/>
      <c r="AB148" s="75" t="s">
        <v>111</v>
      </c>
      <c r="AC148" s="75">
        <v>2176.4861786469601</v>
      </c>
      <c r="AD148" s="75">
        <v>236.841274498384</v>
      </c>
      <c r="AE148" s="75">
        <v>3747.9568224310392</v>
      </c>
      <c r="AF148" s="75">
        <v>2942.0982170715602</v>
      </c>
      <c r="AG148" s="75">
        <v>473.10271430119798</v>
      </c>
      <c r="AH148" s="75">
        <v>2077.2653911974098</v>
      </c>
      <c r="AI148" s="75">
        <v>885.24955423139693</v>
      </c>
      <c r="AJ148" s="75">
        <v>103.14227139950501</v>
      </c>
      <c r="AK148" s="75">
        <v>2316.7946336917303</v>
      </c>
      <c r="AM148" s="75">
        <v>14958.937057469184</v>
      </c>
      <c r="AQ148" s="132"/>
      <c r="AR148" s="132"/>
    </row>
    <row r="149" spans="27:44" x14ac:dyDescent="0.3">
      <c r="AA149" s="132"/>
      <c r="AB149" s="75" t="s">
        <v>112</v>
      </c>
      <c r="AC149" s="75">
        <v>2199.20097866677</v>
      </c>
      <c r="AD149" s="75">
        <v>224.40956266843099</v>
      </c>
      <c r="AE149" s="75">
        <v>3994.8535694331413</v>
      </c>
      <c r="AF149" s="75">
        <v>1660.8782472272601</v>
      </c>
      <c r="AG149" s="75">
        <v>494.92683476661398</v>
      </c>
      <c r="AH149" s="75">
        <v>2020.6686404873001</v>
      </c>
      <c r="AI149" s="75">
        <v>925.76137663169834</v>
      </c>
      <c r="AJ149" s="75">
        <v>104.01366125770662</v>
      </c>
      <c r="AK149" s="75">
        <v>2569.3071903065174</v>
      </c>
      <c r="AM149" s="75">
        <v>14194.020061445437</v>
      </c>
      <c r="AQ149" s="132"/>
      <c r="AR149" s="132"/>
    </row>
    <row r="150" spans="27:44" x14ac:dyDescent="0.3">
      <c r="AA150" s="132"/>
      <c r="AB150" s="75" t="s">
        <v>179</v>
      </c>
      <c r="AC150" s="75">
        <v>2188.7557568297598</v>
      </c>
      <c r="AD150" s="75">
        <v>217.112940849925</v>
      </c>
      <c r="AE150" s="75">
        <v>3569.2812984909501</v>
      </c>
      <c r="AF150" s="75">
        <v>1194.3612757177</v>
      </c>
      <c r="AG150" s="75">
        <v>490.39572694153799</v>
      </c>
      <c r="AH150" s="75">
        <v>2120.5445437306798</v>
      </c>
      <c r="AI150" s="75">
        <v>919.26866069944253</v>
      </c>
      <c r="AJ150" s="75">
        <v>106.66237666386399</v>
      </c>
      <c r="AK150" s="75">
        <v>2661.1187660276537</v>
      </c>
      <c r="AM150" s="75">
        <v>13467.501345951514</v>
      </c>
      <c r="AQ150" s="132"/>
      <c r="AR150" s="132"/>
    </row>
    <row r="151" spans="27:44" x14ac:dyDescent="0.3">
      <c r="AA151" s="132"/>
      <c r="AB151" s="75" t="s">
        <v>180</v>
      </c>
      <c r="AC151" s="75">
        <v>2205.86255017553</v>
      </c>
      <c r="AD151" s="75">
        <v>240.04890869873799</v>
      </c>
      <c r="AE151" s="75">
        <v>3625.0683434695202</v>
      </c>
      <c r="AF151" s="75">
        <v>2387.2226593925898</v>
      </c>
      <c r="AG151" s="75">
        <v>508.381071268163</v>
      </c>
      <c r="AH151" s="75">
        <v>2001.8864837267399</v>
      </c>
      <c r="AI151" s="75">
        <v>918.26528008432842</v>
      </c>
      <c r="AJ151" s="75">
        <v>107.55278998568171</v>
      </c>
      <c r="AK151" s="75">
        <v>2471.9697198723607</v>
      </c>
      <c r="AM151" s="75">
        <v>14466.257806673651</v>
      </c>
      <c r="AQ151" s="132"/>
      <c r="AR151" s="132"/>
    </row>
    <row r="152" spans="27:44" x14ac:dyDescent="0.3">
      <c r="AA152" s="132"/>
      <c r="AB152" s="75" t="s">
        <v>194</v>
      </c>
      <c r="AC152" s="75">
        <v>2120.4370823434201</v>
      </c>
      <c r="AD152" s="75">
        <v>239.96051138396399</v>
      </c>
      <c r="AE152" s="75">
        <v>3803.7363156709275</v>
      </c>
      <c r="AF152" s="75">
        <v>3123.4829981223702</v>
      </c>
      <c r="AG152" s="75">
        <v>464.35113179975099</v>
      </c>
      <c r="AH152" s="75">
        <v>2147.1503704625902</v>
      </c>
      <c r="AI152" s="75">
        <v>839.22024469106964</v>
      </c>
      <c r="AJ152" s="75">
        <v>103.1211464161581</v>
      </c>
      <c r="AK152" s="75">
        <v>2271.120265930088</v>
      </c>
      <c r="AM152" s="75">
        <v>15112.580066820337</v>
      </c>
      <c r="AQ152" s="132"/>
      <c r="AR152" s="132"/>
    </row>
    <row r="153" spans="27:44" x14ac:dyDescent="0.3">
      <c r="AA153" s="132"/>
      <c r="AB153" s="75" t="s">
        <v>196</v>
      </c>
      <c r="AC153" s="75">
        <v>2150.3606970330902</v>
      </c>
      <c r="AD153" s="75">
        <v>218.60792312964301</v>
      </c>
      <c r="AE153" s="75">
        <v>3740.4241685074758</v>
      </c>
      <c r="AF153" s="75">
        <v>1761.89651161344</v>
      </c>
      <c r="AG153" s="75">
        <v>492.324030180161</v>
      </c>
      <c r="AH153" s="75">
        <v>2132.2873664621602</v>
      </c>
      <c r="AI153" s="75">
        <v>889.79871141445176</v>
      </c>
      <c r="AJ153" s="75">
        <v>100.38605482636959</v>
      </c>
      <c r="AK153" s="75">
        <v>2507.423866272426</v>
      </c>
      <c r="AM153" s="75">
        <v>13993.509329439219</v>
      </c>
      <c r="AQ153" s="132"/>
      <c r="AR153" s="132"/>
    </row>
    <row r="154" spans="27:44" x14ac:dyDescent="0.3">
      <c r="AA154" s="132"/>
      <c r="AB154" s="75" t="s">
        <v>198</v>
      </c>
      <c r="AC154" s="75">
        <v>2153.7349307676</v>
      </c>
      <c r="AD154" s="75">
        <v>227.676896765642</v>
      </c>
      <c r="AE154" s="75">
        <v>3692.2583339259786</v>
      </c>
      <c r="AF154" s="75">
        <v>1336.7482772957701</v>
      </c>
      <c r="AG154" s="75">
        <v>501.67126893220501</v>
      </c>
      <c r="AH154" s="75">
        <v>2359.9479060835401</v>
      </c>
      <c r="AI154" s="75">
        <v>902.76289361177498</v>
      </c>
      <c r="AJ154" s="75">
        <v>102.25135985072831</v>
      </c>
      <c r="AK154" s="75">
        <v>2581.8397357080798</v>
      </c>
      <c r="AM154" s="75">
        <v>13858.891602941319</v>
      </c>
      <c r="AQ154" s="132"/>
      <c r="AR154" s="132"/>
    </row>
    <row r="155" spans="27:44" x14ac:dyDescent="0.3">
      <c r="AA155" s="132"/>
      <c r="AB155" s="75" t="s">
        <v>200</v>
      </c>
      <c r="AC155" s="75">
        <v>2182.2935285254698</v>
      </c>
      <c r="AD155" s="75">
        <v>229.420861905007</v>
      </c>
      <c r="AE155" s="75">
        <v>3959.2266652033572</v>
      </c>
      <c r="AF155" s="75">
        <v>2434.8050068130601</v>
      </c>
      <c r="AG155" s="75">
        <v>521.20294905954995</v>
      </c>
      <c r="AH155" s="75">
        <v>2321.2509983156801</v>
      </c>
      <c r="AI155" s="75">
        <v>908.57419113961032</v>
      </c>
      <c r="AJ155" s="75">
        <v>106.56767181726511</v>
      </c>
      <c r="AK155" s="75">
        <v>2396.6246148277237</v>
      </c>
      <c r="AM155" s="75">
        <v>15059.966487606725</v>
      </c>
      <c r="AQ155" s="132"/>
      <c r="AR155" s="132"/>
    </row>
    <row r="156" spans="27:44" x14ac:dyDescent="0.3">
      <c r="AA156" s="132"/>
      <c r="AB156" s="75" t="s">
        <v>201</v>
      </c>
      <c r="AC156" s="75">
        <v>2132.2791406804299</v>
      </c>
      <c r="AD156" s="75">
        <v>241.99503638676299</v>
      </c>
      <c r="AE156" s="75">
        <v>3774.0786304702465</v>
      </c>
      <c r="AF156" s="75">
        <v>2617.3093170585998</v>
      </c>
      <c r="AG156" s="75">
        <v>445.61252166998497</v>
      </c>
      <c r="AH156" s="75">
        <v>2029.4453770402099</v>
      </c>
      <c r="AI156" s="75">
        <v>833.6473670511067</v>
      </c>
      <c r="AJ156" s="75">
        <v>99.045198500333896</v>
      </c>
      <c r="AK156" s="75">
        <v>2232.7247805670822</v>
      </c>
      <c r="AM156" s="75">
        <v>14406.137369424756</v>
      </c>
      <c r="AQ156" s="132"/>
      <c r="AR156" s="132"/>
    </row>
    <row r="157" spans="27:44" x14ac:dyDescent="0.3">
      <c r="AA157" s="132"/>
      <c r="AB157" s="75" t="s">
        <v>205</v>
      </c>
      <c r="AC157" s="75">
        <v>2159.6673060459898</v>
      </c>
      <c r="AD157" s="75">
        <v>233.092499779056</v>
      </c>
      <c r="AE157" s="75">
        <v>3718.9968394686216</v>
      </c>
      <c r="AF157" s="75">
        <v>1744.3491380514999</v>
      </c>
      <c r="AG157" s="75">
        <v>485.33129971429298</v>
      </c>
      <c r="AH157" s="75">
        <v>2085.6650565489099</v>
      </c>
      <c r="AI157" s="75">
        <v>885.67865886072502</v>
      </c>
      <c r="AJ157" s="75">
        <v>97.453000192314789</v>
      </c>
      <c r="AK157" s="75">
        <v>2485.2599073649872</v>
      </c>
      <c r="AM157" s="75">
        <v>13895.493706026396</v>
      </c>
      <c r="AQ157" s="132"/>
      <c r="AR157" s="132"/>
    </row>
    <row r="158" spans="27:44" x14ac:dyDescent="0.3">
      <c r="AA158" s="132"/>
      <c r="AB158" s="75" t="s">
        <v>209</v>
      </c>
      <c r="AC158" s="75">
        <v>2183.91141956103</v>
      </c>
      <c r="AD158" s="75">
        <v>227.446551360694</v>
      </c>
      <c r="AE158" s="75">
        <v>3610.2065800610972</v>
      </c>
      <c r="AF158" s="75">
        <v>1500.85721405441</v>
      </c>
      <c r="AG158" s="75">
        <v>486.40532049146498</v>
      </c>
      <c r="AH158" s="75">
        <v>2150.25109561829</v>
      </c>
      <c r="AI158" s="75">
        <v>888.1448836870112</v>
      </c>
      <c r="AJ158" s="75">
        <v>99.034631494440802</v>
      </c>
      <c r="AK158" s="75">
        <v>2539.3765577181953</v>
      </c>
      <c r="AM158" s="75">
        <v>13685.634254046634</v>
      </c>
      <c r="AQ158" s="132"/>
      <c r="AR158" s="132"/>
    </row>
    <row r="159" spans="27:44" x14ac:dyDescent="0.3">
      <c r="AA159" s="132"/>
      <c r="AB159" s="75" t="s">
        <v>211</v>
      </c>
      <c r="AC159" s="75">
        <v>2182.1803157658001</v>
      </c>
      <c r="AD159" s="75">
        <v>225.97086755343801</v>
      </c>
      <c r="AE159" s="75">
        <v>3906.4024381078284</v>
      </c>
      <c r="AF159" s="75">
        <v>2316.0798440691901</v>
      </c>
      <c r="AG159" s="75">
        <v>476.07530241718001</v>
      </c>
      <c r="AH159" s="75">
        <v>2104.43480173743</v>
      </c>
      <c r="AI159" s="75">
        <v>865.71864308102101</v>
      </c>
      <c r="AJ159" s="75">
        <v>99.462420828048806</v>
      </c>
      <c r="AK159" s="75">
        <v>2344.42559463414</v>
      </c>
      <c r="AM159" s="75">
        <v>14520.750228194076</v>
      </c>
      <c r="AQ159" s="132"/>
      <c r="AR159" s="132"/>
    </row>
    <row r="160" spans="27:44" x14ac:dyDescent="0.3">
      <c r="AA160" s="132"/>
      <c r="AB160" s="75" t="s">
        <v>251</v>
      </c>
      <c r="AC160" s="75">
        <v>2031.9348561355901</v>
      </c>
      <c r="AD160" s="75">
        <v>244.627883614458</v>
      </c>
      <c r="AE160" s="75">
        <v>3829.4938029590107</v>
      </c>
      <c r="AF160" s="75">
        <v>2887.2092785591199</v>
      </c>
      <c r="AG160" s="75">
        <v>430.268895745718</v>
      </c>
      <c r="AH160" s="75">
        <v>1893.9238913315401</v>
      </c>
      <c r="AI160" s="75">
        <v>807.88413389395794</v>
      </c>
      <c r="AJ160" s="75">
        <v>95.047076992414304</v>
      </c>
      <c r="AK160" s="75">
        <v>2114.4378535780397</v>
      </c>
      <c r="AM160" s="75">
        <v>14334.827672809848</v>
      </c>
      <c r="AQ160" s="132"/>
      <c r="AR160" s="132"/>
    </row>
    <row r="161" spans="27:44" x14ac:dyDescent="0.3">
      <c r="AA161" s="132"/>
      <c r="AB161" s="75" t="s">
        <v>263</v>
      </c>
      <c r="AC161" s="75">
        <v>2074.1174400668101</v>
      </c>
      <c r="AD161" s="75">
        <v>210.16715009718601</v>
      </c>
      <c r="AE161" s="75">
        <v>3792.3398055101579</v>
      </c>
      <c r="AF161" s="75">
        <v>1624.35517878512</v>
      </c>
      <c r="AG161" s="75">
        <v>483.236834621703</v>
      </c>
      <c r="AH161" s="75">
        <v>2127.3070109475998</v>
      </c>
      <c r="AI161" s="75">
        <v>874.81787638280548</v>
      </c>
      <c r="AJ161" s="75">
        <v>94.817074412462006</v>
      </c>
      <c r="AK161" s="75">
        <v>2373.6464513582082</v>
      </c>
      <c r="AM161" s="75">
        <v>13654.804822182052</v>
      </c>
      <c r="AQ161" s="132"/>
      <c r="AR161" s="132"/>
    </row>
    <row r="162" spans="27:44" x14ac:dyDescent="0.3">
      <c r="AA162" s="132"/>
      <c r="AB162" s="75" t="s">
        <v>264</v>
      </c>
      <c r="AC162" s="75">
        <v>2094.5269106764299</v>
      </c>
      <c r="AD162" s="75">
        <v>215.70792004063199</v>
      </c>
      <c r="AE162" s="75">
        <v>3554.1754252085852</v>
      </c>
      <c r="AF162" s="75">
        <v>1384.4165537935201</v>
      </c>
      <c r="AG162" s="75">
        <v>487.26543592574802</v>
      </c>
      <c r="AH162" s="75">
        <v>2191.3523118858802</v>
      </c>
      <c r="AI162" s="75">
        <v>886.5842857853263</v>
      </c>
      <c r="AJ162" s="75">
        <v>97.980704546761899</v>
      </c>
      <c r="AK162" s="75">
        <v>2475.3420982854923</v>
      </c>
      <c r="AM162" s="75">
        <v>13387.351646148374</v>
      </c>
      <c r="AQ162" s="132"/>
      <c r="AR162" s="132"/>
    </row>
    <row r="163" spans="27:44" x14ac:dyDescent="0.3">
      <c r="AA163" s="132"/>
      <c r="AB163" s="75" t="s">
        <v>269</v>
      </c>
      <c r="AC163" s="75">
        <v>2077.6449677266501</v>
      </c>
      <c r="AD163" s="75">
        <v>211.22687563246799</v>
      </c>
      <c r="AE163" s="75">
        <v>3845.8510686203995</v>
      </c>
      <c r="AF163" s="75">
        <v>2393.5560506368902</v>
      </c>
      <c r="AG163" s="75">
        <v>466.62424088530503</v>
      </c>
      <c r="AH163" s="75">
        <v>2048.8625752233802</v>
      </c>
      <c r="AI163" s="75">
        <v>850.57436637417834</v>
      </c>
      <c r="AJ163" s="75">
        <v>97.238344759406203</v>
      </c>
      <c r="AK163" s="75">
        <v>2266.5879206190598</v>
      </c>
      <c r="AM163" s="75">
        <v>14258.166410477737</v>
      </c>
      <c r="AQ163" s="132"/>
      <c r="AR163" s="132"/>
    </row>
    <row r="164" spans="27:44" x14ac:dyDescent="0.3">
      <c r="AA164" s="132"/>
      <c r="AB164" s="75" t="s">
        <v>270</v>
      </c>
      <c r="AC164" s="75">
        <v>2045.66318001236</v>
      </c>
      <c r="AD164" s="75">
        <v>217.084891815193</v>
      </c>
      <c r="AE164" s="75">
        <v>3826.3102857528875</v>
      </c>
      <c r="AF164" s="75">
        <v>2632.1994918784999</v>
      </c>
      <c r="AG164" s="75">
        <v>447.27456641814001</v>
      </c>
      <c r="AH164" s="75">
        <v>1869.4040098394401</v>
      </c>
      <c r="AI164" s="75">
        <v>810.22635170957426</v>
      </c>
      <c r="AJ164" s="75">
        <v>106.3025770633856</v>
      </c>
      <c r="AK164" s="75">
        <v>2045.1901250725964</v>
      </c>
      <c r="AM164" s="75">
        <v>13999.655479562076</v>
      </c>
      <c r="AQ164" s="132"/>
      <c r="AR164" s="132"/>
    </row>
    <row r="165" spans="27:44" x14ac:dyDescent="0.3">
      <c r="AA165" s="132"/>
      <c r="AB165" s="75" t="s">
        <v>271</v>
      </c>
      <c r="AC165" s="75">
        <v>2086.9296505280399</v>
      </c>
      <c r="AD165" s="75">
        <v>217.64714450134201</v>
      </c>
      <c r="AE165" s="75">
        <v>3812.504667272357</v>
      </c>
      <c r="AF165" s="75">
        <v>1315.12649399418</v>
      </c>
      <c r="AG165" s="75">
        <v>502.59688782664</v>
      </c>
      <c r="AH165" s="75">
        <v>2096.1412058718902</v>
      </c>
      <c r="AI165" s="75">
        <v>877.99496705583124</v>
      </c>
      <c r="AJ165" s="75">
        <v>100.41085758123801</v>
      </c>
      <c r="AK165" s="75">
        <v>2301.2385628707812</v>
      </c>
      <c r="AM165" s="75">
        <v>13310.590437502298</v>
      </c>
      <c r="AQ165" s="132"/>
      <c r="AR165" s="132"/>
    </row>
    <row r="166" spans="27:44" x14ac:dyDescent="0.3">
      <c r="AA166" s="132"/>
      <c r="AB166" s="75" t="s">
        <v>272</v>
      </c>
      <c r="AC166" s="75">
        <v>2109.5740438634798</v>
      </c>
      <c r="AD166" s="75">
        <v>226.91278830240901</v>
      </c>
      <c r="AE166" s="75">
        <v>3713.7610843929388</v>
      </c>
      <c r="AF166" s="75">
        <v>1236.0262777610601</v>
      </c>
      <c r="AG166" s="75">
        <v>506.53925578616401</v>
      </c>
      <c r="AH166" s="75">
        <v>2169.6506661888002</v>
      </c>
      <c r="AI166" s="75">
        <v>889.79941774289841</v>
      </c>
      <c r="AJ166" s="75">
        <v>101.0999981141228</v>
      </c>
      <c r="AK166" s="75">
        <v>2397.2791540770959</v>
      </c>
      <c r="AM166" s="75">
        <v>13350.642686228968</v>
      </c>
      <c r="AQ166" s="132"/>
      <c r="AR166" s="132"/>
    </row>
    <row r="167" spans="27:44" x14ac:dyDescent="0.3">
      <c r="AA167" s="132"/>
      <c r="AB167" s="75" t="s">
        <v>274</v>
      </c>
      <c r="AC167" s="75">
        <v>2093.8996354705901</v>
      </c>
      <c r="AD167" s="75">
        <v>232.70087888718999</v>
      </c>
      <c r="AE167" s="75">
        <v>3686.9203710259194</v>
      </c>
      <c r="AF167" s="75">
        <v>1877.7064647145601</v>
      </c>
      <c r="AG167" s="75">
        <v>485.17898696643903</v>
      </c>
      <c r="AH167" s="75">
        <v>1992.3051245312099</v>
      </c>
      <c r="AI167" s="75">
        <v>853.06672202485868</v>
      </c>
      <c r="AJ167" s="75">
        <v>104.7238035730999</v>
      </c>
      <c r="AK167" s="75">
        <v>2196.1986050902901</v>
      </c>
      <c r="AM167" s="75">
        <v>13522.700592284156</v>
      </c>
      <c r="AQ167" s="132"/>
      <c r="AR167" s="132"/>
    </row>
    <row r="168" spans="27:44" x14ac:dyDescent="0.3">
      <c r="AA168" s="132"/>
      <c r="AB168" s="75" t="s">
        <v>277</v>
      </c>
      <c r="AC168" s="75">
        <v>2073.1977562418201</v>
      </c>
      <c r="AD168" s="75">
        <v>238.38201412640601</v>
      </c>
      <c r="AE168" s="75">
        <v>3864.2101805015545</v>
      </c>
      <c r="AF168" s="75">
        <v>1913.09488756986</v>
      </c>
      <c r="AG168" s="75">
        <v>467.50383323096599</v>
      </c>
      <c r="AH168" s="75">
        <v>1788.92397872937</v>
      </c>
      <c r="AI168" s="75">
        <v>780.40870816516747</v>
      </c>
      <c r="AJ168" s="75">
        <v>106.6157524707761</v>
      </c>
      <c r="AK168" s="75">
        <v>2009.4789216480215</v>
      </c>
      <c r="AM168" s="75">
        <v>13241.816032683941</v>
      </c>
      <c r="AQ168" s="132"/>
      <c r="AR168" s="132"/>
    </row>
    <row r="169" spans="27:44" x14ac:dyDescent="0.3">
      <c r="AA169" s="132"/>
      <c r="AB169" s="75" t="s">
        <v>279</v>
      </c>
      <c r="AC169" s="75">
        <v>2061.9668907916698</v>
      </c>
      <c r="AD169" s="75">
        <v>217.679712835407</v>
      </c>
      <c r="AE169" s="75">
        <v>3160.0476351482503</v>
      </c>
      <c r="AF169" s="75">
        <v>1484.41764734853</v>
      </c>
      <c r="AG169" s="75">
        <v>466.51981092037499</v>
      </c>
      <c r="AH169" s="75">
        <v>1295.5050367372701</v>
      </c>
      <c r="AI169" s="75">
        <v>768.17774676610895</v>
      </c>
      <c r="AJ169" s="75">
        <v>92.460124179709496</v>
      </c>
      <c r="AK169" s="75">
        <v>2037.3824826602402</v>
      </c>
      <c r="AM169" s="75">
        <v>11584.157087387559</v>
      </c>
      <c r="AQ169" s="132"/>
      <c r="AR169" s="132"/>
    </row>
    <row r="170" spans="27:44" x14ac:dyDescent="0.3">
      <c r="AA170" s="132"/>
      <c r="AB170" s="75" t="s">
        <v>280</v>
      </c>
      <c r="AC170" s="75">
        <v>2106.0820846796801</v>
      </c>
      <c r="AD170" s="75">
        <v>219.42873128094001</v>
      </c>
      <c r="AE170" s="75">
        <v>2824.5187904804047</v>
      </c>
      <c r="AF170" s="75">
        <v>1308.7335233423801</v>
      </c>
      <c r="AG170" s="75">
        <v>495.27529061658498</v>
      </c>
      <c r="AH170" s="75">
        <v>1465.4623056406499</v>
      </c>
      <c r="AI170" s="75">
        <v>818.3437631378423</v>
      </c>
      <c r="AJ170" s="75">
        <v>97.406968840095303</v>
      </c>
      <c r="AK170" s="75">
        <v>2259.0331399125139</v>
      </c>
      <c r="AM170" s="75">
        <v>11594.28459793109</v>
      </c>
      <c r="AQ170" s="132"/>
      <c r="AR170" s="132"/>
    </row>
    <row r="171" spans="27:44" x14ac:dyDescent="0.3">
      <c r="AA171" s="132"/>
      <c r="AB171" s="75" t="s">
        <v>282</v>
      </c>
      <c r="AC171" s="75">
        <v>2108.4224605926402</v>
      </c>
      <c r="AD171" s="75">
        <v>229.17458798861799</v>
      </c>
      <c r="AE171" s="75">
        <v>3183.6769161521529</v>
      </c>
      <c r="AF171" s="75">
        <v>1819.98453953116</v>
      </c>
      <c r="AG171" s="75">
        <v>500.79500436012398</v>
      </c>
      <c r="AH171" s="75">
        <v>1410.0959658043901</v>
      </c>
      <c r="AI171" s="75">
        <v>799.93791406515834</v>
      </c>
      <c r="AJ171" s="75">
        <v>101.65933792533849</v>
      </c>
      <c r="AK171" s="75">
        <v>2039.0858890375862</v>
      </c>
      <c r="AM171" s="75">
        <v>12192.832615457168</v>
      </c>
      <c r="AQ171" s="132"/>
      <c r="AR171" s="132"/>
    </row>
    <row r="172" spans="27:44" x14ac:dyDescent="0.3">
      <c r="AA172" s="132"/>
      <c r="AB172" s="75" t="s">
        <v>283</v>
      </c>
      <c r="AC172" s="75">
        <v>2021.59359088067</v>
      </c>
      <c r="AD172" s="75">
        <v>221.29131218186799</v>
      </c>
      <c r="AE172" s="75">
        <v>3478.1106935615576</v>
      </c>
      <c r="AF172" s="75">
        <v>2187.79534016969</v>
      </c>
      <c r="AG172" s="75">
        <v>461.46612731021901</v>
      </c>
      <c r="AH172" s="75">
        <v>1417.93847454621</v>
      </c>
      <c r="AI172" s="75">
        <v>723.56152249219031</v>
      </c>
      <c r="AJ172" s="75">
        <v>100.1471658568345</v>
      </c>
      <c r="AK172" s="75">
        <v>1879.7464676593975</v>
      </c>
      <c r="AM172" s="75">
        <v>12491.650694658638</v>
      </c>
      <c r="AQ172" s="132"/>
      <c r="AR172" s="132"/>
    </row>
    <row r="173" spans="27:44" x14ac:dyDescent="0.3">
      <c r="AA173" s="132"/>
      <c r="AB173" s="75" t="s">
        <v>284</v>
      </c>
      <c r="AC173" s="75">
        <v>2067.3767580129702</v>
      </c>
      <c r="AD173" s="75">
        <v>216.13648323324301</v>
      </c>
      <c r="AE173" s="75">
        <v>3667.2720972729162</v>
      </c>
      <c r="AF173" s="75">
        <v>1642.4559190211201</v>
      </c>
      <c r="AG173" s="75">
        <v>527.78697288617502</v>
      </c>
      <c r="AH173" s="75">
        <v>1571.80374596098</v>
      </c>
      <c r="AI173" s="75">
        <v>800.40744023445245</v>
      </c>
      <c r="AJ173" s="75">
        <v>96.400201234692503</v>
      </c>
      <c r="AK173" s="75">
        <v>2159.190909174858</v>
      </c>
      <c r="AM173" s="75">
        <v>12748.830527031409</v>
      </c>
      <c r="AQ173" s="132"/>
      <c r="AR173" s="132"/>
    </row>
    <row r="174" spans="27:44" x14ac:dyDescent="0.3">
      <c r="AA174" s="132"/>
      <c r="AB174" s="75" t="s">
        <v>287</v>
      </c>
      <c r="AC174" s="75">
        <v>2075.4059735055398</v>
      </c>
      <c r="AD174" s="75">
        <v>228.32072001544799</v>
      </c>
      <c r="AE174" s="75">
        <v>3354.9368428104658</v>
      </c>
      <c r="AF174" s="75">
        <v>1352.0550697022099</v>
      </c>
      <c r="AG174" s="75">
        <v>520.10895790992595</v>
      </c>
      <c r="AH174" s="75">
        <v>1604.9053496461299</v>
      </c>
      <c r="AI174" s="75">
        <v>810.25990595141309</v>
      </c>
      <c r="AJ174" s="75">
        <v>97.385488073468309</v>
      </c>
      <c r="AK174" s="75">
        <v>2277.3162789038297</v>
      </c>
      <c r="AM174" s="75">
        <v>12320.69458651843</v>
      </c>
      <c r="AQ174" s="132"/>
      <c r="AR174" s="132"/>
    </row>
    <row r="175" spans="27:44" x14ac:dyDescent="0.3">
      <c r="AA175" s="132"/>
      <c r="AB175" s="75" t="s">
        <v>289</v>
      </c>
      <c r="AC175" s="75">
        <v>2060.0953441716601</v>
      </c>
      <c r="AD175" s="75">
        <v>216.254488105902</v>
      </c>
      <c r="AE175" s="75">
        <v>3707.4273627815614</v>
      </c>
      <c r="AF175" s="75">
        <v>2158.7730608983602</v>
      </c>
      <c r="AG175" s="75">
        <v>497.90844928131003</v>
      </c>
      <c r="AH175" s="75">
        <v>1669.96512183868</v>
      </c>
      <c r="AI175" s="75">
        <v>764.81012401971998</v>
      </c>
      <c r="AJ175" s="75">
        <v>99.353290697546612</v>
      </c>
      <c r="AK175" s="75">
        <v>2042.5745304097045</v>
      </c>
      <c r="AM175" s="75">
        <v>13217.161772204445</v>
      </c>
      <c r="AQ175" s="132"/>
      <c r="AR175" s="132"/>
    </row>
    <row r="176" spans="27:44" x14ac:dyDescent="0.3">
      <c r="AA176" s="132"/>
      <c r="AB176" s="75" t="s">
        <v>290</v>
      </c>
      <c r="AC176" s="75">
        <v>2008.5104953078601</v>
      </c>
      <c r="AD176" s="75">
        <v>220.58029043354099</v>
      </c>
      <c r="AE176" s="75">
        <v>3701.1259379682115</v>
      </c>
      <c r="AF176" s="75">
        <v>1967.41301283147</v>
      </c>
      <c r="AG176" s="75">
        <v>447.72977138340201</v>
      </c>
      <c r="AH176" s="75">
        <v>1579.26971306583</v>
      </c>
      <c r="AI176" s="75">
        <v>718.6310203260374</v>
      </c>
      <c r="AJ176" s="75">
        <v>97.970108000743707</v>
      </c>
      <c r="AK176" s="75">
        <v>1770.3037278088925</v>
      </c>
      <c r="AM176" s="75">
        <v>12511.534077125991</v>
      </c>
      <c r="AP176" s="132"/>
      <c r="AQ176" s="132"/>
      <c r="AR176" s="132"/>
    </row>
    <row r="177" spans="27:44" x14ac:dyDescent="0.3">
      <c r="AA177" s="132"/>
      <c r="AB177" s="75" t="s">
        <v>291</v>
      </c>
      <c r="AC177" s="75">
        <v>2004.8782295916501</v>
      </c>
      <c r="AD177" s="75">
        <v>198.45213351981599</v>
      </c>
      <c r="AE177" s="75">
        <v>3099.0696453210644</v>
      </c>
      <c r="AF177" s="75">
        <v>1580.5647208631201</v>
      </c>
      <c r="AG177" s="75">
        <v>449.00518831180398</v>
      </c>
      <c r="AH177" s="75">
        <v>1680.28916482464</v>
      </c>
      <c r="AI177" s="75">
        <v>725.1856815295539</v>
      </c>
      <c r="AJ177" s="75">
        <v>86.972212772523392</v>
      </c>
      <c r="AK177" s="75">
        <v>1880.1674407404448</v>
      </c>
      <c r="AM177" s="75">
        <v>11704.584417474616</v>
      </c>
      <c r="AP177" s="132"/>
      <c r="AQ177" s="132"/>
      <c r="AR177" s="132"/>
    </row>
    <row r="178" spans="27:44" x14ac:dyDescent="0.3">
      <c r="AA178" s="132"/>
      <c r="AB178" s="75" t="s">
        <v>293</v>
      </c>
      <c r="AC178" s="75">
        <v>2019.53791955563</v>
      </c>
      <c r="AD178" s="75">
        <v>197.36847866574101</v>
      </c>
      <c r="AE178" s="75">
        <v>3423.695779687449</v>
      </c>
      <c r="AF178" s="75">
        <v>1269.2523059765999</v>
      </c>
      <c r="AG178" s="75">
        <v>453.02677458953599</v>
      </c>
      <c r="AH178" s="75">
        <v>1806.22683913843</v>
      </c>
      <c r="AI178" s="75">
        <v>736.67580829503629</v>
      </c>
      <c r="AJ178" s="75">
        <v>87.417442408335305</v>
      </c>
      <c r="AK178" s="75">
        <v>1950.0675769618385</v>
      </c>
      <c r="AM178" s="75">
        <v>11943.268925278595</v>
      </c>
      <c r="AP178" s="132"/>
      <c r="AQ178" s="132"/>
      <c r="AR178" s="132"/>
    </row>
    <row r="179" spans="27:44" x14ac:dyDescent="0.3">
      <c r="AA179" s="132"/>
      <c r="AB179" s="75" t="s">
        <v>310</v>
      </c>
      <c r="AC179" s="75">
        <v>2029.5479254050199</v>
      </c>
      <c r="AD179" s="75">
        <v>204.36847318498201</v>
      </c>
      <c r="AE179" s="75">
        <v>3603.3843200984343</v>
      </c>
      <c r="AF179" s="75">
        <v>2011.38942208752</v>
      </c>
      <c r="AG179" s="75">
        <v>459.436562024561</v>
      </c>
      <c r="AH179" s="75">
        <v>1933.7043861767399</v>
      </c>
      <c r="AI179" s="75">
        <v>733.37860909889093</v>
      </c>
      <c r="AJ179" s="75">
        <v>94.361294612116396</v>
      </c>
      <c r="AK179" s="75">
        <v>1861.0660726211752</v>
      </c>
      <c r="AM179" s="75">
        <v>12930.63706530944</v>
      </c>
      <c r="AP179" s="132"/>
      <c r="AQ179" s="132"/>
      <c r="AR179" s="132"/>
    </row>
    <row r="180" spans="27:44" x14ac:dyDescent="0.3">
      <c r="AA180" s="132"/>
      <c r="AB180" s="75" t="s">
        <v>313</v>
      </c>
      <c r="AC180" s="75">
        <v>1977.9542528126899</v>
      </c>
      <c r="AD180" s="75">
        <v>210.667083689675</v>
      </c>
      <c r="AE180" s="75">
        <v>3376.7430963666652</v>
      </c>
      <c r="AF180" s="75">
        <v>1855.8384162140501</v>
      </c>
      <c r="AG180" s="75">
        <v>429.36582146743899</v>
      </c>
      <c r="AH180" s="75">
        <v>1625.96323074669</v>
      </c>
      <c r="AI180" s="75">
        <v>703.01180896097799</v>
      </c>
      <c r="AJ180" s="75">
        <v>97.164611635735497</v>
      </c>
      <c r="AK180" s="75">
        <v>1770.7689905402731</v>
      </c>
      <c r="AM180" s="75">
        <v>12047.477312434197</v>
      </c>
      <c r="AP180" s="132"/>
      <c r="AQ180" s="132"/>
      <c r="AR180" s="132"/>
    </row>
    <row r="181" spans="27:44" x14ac:dyDescent="0.3">
      <c r="AA181" s="132"/>
      <c r="AB181" s="75" t="s">
        <v>402</v>
      </c>
      <c r="AC181" s="75">
        <v>1984.70512640633</v>
      </c>
      <c r="AD181" s="75">
        <v>185.022762743138</v>
      </c>
      <c r="AE181" s="75">
        <v>3351.1103662146929</v>
      </c>
      <c r="AF181" s="75">
        <v>1451.1207355249701</v>
      </c>
      <c r="AG181" s="75">
        <v>445.29285151142699</v>
      </c>
      <c r="AH181" s="75">
        <v>1629.9862751848</v>
      </c>
      <c r="AI181" s="75">
        <v>723.05231709551947</v>
      </c>
      <c r="AJ181" s="75">
        <v>87.307635936195595</v>
      </c>
      <c r="AK181" s="75">
        <v>1899.3398536093778</v>
      </c>
      <c r="AM181" s="75">
        <v>11756.937924226451</v>
      </c>
      <c r="AP181" s="132"/>
      <c r="AQ181" s="132"/>
      <c r="AR181" s="132"/>
    </row>
    <row r="182" spans="27:44" x14ac:dyDescent="0.3">
      <c r="AA182" s="132"/>
      <c r="AB182" s="75" t="s">
        <v>405</v>
      </c>
      <c r="AC182" s="75">
        <v>1991.9625759347</v>
      </c>
      <c r="AD182" s="75">
        <v>199.26304649662501</v>
      </c>
      <c r="AE182" s="75">
        <v>3209.9166582362795</v>
      </c>
      <c r="AF182" s="75">
        <v>1241.5735018267401</v>
      </c>
      <c r="AG182" s="75">
        <v>441.54082173921699</v>
      </c>
      <c r="AH182" s="75">
        <v>1731.68751661549</v>
      </c>
      <c r="AI182" s="75">
        <v>719.75401818335752</v>
      </c>
      <c r="AJ182" s="75">
        <v>86.077821189314392</v>
      </c>
      <c r="AK182" s="75">
        <v>1913.8746463326781</v>
      </c>
      <c r="AM182" s="75">
        <v>11535.650606554402</v>
      </c>
      <c r="AP182" s="132"/>
      <c r="AQ182" s="132"/>
      <c r="AR182" s="132"/>
    </row>
    <row r="183" spans="27:44" x14ac:dyDescent="0.3">
      <c r="AB183" s="75" t="s">
        <v>408</v>
      </c>
      <c r="AC183" s="75">
        <v>2000.10234369967</v>
      </c>
      <c r="AD183" s="75">
        <v>227.619743642933</v>
      </c>
      <c r="AE183" s="75">
        <v>3381.1507198634977</v>
      </c>
      <c r="AF183" s="75">
        <v>1826.81510397169</v>
      </c>
      <c r="AG183" s="75">
        <v>445.89239436364397</v>
      </c>
      <c r="AH183" s="75">
        <v>1760.55097748399</v>
      </c>
      <c r="AI183" s="75">
        <v>712.91913040338</v>
      </c>
      <c r="AJ183" s="75">
        <v>92.623555759350296</v>
      </c>
      <c r="AK183" s="75">
        <v>1812.2939940594292</v>
      </c>
      <c r="AM183" s="75">
        <v>12260.562730047584</v>
      </c>
    </row>
    <row r="184" spans="27:44" x14ac:dyDescent="0.3">
      <c r="AB184" s="75" t="s">
        <v>409</v>
      </c>
      <c r="AC184" s="75">
        <v>2072.5751292602599</v>
      </c>
      <c r="AD184" s="75">
        <v>239.080352612567</v>
      </c>
      <c r="AE184" s="75">
        <v>3348.2548192767067</v>
      </c>
      <c r="AF184" s="75">
        <v>1979.2820244055299</v>
      </c>
      <c r="AG184" s="75">
        <v>562.75949049210396</v>
      </c>
      <c r="AH184" s="75">
        <v>1779.8954657652</v>
      </c>
      <c r="AI184" s="75">
        <v>818.88790088197209</v>
      </c>
      <c r="AJ184" s="75">
        <v>99.16570012713359</v>
      </c>
      <c r="AK184" s="75">
        <v>1953.3838161693136</v>
      </c>
      <c r="AM184" s="75">
        <v>12853.284698990785</v>
      </c>
    </row>
  </sheetData>
  <mergeCells count="6">
    <mergeCell ref="A5:A6"/>
    <mergeCell ref="C5:E5"/>
    <mergeCell ref="D6:E6"/>
    <mergeCell ref="B5:B6"/>
    <mergeCell ref="F5:H5"/>
    <mergeCell ref="G6:H6"/>
  </mergeCells>
  <phoneticPr fontId="50" type="noConversion"/>
  <conditionalFormatting sqref="D7:D16">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N76"/>
  <sheetViews>
    <sheetView zoomScale="60" zoomScaleNormal="60" workbookViewId="0">
      <pane xSplit="3" topLeftCell="D1" activePane="topRight" state="frozen"/>
      <selection pane="topRight" activeCell="O27" sqref="O27"/>
    </sheetView>
  </sheetViews>
  <sheetFormatPr defaultColWidth="9.1796875" defaultRowHeight="13" x14ac:dyDescent="0.3"/>
  <cols>
    <col min="1" max="1" width="3.54296875" style="88" customWidth="1"/>
    <col min="2" max="2" width="23.54296875" style="88" customWidth="1"/>
    <col min="3" max="3" width="53" style="88" customWidth="1"/>
    <col min="4" max="19" width="8.6328125" style="88" customWidth="1"/>
    <col min="20" max="33" width="8.6328125" customWidth="1"/>
    <col min="34" max="34" width="11.1796875" customWidth="1"/>
    <col min="35" max="51" width="8.6328125" customWidth="1"/>
    <col min="52" max="83" width="8.6328125" style="88" customWidth="1"/>
    <col min="84" max="16384" width="9.1796875" style="88"/>
  </cols>
  <sheetData>
    <row r="1" spans="1:92" s="3" customFormat="1" x14ac:dyDescent="0.3">
      <c r="A1" s="88"/>
      <c r="B1" s="193" t="s">
        <v>195</v>
      </c>
      <c r="C1" s="166"/>
    </row>
    <row r="2" spans="1:92" s="3" customFormat="1" ht="12.75" customHeight="1" x14ac:dyDescent="0.3">
      <c r="A2" s="88"/>
      <c r="B2" s="193"/>
      <c r="C2" s="166"/>
      <c r="D2" s="322" t="s">
        <v>229</v>
      </c>
      <c r="E2" s="323"/>
      <c r="F2" s="323"/>
      <c r="G2" s="323"/>
      <c r="H2" s="323"/>
      <c r="I2" s="323"/>
      <c r="J2" s="323"/>
      <c r="K2" s="323"/>
      <c r="L2" s="323"/>
      <c r="M2" s="323"/>
      <c r="N2" s="323"/>
      <c r="O2" s="323"/>
      <c r="P2" s="323"/>
      <c r="Q2" s="323"/>
      <c r="R2" s="323"/>
      <c r="S2" s="324"/>
      <c r="T2" s="325" t="s">
        <v>432</v>
      </c>
      <c r="U2" s="326"/>
      <c r="V2" s="326"/>
      <c r="W2" s="326"/>
      <c r="X2" s="326"/>
      <c r="Y2" s="326"/>
      <c r="Z2" s="326"/>
      <c r="AA2" s="326"/>
      <c r="AB2" s="326"/>
      <c r="AC2" s="326"/>
      <c r="AD2" s="326"/>
      <c r="AE2" s="326"/>
      <c r="AF2" s="326"/>
      <c r="AG2" s="326"/>
      <c r="AH2" s="326"/>
      <c r="AI2" s="327"/>
      <c r="AJ2" s="325" t="s">
        <v>246</v>
      </c>
      <c r="AK2" s="326"/>
      <c r="AL2" s="326"/>
      <c r="AM2" s="326"/>
      <c r="AN2" s="326"/>
      <c r="AO2" s="326"/>
      <c r="AP2" s="326"/>
      <c r="AQ2" s="326"/>
      <c r="AR2" s="326"/>
      <c r="AS2" s="326"/>
      <c r="AT2" s="326"/>
      <c r="AU2" s="326"/>
      <c r="AV2" s="326"/>
      <c r="AW2" s="326"/>
      <c r="AX2" s="326"/>
      <c r="AY2" s="327"/>
      <c r="AZ2" s="325" t="s">
        <v>431</v>
      </c>
      <c r="BA2" s="326"/>
      <c r="BB2" s="326"/>
      <c r="BC2" s="326"/>
      <c r="BD2" s="326"/>
      <c r="BE2" s="326"/>
      <c r="BF2" s="326"/>
      <c r="BG2" s="326"/>
      <c r="BH2" s="326"/>
      <c r="BI2" s="326"/>
      <c r="BJ2" s="326"/>
      <c r="BK2" s="326"/>
      <c r="BL2" s="326"/>
      <c r="BM2" s="326"/>
      <c r="BN2" s="326"/>
      <c r="BO2" s="327"/>
      <c r="BP2" s="325" t="s">
        <v>250</v>
      </c>
      <c r="BQ2" s="326"/>
      <c r="BR2" s="326"/>
      <c r="BS2" s="326"/>
      <c r="BT2" s="326"/>
      <c r="BU2" s="326"/>
      <c r="BV2" s="326"/>
      <c r="BW2" s="326"/>
      <c r="BX2" s="326"/>
      <c r="BY2" s="326"/>
      <c r="BZ2" s="326"/>
      <c r="CA2" s="326"/>
      <c r="CB2" s="326"/>
      <c r="CC2" s="326"/>
      <c r="CD2" s="326"/>
      <c r="CE2" s="327"/>
    </row>
    <row r="3" spans="1:92" s="3" customFormat="1" x14ac:dyDescent="0.3">
      <c r="A3" s="88"/>
      <c r="B3" s="193"/>
      <c r="C3" s="166"/>
    </row>
    <row r="4" spans="1:92" s="89" customFormat="1" ht="26.25" customHeight="1" x14ac:dyDescent="0.3">
      <c r="A4" s="75"/>
      <c r="D4" s="322" t="s">
        <v>228</v>
      </c>
      <c r="E4" s="323"/>
      <c r="F4" s="323"/>
      <c r="G4" s="323"/>
      <c r="H4" s="323"/>
      <c r="I4" s="323"/>
      <c r="J4" s="323"/>
      <c r="K4" s="323"/>
      <c r="L4" s="323"/>
      <c r="M4" s="323"/>
      <c r="N4" s="323"/>
      <c r="O4" s="323"/>
      <c r="P4" s="323"/>
      <c r="Q4" s="323"/>
      <c r="R4" s="323"/>
      <c r="S4" s="324"/>
      <c r="T4" s="325" t="s">
        <v>433</v>
      </c>
      <c r="U4" s="326"/>
      <c r="V4" s="326"/>
      <c r="W4" s="326"/>
      <c r="X4" s="326"/>
      <c r="Y4" s="326"/>
      <c r="Z4" s="326"/>
      <c r="AA4" s="326"/>
      <c r="AB4" s="326"/>
      <c r="AC4" s="326"/>
      <c r="AD4" s="326"/>
      <c r="AE4" s="326"/>
      <c r="AF4" s="326"/>
      <c r="AG4" s="326"/>
      <c r="AH4" s="326"/>
      <c r="AI4" s="327"/>
      <c r="AJ4" s="325" t="s">
        <v>275</v>
      </c>
      <c r="AK4" s="326"/>
      <c r="AL4" s="326"/>
      <c r="AM4" s="326"/>
      <c r="AN4" s="326"/>
      <c r="AO4" s="326"/>
      <c r="AP4" s="326"/>
      <c r="AQ4" s="326"/>
      <c r="AR4" s="326"/>
      <c r="AS4" s="326"/>
      <c r="AT4" s="326"/>
      <c r="AU4" s="326"/>
      <c r="AV4" s="326"/>
      <c r="AW4" s="326"/>
      <c r="AX4" s="326"/>
      <c r="AY4" s="327"/>
      <c r="AZ4" s="325" t="s">
        <v>430</v>
      </c>
      <c r="BA4" s="326"/>
      <c r="BB4" s="326"/>
      <c r="BC4" s="326"/>
      <c r="BD4" s="326"/>
      <c r="BE4" s="326"/>
      <c r="BF4" s="326"/>
      <c r="BG4" s="326"/>
      <c r="BH4" s="326"/>
      <c r="BI4" s="326"/>
      <c r="BJ4" s="326"/>
      <c r="BK4" s="326"/>
      <c r="BL4" s="326"/>
      <c r="BM4" s="326"/>
      <c r="BN4" s="326"/>
      <c r="BO4" s="327"/>
      <c r="BP4" s="325" t="s">
        <v>237</v>
      </c>
      <c r="BQ4" s="326"/>
      <c r="BR4" s="326"/>
      <c r="BS4" s="326"/>
      <c r="BT4" s="326"/>
      <c r="BU4" s="326"/>
      <c r="BV4" s="326"/>
      <c r="BW4" s="326"/>
      <c r="BX4" s="326"/>
      <c r="BY4" s="326"/>
      <c r="BZ4" s="326"/>
      <c r="CA4" s="326"/>
      <c r="CB4" s="326"/>
      <c r="CC4" s="326"/>
      <c r="CD4" s="326"/>
      <c r="CE4" s="327"/>
    </row>
    <row r="5" spans="1:92" s="89" customFormat="1" ht="26" x14ac:dyDescent="0.3">
      <c r="A5" s="61"/>
      <c r="B5" s="102" t="s">
        <v>134</v>
      </c>
      <c r="C5" s="91" t="s">
        <v>21</v>
      </c>
      <c r="D5" s="329">
        <v>2008</v>
      </c>
      <c r="E5" s="330">
        <v>2009</v>
      </c>
      <c r="F5" s="330">
        <v>2010</v>
      </c>
      <c r="G5" s="330">
        <v>2011</v>
      </c>
      <c r="H5" s="330">
        <v>2012</v>
      </c>
      <c r="I5" s="330">
        <v>2013</v>
      </c>
      <c r="J5" s="330">
        <v>2014</v>
      </c>
      <c r="K5" s="330">
        <v>2015</v>
      </c>
      <c r="L5" s="330">
        <v>2016</v>
      </c>
      <c r="M5" s="330">
        <v>2017</v>
      </c>
      <c r="N5" s="330">
        <v>2018</v>
      </c>
      <c r="O5" s="330">
        <v>2019</v>
      </c>
      <c r="P5" s="330">
        <v>2020</v>
      </c>
      <c r="Q5" s="330">
        <v>2021</v>
      </c>
      <c r="R5" s="330">
        <v>2022</v>
      </c>
      <c r="S5" s="356" t="s">
        <v>429</v>
      </c>
      <c r="T5" s="329">
        <v>2008</v>
      </c>
      <c r="U5" s="330">
        <v>2009</v>
      </c>
      <c r="V5" s="330">
        <v>2010</v>
      </c>
      <c r="W5" s="330">
        <v>2011</v>
      </c>
      <c r="X5" s="330">
        <v>2012</v>
      </c>
      <c r="Y5" s="330">
        <v>2013</v>
      </c>
      <c r="Z5" s="330">
        <v>2014</v>
      </c>
      <c r="AA5" s="330">
        <v>2015</v>
      </c>
      <c r="AB5" s="330">
        <v>2016</v>
      </c>
      <c r="AC5" s="330">
        <v>2017</v>
      </c>
      <c r="AD5" s="330">
        <v>2018</v>
      </c>
      <c r="AE5" s="330">
        <v>2019</v>
      </c>
      <c r="AF5" s="330">
        <v>2020</v>
      </c>
      <c r="AG5" s="330">
        <v>2021</v>
      </c>
      <c r="AH5" s="330">
        <v>2022</v>
      </c>
      <c r="AI5" s="331" t="s">
        <v>429</v>
      </c>
      <c r="AJ5" s="329">
        <v>2008</v>
      </c>
      <c r="AK5" s="330">
        <v>2009</v>
      </c>
      <c r="AL5" s="330">
        <v>2010</v>
      </c>
      <c r="AM5" s="330">
        <v>2011</v>
      </c>
      <c r="AN5" s="330">
        <v>2012</v>
      </c>
      <c r="AO5" s="330">
        <v>2013</v>
      </c>
      <c r="AP5" s="330">
        <v>2014</v>
      </c>
      <c r="AQ5" s="330">
        <v>2015</v>
      </c>
      <c r="AR5" s="330">
        <v>2016</v>
      </c>
      <c r="AS5" s="330">
        <v>2017</v>
      </c>
      <c r="AT5" s="330">
        <v>2018</v>
      </c>
      <c r="AU5" s="330">
        <v>2019</v>
      </c>
      <c r="AV5" s="330">
        <v>2020</v>
      </c>
      <c r="AW5" s="330">
        <v>2021</v>
      </c>
      <c r="AX5" s="330">
        <v>2022</v>
      </c>
      <c r="AY5" s="356" t="s">
        <v>429</v>
      </c>
      <c r="AZ5" s="329">
        <v>2008</v>
      </c>
      <c r="BA5" s="330">
        <v>2009</v>
      </c>
      <c r="BB5" s="330">
        <v>2010</v>
      </c>
      <c r="BC5" s="330">
        <v>2011</v>
      </c>
      <c r="BD5" s="330">
        <v>2012</v>
      </c>
      <c r="BE5" s="330">
        <v>2013</v>
      </c>
      <c r="BF5" s="330">
        <v>2014</v>
      </c>
      <c r="BG5" s="330">
        <v>2015</v>
      </c>
      <c r="BH5" s="330">
        <v>2016</v>
      </c>
      <c r="BI5" s="330">
        <v>2017</v>
      </c>
      <c r="BJ5" s="330">
        <v>2018</v>
      </c>
      <c r="BK5" s="330">
        <v>2019</v>
      </c>
      <c r="BL5" s="330">
        <v>2020</v>
      </c>
      <c r="BM5" s="330">
        <v>2021</v>
      </c>
      <c r="BN5" s="330">
        <v>2022</v>
      </c>
      <c r="BO5" s="356" t="s">
        <v>429</v>
      </c>
      <c r="BP5" s="329">
        <v>2008</v>
      </c>
      <c r="BQ5" s="330">
        <v>2009</v>
      </c>
      <c r="BR5" s="330">
        <v>2010</v>
      </c>
      <c r="BS5" s="330">
        <v>2011</v>
      </c>
      <c r="BT5" s="330">
        <v>2012</v>
      </c>
      <c r="BU5" s="330">
        <v>2013</v>
      </c>
      <c r="BV5" s="330">
        <v>2014</v>
      </c>
      <c r="BW5" s="330">
        <v>2015</v>
      </c>
      <c r="BX5" s="330">
        <v>2016</v>
      </c>
      <c r="BY5" s="330">
        <v>2017</v>
      </c>
      <c r="BZ5" s="330">
        <v>2018</v>
      </c>
      <c r="CA5" s="330">
        <v>2019</v>
      </c>
      <c r="CB5" s="330">
        <v>2020</v>
      </c>
      <c r="CC5" s="330">
        <v>2021</v>
      </c>
      <c r="CD5" s="330">
        <v>2022</v>
      </c>
      <c r="CE5" s="356" t="s">
        <v>429</v>
      </c>
    </row>
    <row r="6" spans="1:92" s="75" customFormat="1" x14ac:dyDescent="0.3">
      <c r="A6" s="93">
        <v>1</v>
      </c>
      <c r="B6" s="168" t="s">
        <v>135</v>
      </c>
      <c r="C6" s="67" t="s">
        <v>35</v>
      </c>
      <c r="D6" s="162">
        <v>9124.0319633199706</v>
      </c>
      <c r="E6" s="87">
        <v>8801.6277087924209</v>
      </c>
      <c r="F6" s="87">
        <v>9030.6101440852908</v>
      </c>
      <c r="G6" s="87">
        <v>9017.8156599354297</v>
      </c>
      <c r="H6" s="87">
        <v>8849.9706851308183</v>
      </c>
      <c r="I6" s="87">
        <v>8814.47836053418</v>
      </c>
      <c r="J6" s="87">
        <v>8793.8819203929088</v>
      </c>
      <c r="K6" s="87">
        <v>8770.3054643190208</v>
      </c>
      <c r="L6" s="87">
        <v>8606.8262386695806</v>
      </c>
      <c r="M6" s="87">
        <v>8658.0381820532493</v>
      </c>
      <c r="N6" s="87">
        <v>8278.2241746054806</v>
      </c>
      <c r="O6" s="87">
        <v>8336.0665098744703</v>
      </c>
      <c r="P6" s="87">
        <v>8349.6691923058097</v>
      </c>
      <c r="Q6" s="87">
        <v>8224.4716665708402</v>
      </c>
      <c r="R6" s="87">
        <v>8062.47456986016</v>
      </c>
      <c r="S6" s="163">
        <v>7954.7242988533899</v>
      </c>
      <c r="T6" s="98">
        <f t="shared" ref="T6:T41" si="0">(D6*1000)/AZ6</f>
        <v>163.03686298661563</v>
      </c>
      <c r="U6" s="98">
        <f t="shared" ref="U6:U41" si="1">(E6*1000)/BA6</f>
        <v>150.54781932116208</v>
      </c>
      <c r="V6" s="98">
        <f t="shared" ref="V6:V41" si="2">(F6*1000)/BB6</f>
        <v>153.83296102625528</v>
      </c>
      <c r="W6" s="98">
        <f t="shared" ref="W6:W41" si="3">(G6*1000)/BC6</f>
        <v>146.62399655196381</v>
      </c>
      <c r="X6" s="98">
        <f t="shared" ref="X6:X41" si="4">(H6*1000)/BD6</f>
        <v>142.36030442896146</v>
      </c>
      <c r="Y6" s="98">
        <f t="shared" ref="Y6:Y41" si="5">(I6*1000)/BE6</f>
        <v>133.01259070040109</v>
      </c>
      <c r="Z6" s="98">
        <f t="shared" ref="Z6:Z41" si="6">(J6*1000)/BF6</f>
        <v>120.54174496446902</v>
      </c>
      <c r="AA6" s="98">
        <f t="shared" ref="AA6:AA41" si="7">(K6*1000)/BG6</f>
        <v>116.29082918067571</v>
      </c>
      <c r="AB6" s="98">
        <f t="shared" ref="AB6:AB41" si="8">(L6*1000)/BH6</f>
        <v>114.83883595967256</v>
      </c>
      <c r="AC6" s="98">
        <f t="shared" ref="AC6:AC41" si="9">(M6*1000)/BI6</f>
        <v>111.3058671490146</v>
      </c>
      <c r="AD6" s="98">
        <f t="shared" ref="AD6:AD41" si="10">(N6*1000)/BJ6</f>
        <v>117.1540761467497</v>
      </c>
      <c r="AE6" s="98">
        <f t="shared" ref="AE6:AE41" si="11">(O6*1000)/BK6</f>
        <v>109.14653368084413</v>
      </c>
      <c r="AF6" s="98">
        <f t="shared" ref="AF6:AF41" si="12">(P6*1000)/BL6</f>
        <v>115.02030763718003</v>
      </c>
      <c r="AG6" s="98">
        <f t="shared" ref="AG6:AG41" si="13">(Q6*1000)/BM6</f>
        <v>117.46728081940785</v>
      </c>
      <c r="AH6" s="98">
        <f t="shared" ref="AH6:AH41" si="14">(R6*1000)/BN6</f>
        <v>117.19394397726845</v>
      </c>
      <c r="AI6" s="98">
        <f t="shared" ref="AI6:AI41" si="15">(S6*1000)/BO6</f>
        <v>134.50894162656436</v>
      </c>
      <c r="AJ6" s="181">
        <f t="shared" ref="AJ6:AJ41" si="16">(D6*1000)/(BP6*1000)</f>
        <v>81.246945354585662</v>
      </c>
      <c r="AK6" s="182">
        <f t="shared" ref="AK6:AK41" si="17">(E6*1000)/(BQ6*1000)</f>
        <v>78.254080540497185</v>
      </c>
      <c r="AL6" s="182">
        <f t="shared" ref="AL6:AL41" si="18">(F6*1000)/(BR6*1000)</f>
        <v>77.366546533178749</v>
      </c>
      <c r="AM6" s="182">
        <f t="shared" ref="AM6:AM41" si="19">(G6*1000)/(BS6*1000)</f>
        <v>70.575743767837452</v>
      </c>
      <c r="AN6" s="182">
        <f t="shared" ref="AN6:AN41" si="20">(H6*1000)/(BT6*1000)</f>
        <v>67.197955088312966</v>
      </c>
      <c r="AO6" s="182">
        <f t="shared" ref="AO6:AO41" si="21">(I6*1000)/(BU6*1000)</f>
        <v>66.449139544170222</v>
      </c>
      <c r="AP6" s="182">
        <f t="shared" ref="AP6:AP41" si="22">(J6*1000)/(BV6*1000)</f>
        <v>65.921153826033802</v>
      </c>
      <c r="AQ6" s="182">
        <f t="shared" ref="AQ6:AQ41" si="23">(K6*1000)/(BW6*1000)</f>
        <v>66.25348792686701</v>
      </c>
      <c r="AR6" s="182">
        <f t="shared" ref="AR6:AR41" si="24">(L6*1000)/(BX6*1000)</f>
        <v>66.875106749569383</v>
      </c>
      <c r="AS6" s="182">
        <f t="shared" ref="AS6:AS41" si="25">(M6*1000)/(BY6*1000)</f>
        <v>65.878167639743197</v>
      </c>
      <c r="AT6" s="182">
        <f t="shared" ref="AT6:AT41" si="26">(N6*1000)/(BZ6*1000)</f>
        <v>63.301274514283939</v>
      </c>
      <c r="AU6" s="182">
        <f t="shared" ref="AU6:AU41" si="27">(O6*1000)/(CA6*1000)</f>
        <v>62.058935491341678</v>
      </c>
      <c r="AV6" s="182">
        <f t="shared" ref="AV6:AV41" si="28">(P6*1000)/(CB6*1000)</f>
        <v>60.713827975319482</v>
      </c>
      <c r="AW6" s="182">
        <f t="shared" ref="AW6:AW41" si="29">(Q6*1000)/(CC6*1000)</f>
        <v>59.554465362569445</v>
      </c>
      <c r="AX6" s="182">
        <f t="shared" ref="AX6:AX41" si="30">(R6*1000)/(CD6*1000)</f>
        <v>58.265398878844877</v>
      </c>
      <c r="AY6" s="182">
        <f t="shared" ref="AY6:AY41" si="31">(S6*1000)/(CE6*1000)</f>
        <v>57.125488681173358</v>
      </c>
      <c r="AZ6" s="357">
        <v>55963</v>
      </c>
      <c r="BA6" s="358">
        <v>58464</v>
      </c>
      <c r="BB6" s="358">
        <v>58704</v>
      </c>
      <c r="BC6" s="358">
        <v>61503</v>
      </c>
      <c r="BD6" s="358">
        <v>62166</v>
      </c>
      <c r="BE6" s="358">
        <v>66268</v>
      </c>
      <c r="BF6" s="358">
        <v>72953</v>
      </c>
      <c r="BG6" s="358">
        <v>75417</v>
      </c>
      <c r="BH6" s="358">
        <v>74947</v>
      </c>
      <c r="BI6" s="358">
        <v>77786</v>
      </c>
      <c r="BJ6" s="358">
        <v>70661</v>
      </c>
      <c r="BK6" s="358">
        <v>76375</v>
      </c>
      <c r="BL6" s="358">
        <v>72593</v>
      </c>
      <c r="BM6" s="358">
        <v>70015</v>
      </c>
      <c r="BN6" s="358">
        <v>68796</v>
      </c>
      <c r="BO6" s="359">
        <v>59139</v>
      </c>
      <c r="BP6" s="56">
        <v>112.30000000000001</v>
      </c>
      <c r="BQ6" s="56">
        <v>112.47499999999999</v>
      </c>
      <c r="BR6" s="56">
        <v>116.72500000000001</v>
      </c>
      <c r="BS6" s="56">
        <v>127.77499999999999</v>
      </c>
      <c r="BT6" s="56">
        <v>131.69999999999999</v>
      </c>
      <c r="BU6" s="56">
        <v>132.65</v>
      </c>
      <c r="BV6" s="56">
        <v>133.39999999999998</v>
      </c>
      <c r="BW6" s="56">
        <v>132.375</v>
      </c>
      <c r="BX6" s="56">
        <v>128.70000000000002</v>
      </c>
      <c r="BY6" s="56">
        <v>131.42500000000001</v>
      </c>
      <c r="BZ6" s="56">
        <v>130.77499999999998</v>
      </c>
      <c r="CA6" s="56">
        <v>134.32499999999999</v>
      </c>
      <c r="CB6" s="56">
        <v>137.52499999999998</v>
      </c>
      <c r="CC6" s="56">
        <v>138.1</v>
      </c>
      <c r="CD6" s="56">
        <v>138.375</v>
      </c>
      <c r="CE6" s="159">
        <v>139.25</v>
      </c>
      <c r="CF6" s="221"/>
      <c r="CG6" s="221"/>
      <c r="CH6" s="221"/>
      <c r="CI6" s="221"/>
      <c r="CK6" s="250"/>
      <c r="CL6" s="250"/>
      <c r="CM6" s="250"/>
      <c r="CN6" s="250"/>
    </row>
    <row r="7" spans="1:92" s="75" customFormat="1" x14ac:dyDescent="0.3">
      <c r="A7" s="75">
        <v>2</v>
      </c>
      <c r="B7" s="169" t="s">
        <v>136</v>
      </c>
      <c r="C7" s="75" t="s">
        <v>1</v>
      </c>
      <c r="D7" s="162">
        <v>776.38816466701201</v>
      </c>
      <c r="E7" s="87">
        <v>640.978174308191</v>
      </c>
      <c r="F7" s="87">
        <v>877.13114096562003</v>
      </c>
      <c r="G7" s="87">
        <v>884.918729521606</v>
      </c>
      <c r="H7" s="87">
        <v>912.17100988095103</v>
      </c>
      <c r="I7" s="87">
        <v>897.12087233265697</v>
      </c>
      <c r="J7" s="87">
        <v>939.71420164620213</v>
      </c>
      <c r="K7" s="87">
        <v>918.412686715478</v>
      </c>
      <c r="L7" s="87">
        <v>915.66619318425603</v>
      </c>
      <c r="M7" s="87">
        <v>928.50495507995095</v>
      </c>
      <c r="N7" s="87">
        <v>881.72982938474399</v>
      </c>
      <c r="O7" s="87">
        <v>894.3457035061341</v>
      </c>
      <c r="P7" s="87">
        <v>904.66504623137098</v>
      </c>
      <c r="Q7" s="87">
        <v>882.00300353646094</v>
      </c>
      <c r="R7" s="87">
        <v>820.76937580408003</v>
      </c>
      <c r="S7" s="163">
        <v>822.57263657237104</v>
      </c>
      <c r="T7" s="98">
        <f t="shared" si="0"/>
        <v>17.036517262069079</v>
      </c>
      <c r="U7" s="98">
        <f t="shared" si="1"/>
        <v>16.07993011660707</v>
      </c>
      <c r="V7" s="98">
        <f t="shared" si="2"/>
        <v>18.451934133406681</v>
      </c>
      <c r="W7" s="98">
        <f t="shared" si="3"/>
        <v>19.358988635593313</v>
      </c>
      <c r="X7" s="98">
        <f t="shared" si="4"/>
        <v>20.97234123973309</v>
      </c>
      <c r="Y7" s="98">
        <f t="shared" si="5"/>
        <v>22.888072056655194</v>
      </c>
      <c r="Z7" s="98">
        <f t="shared" si="6"/>
        <v>25.958955846580171</v>
      </c>
      <c r="AA7" s="98">
        <f t="shared" si="7"/>
        <v>24.198047286596353</v>
      </c>
      <c r="AB7" s="98">
        <f t="shared" si="8"/>
        <v>23.220220956135723</v>
      </c>
      <c r="AC7" s="98">
        <f t="shared" si="9"/>
        <v>21.060742510943157</v>
      </c>
      <c r="AD7" s="98">
        <f t="shared" si="10"/>
        <v>19.531928081535213</v>
      </c>
      <c r="AE7" s="98">
        <f t="shared" si="11"/>
        <v>19.818416989964636</v>
      </c>
      <c r="AF7" s="98">
        <f t="shared" si="12"/>
        <v>19.899805244745409</v>
      </c>
      <c r="AG7" s="98">
        <f t="shared" si="13"/>
        <v>18.158297892583555</v>
      </c>
      <c r="AH7" s="98">
        <f t="shared" si="14"/>
        <v>20.442065597471547</v>
      </c>
      <c r="AI7" s="98">
        <f t="shared" si="15"/>
        <v>22.378057472451466</v>
      </c>
      <c r="AJ7" s="181">
        <f t="shared" si="16"/>
        <v>84.390017898588269</v>
      </c>
      <c r="AK7" s="182">
        <f t="shared" si="17"/>
        <v>76.306925512879886</v>
      </c>
      <c r="AL7" s="182">
        <f t="shared" si="18"/>
        <v>99.673993291547731</v>
      </c>
      <c r="AM7" s="182">
        <f t="shared" si="19"/>
        <v>94.89745088703549</v>
      </c>
      <c r="AN7" s="182">
        <f t="shared" si="20"/>
        <v>94.771014013605296</v>
      </c>
      <c r="AO7" s="182">
        <f t="shared" si="21"/>
        <v>90.847683274193116</v>
      </c>
      <c r="AP7" s="182">
        <f t="shared" si="22"/>
        <v>93.73707747094285</v>
      </c>
      <c r="AQ7" s="182">
        <f t="shared" si="23"/>
        <v>99.020235764472019</v>
      </c>
      <c r="AR7" s="182">
        <f t="shared" si="24"/>
        <v>99.528934041766959</v>
      </c>
      <c r="AS7" s="182">
        <f t="shared" si="25"/>
        <v>100.65094364010308</v>
      </c>
      <c r="AT7" s="182">
        <f t="shared" si="26"/>
        <v>91.608293962051334</v>
      </c>
      <c r="AU7" s="182">
        <f t="shared" si="27"/>
        <v>92.2005879903231</v>
      </c>
      <c r="AV7" s="182">
        <f t="shared" si="28"/>
        <v>90.693237717430677</v>
      </c>
      <c r="AW7" s="182">
        <f t="shared" si="29"/>
        <v>84.000286051091521</v>
      </c>
      <c r="AX7" s="182">
        <f t="shared" si="30"/>
        <v>76.707418299446729</v>
      </c>
      <c r="AY7" s="182">
        <f t="shared" si="31"/>
        <v>76.340847941751363</v>
      </c>
      <c r="AZ7" s="158">
        <v>45572</v>
      </c>
      <c r="BA7" s="56">
        <v>39862</v>
      </c>
      <c r="BB7" s="56">
        <v>47536</v>
      </c>
      <c r="BC7" s="56">
        <v>45711</v>
      </c>
      <c r="BD7" s="56">
        <v>43494</v>
      </c>
      <c r="BE7" s="56">
        <v>39196</v>
      </c>
      <c r="BF7" s="56">
        <v>36200</v>
      </c>
      <c r="BG7" s="56">
        <v>37954</v>
      </c>
      <c r="BH7" s="56">
        <v>39434</v>
      </c>
      <c r="BI7" s="56">
        <v>44087</v>
      </c>
      <c r="BJ7" s="56">
        <v>45143</v>
      </c>
      <c r="BK7" s="56">
        <v>45127</v>
      </c>
      <c r="BL7" s="56">
        <v>45461</v>
      </c>
      <c r="BM7" s="56">
        <v>48573</v>
      </c>
      <c r="BN7" s="56">
        <v>40151</v>
      </c>
      <c r="BO7" s="159">
        <v>36758</v>
      </c>
      <c r="BP7" s="56">
        <v>9.1999999999999993</v>
      </c>
      <c r="BQ7" s="56">
        <v>8.4</v>
      </c>
      <c r="BR7" s="56">
        <v>8.8000000000000007</v>
      </c>
      <c r="BS7" s="56">
        <v>9.3249999999999993</v>
      </c>
      <c r="BT7" s="56">
        <v>9.625</v>
      </c>
      <c r="BU7" s="56">
        <v>9.875</v>
      </c>
      <c r="BV7" s="56">
        <v>10.025</v>
      </c>
      <c r="BW7" s="56">
        <v>9.2750000000000004</v>
      </c>
      <c r="BX7" s="56">
        <v>9.1999999999999993</v>
      </c>
      <c r="BY7" s="56">
        <v>9.2249999999999996</v>
      </c>
      <c r="BZ7" s="56">
        <v>9.625</v>
      </c>
      <c r="CA7" s="56">
        <v>9.6999999999999993</v>
      </c>
      <c r="CB7" s="56">
        <v>9.9749999999999996</v>
      </c>
      <c r="CC7" s="56">
        <v>10.5</v>
      </c>
      <c r="CD7" s="56">
        <v>10.7</v>
      </c>
      <c r="CE7" s="159">
        <v>10.775</v>
      </c>
      <c r="CF7" s="221"/>
      <c r="CG7" s="221"/>
      <c r="CH7" s="221"/>
      <c r="CI7" s="221"/>
      <c r="CK7" s="250"/>
      <c r="CL7" s="250"/>
      <c r="CM7" s="250"/>
      <c r="CN7" s="250"/>
    </row>
    <row r="8" spans="1:92" s="75" customFormat="1" x14ac:dyDescent="0.3">
      <c r="A8" s="75">
        <v>3</v>
      </c>
      <c r="B8" s="169" t="s">
        <v>137</v>
      </c>
      <c r="C8" s="75" t="s">
        <v>2</v>
      </c>
      <c r="D8" s="162">
        <v>866.30910802265112</v>
      </c>
      <c r="E8" s="87">
        <v>885.96015515479303</v>
      </c>
      <c r="F8" s="87">
        <v>859.38556871645801</v>
      </c>
      <c r="G8" s="87">
        <v>853.22832477372094</v>
      </c>
      <c r="H8" s="87">
        <v>825.67269837243794</v>
      </c>
      <c r="I8" s="87">
        <v>782.43202636128308</v>
      </c>
      <c r="J8" s="87">
        <v>756.84025851455408</v>
      </c>
      <c r="K8" s="87">
        <v>693.522962891357</v>
      </c>
      <c r="L8" s="87">
        <v>715.00489738009298</v>
      </c>
      <c r="M8" s="87">
        <v>681.89740974409392</v>
      </c>
      <c r="N8" s="87">
        <v>648.91757181155299</v>
      </c>
      <c r="O8" s="87">
        <v>628.71526315129597</v>
      </c>
      <c r="P8" s="87">
        <v>616.77028182801405</v>
      </c>
      <c r="Q8" s="87">
        <v>557.76866636468503</v>
      </c>
      <c r="R8" s="87">
        <v>536.71612500332401</v>
      </c>
      <c r="S8" s="163">
        <v>467.59333251002795</v>
      </c>
      <c r="T8" s="98">
        <f t="shared" si="0"/>
        <v>14.264458737118012</v>
      </c>
      <c r="U8" s="98">
        <f t="shared" si="1"/>
        <v>14.867348343790054</v>
      </c>
      <c r="V8" s="98">
        <f t="shared" si="2"/>
        <v>12.258898602291742</v>
      </c>
      <c r="W8" s="98">
        <f t="shared" si="3"/>
        <v>12.673652760181824</v>
      </c>
      <c r="X8" s="98">
        <f t="shared" si="4"/>
        <v>13.791322694089395</v>
      </c>
      <c r="Y8" s="98">
        <f t="shared" si="5"/>
        <v>13.25796438866211</v>
      </c>
      <c r="Z8" s="98">
        <f t="shared" si="6"/>
        <v>12.926612897138364</v>
      </c>
      <c r="AA8" s="98">
        <f t="shared" si="7"/>
        <v>11.634729615007332</v>
      </c>
      <c r="AB8" s="98">
        <f t="shared" si="8"/>
        <v>11.474593936642909</v>
      </c>
      <c r="AC8" s="98">
        <f t="shared" si="9"/>
        <v>11.194795930918273</v>
      </c>
      <c r="AD8" s="98">
        <f t="shared" si="10"/>
        <v>10.310753333728755</v>
      </c>
      <c r="AE8" s="98">
        <f t="shared" si="11"/>
        <v>10.86558358798016</v>
      </c>
      <c r="AF8" s="98">
        <f t="shared" si="12"/>
        <v>10.292198408504056</v>
      </c>
      <c r="AG8" s="98">
        <f t="shared" si="13"/>
        <v>8.4738942354332139</v>
      </c>
      <c r="AH8" s="98">
        <f t="shared" si="14"/>
        <v>7.9973197789266299</v>
      </c>
      <c r="AI8" s="98">
        <f t="shared" si="15"/>
        <v>9.5600853082134485</v>
      </c>
      <c r="AJ8" s="181">
        <f t="shared" si="16"/>
        <v>14.178545139486928</v>
      </c>
      <c r="AK8" s="182">
        <f t="shared" si="17"/>
        <v>14.766002585913217</v>
      </c>
      <c r="AL8" s="182">
        <f t="shared" si="18"/>
        <v>14.547364684155026</v>
      </c>
      <c r="AM8" s="182">
        <f t="shared" si="19"/>
        <v>14.479903687292676</v>
      </c>
      <c r="AN8" s="182">
        <f t="shared" si="20"/>
        <v>14.138231136514349</v>
      </c>
      <c r="AO8" s="182">
        <f t="shared" si="21"/>
        <v>13.536886269226349</v>
      </c>
      <c r="AP8" s="182">
        <f t="shared" si="22"/>
        <v>13.156718965920106</v>
      </c>
      <c r="AQ8" s="182">
        <f t="shared" si="23"/>
        <v>11.931577856195389</v>
      </c>
      <c r="AR8" s="182">
        <f t="shared" si="24"/>
        <v>12.429463665886013</v>
      </c>
      <c r="AS8" s="182">
        <f t="shared" si="25"/>
        <v>11.716450339245599</v>
      </c>
      <c r="AT8" s="182">
        <f t="shared" si="26"/>
        <v>11.045405477643454</v>
      </c>
      <c r="AU8" s="182">
        <f t="shared" si="27"/>
        <v>10.872723962841262</v>
      </c>
      <c r="AV8" s="182">
        <f t="shared" si="28"/>
        <v>11.033457635563757</v>
      </c>
      <c r="AW8" s="182">
        <f t="shared" si="29"/>
        <v>9.9424004699587361</v>
      </c>
      <c r="AX8" s="182">
        <f t="shared" si="30"/>
        <v>9.4119443227237873</v>
      </c>
      <c r="AY8" s="182">
        <f t="shared" si="31"/>
        <v>8.2504337452144316</v>
      </c>
      <c r="AZ8" s="158">
        <v>60732</v>
      </c>
      <c r="BA8" s="56">
        <v>59591</v>
      </c>
      <c r="BB8" s="56">
        <v>70103</v>
      </c>
      <c r="BC8" s="56">
        <v>67323</v>
      </c>
      <c r="BD8" s="56">
        <v>59869</v>
      </c>
      <c r="BE8" s="56">
        <v>59016</v>
      </c>
      <c r="BF8" s="56">
        <v>58549</v>
      </c>
      <c r="BG8" s="56">
        <v>59608</v>
      </c>
      <c r="BH8" s="56">
        <v>62312</v>
      </c>
      <c r="BI8" s="56">
        <v>60912</v>
      </c>
      <c r="BJ8" s="56">
        <v>62936</v>
      </c>
      <c r="BK8" s="56">
        <v>57863</v>
      </c>
      <c r="BL8" s="56">
        <v>59926</v>
      </c>
      <c r="BM8" s="56">
        <v>65822</v>
      </c>
      <c r="BN8" s="56">
        <v>67112</v>
      </c>
      <c r="BO8" s="159">
        <v>48911</v>
      </c>
      <c r="BP8" s="56">
        <v>61.099999999999994</v>
      </c>
      <c r="BQ8" s="56">
        <v>60</v>
      </c>
      <c r="BR8" s="56">
        <v>59.074999999999996</v>
      </c>
      <c r="BS8" s="56">
        <v>58.924999999999997</v>
      </c>
      <c r="BT8" s="56">
        <v>58.4</v>
      </c>
      <c r="BU8" s="56">
        <v>57.800000000000004</v>
      </c>
      <c r="BV8" s="56">
        <v>57.524999999999999</v>
      </c>
      <c r="BW8" s="56">
        <v>58.125</v>
      </c>
      <c r="BX8" s="56">
        <v>57.525000000000006</v>
      </c>
      <c r="BY8" s="56">
        <v>58.2</v>
      </c>
      <c r="BZ8" s="56">
        <v>58.75</v>
      </c>
      <c r="CA8" s="56">
        <v>57.825000000000003</v>
      </c>
      <c r="CB8" s="56">
        <v>55.900000000000006</v>
      </c>
      <c r="CC8" s="56">
        <v>56.1</v>
      </c>
      <c r="CD8" s="56">
        <v>57.024999999999999</v>
      </c>
      <c r="CE8" s="159">
        <v>56.675000000000004</v>
      </c>
      <c r="CF8" s="221"/>
      <c r="CG8" s="221"/>
      <c r="CH8" s="221"/>
      <c r="CI8" s="221"/>
      <c r="CK8" s="250"/>
      <c r="CL8" s="250"/>
      <c r="CM8" s="250"/>
      <c r="CN8" s="250"/>
    </row>
    <row r="9" spans="1:92" s="75" customFormat="1" x14ac:dyDescent="0.3">
      <c r="A9" s="75">
        <v>4</v>
      </c>
      <c r="B9" s="169" t="s">
        <v>138</v>
      </c>
      <c r="C9" s="75" t="s">
        <v>3</v>
      </c>
      <c r="D9" s="162">
        <v>54.368570073853704</v>
      </c>
      <c r="E9" s="87">
        <v>49.42226941419716</v>
      </c>
      <c r="F9" s="87">
        <v>50.213080852213167</v>
      </c>
      <c r="G9" s="87">
        <v>45.358723486927353</v>
      </c>
      <c r="H9" s="87">
        <v>42.061546025804986</v>
      </c>
      <c r="I9" s="87">
        <v>38.954220481373326</v>
      </c>
      <c r="J9" s="87">
        <v>34.337501062045767</v>
      </c>
      <c r="K9" s="87">
        <v>30.07603343832384</v>
      </c>
      <c r="L9" s="87">
        <v>28.878843921705553</v>
      </c>
      <c r="M9" s="87">
        <v>26.466626869502143</v>
      </c>
      <c r="N9" s="87">
        <v>21.24133074959741</v>
      </c>
      <c r="O9" s="87">
        <v>20.66740016822903</v>
      </c>
      <c r="P9" s="87">
        <v>18.581784858785589</v>
      </c>
      <c r="Q9" s="87">
        <v>18.069653012270951</v>
      </c>
      <c r="R9" s="87">
        <v>19.649154477170512</v>
      </c>
      <c r="S9" s="163">
        <v>20.793393064735579</v>
      </c>
      <c r="T9" s="98">
        <f t="shared" si="0"/>
        <v>8.3682576687476846</v>
      </c>
      <c r="U9" s="98">
        <f t="shared" si="1"/>
        <v>9.370927078914896</v>
      </c>
      <c r="V9" s="98">
        <f t="shared" si="2"/>
        <v>8.8982953840533714</v>
      </c>
      <c r="W9" s="98">
        <f t="shared" si="3"/>
        <v>8.169798898942247</v>
      </c>
      <c r="X9" s="98">
        <f t="shared" si="4"/>
        <v>8.1121593106663425</v>
      </c>
      <c r="Y9" s="98">
        <f t="shared" si="5"/>
        <v>7.5801168479029633</v>
      </c>
      <c r="Z9" s="98">
        <f t="shared" si="6"/>
        <v>6.7183527806781003</v>
      </c>
      <c r="AA9" s="98">
        <f t="shared" si="7"/>
        <v>5.4683697160588798</v>
      </c>
      <c r="AB9" s="98">
        <f t="shared" si="8"/>
        <v>5.3400229145165596</v>
      </c>
      <c r="AC9" s="98">
        <f t="shared" si="9"/>
        <v>4.6262238890931906</v>
      </c>
      <c r="AD9" s="98">
        <f t="shared" si="10"/>
        <v>4.1149420282056193</v>
      </c>
      <c r="AE9" s="98">
        <f t="shared" si="11"/>
        <v>3.785931520100573</v>
      </c>
      <c r="AF9" s="98">
        <f t="shared" si="12"/>
        <v>3.6399186794878724</v>
      </c>
      <c r="AG9" s="98">
        <f t="shared" si="13"/>
        <v>3.4523601475489016</v>
      </c>
      <c r="AH9" s="98" t="s">
        <v>441</v>
      </c>
      <c r="AI9" s="98" t="s">
        <v>441</v>
      </c>
      <c r="AJ9" s="181">
        <f t="shared" si="16"/>
        <v>5.0811747732573558</v>
      </c>
      <c r="AK9" s="182">
        <f t="shared" si="17"/>
        <v>5.1347812378386655</v>
      </c>
      <c r="AL9" s="182">
        <f t="shared" si="18"/>
        <v>5.341817111937571</v>
      </c>
      <c r="AM9" s="182">
        <f t="shared" si="19"/>
        <v>5.1544003962417442</v>
      </c>
      <c r="AN9" s="182">
        <f t="shared" si="20"/>
        <v>5.0676561476873481</v>
      </c>
      <c r="AO9" s="182">
        <f t="shared" si="21"/>
        <v>4.6236463479374867</v>
      </c>
      <c r="AP9" s="182">
        <f t="shared" si="22"/>
        <v>4.1370483207284057</v>
      </c>
      <c r="AQ9" s="182">
        <f t="shared" si="23"/>
        <v>3.7130905479412148</v>
      </c>
      <c r="AR9" s="182">
        <f t="shared" si="24"/>
        <v>3.6671547837086416</v>
      </c>
      <c r="AS9" s="182">
        <f t="shared" si="25"/>
        <v>3.2776008507123402</v>
      </c>
      <c r="AT9" s="182">
        <f t="shared" si="26"/>
        <v>2.7232475319996676</v>
      </c>
      <c r="AU9" s="182">
        <f t="shared" si="27"/>
        <v>2.6078738382623379</v>
      </c>
      <c r="AV9" s="182">
        <f t="shared" si="28"/>
        <v>2.485857506192052</v>
      </c>
      <c r="AW9" s="182">
        <f t="shared" si="29"/>
        <v>2.4418450016582369</v>
      </c>
      <c r="AX9" s="182">
        <f t="shared" si="30"/>
        <v>2.551838243788378</v>
      </c>
      <c r="AY9" s="182">
        <f t="shared" si="31"/>
        <v>2.7180905966974609</v>
      </c>
      <c r="AZ9" s="158">
        <v>6497</v>
      </c>
      <c r="BA9" s="56">
        <v>5274</v>
      </c>
      <c r="BB9" s="56">
        <v>5643</v>
      </c>
      <c r="BC9" s="56">
        <v>5552</v>
      </c>
      <c r="BD9" s="56">
        <v>5185</v>
      </c>
      <c r="BE9" s="56">
        <v>5139</v>
      </c>
      <c r="BF9" s="56">
        <v>5111</v>
      </c>
      <c r="BG9" s="56">
        <v>5500</v>
      </c>
      <c r="BH9" s="56">
        <v>5408</v>
      </c>
      <c r="BI9" s="56">
        <v>5721</v>
      </c>
      <c r="BJ9" s="56">
        <v>5162</v>
      </c>
      <c r="BK9" s="56">
        <v>5459</v>
      </c>
      <c r="BL9" s="56">
        <v>5105</v>
      </c>
      <c r="BM9" s="56">
        <v>5234</v>
      </c>
      <c r="BN9" s="56">
        <v>0</v>
      </c>
      <c r="BO9" s="159">
        <v>0</v>
      </c>
      <c r="BP9" s="56">
        <v>10.7</v>
      </c>
      <c r="BQ9" s="56">
        <v>9.625</v>
      </c>
      <c r="BR9" s="56">
        <v>9.4</v>
      </c>
      <c r="BS9" s="56">
        <v>8.8000000000000007</v>
      </c>
      <c r="BT9" s="56">
        <v>8.3000000000000007</v>
      </c>
      <c r="BU9" s="56">
        <v>8.4250000000000007</v>
      </c>
      <c r="BV9" s="56">
        <v>8.3000000000000007</v>
      </c>
      <c r="BW9" s="56">
        <v>8.1</v>
      </c>
      <c r="BX9" s="56">
        <v>7.875</v>
      </c>
      <c r="BY9" s="56">
        <v>8.0749999999999993</v>
      </c>
      <c r="BZ9" s="56">
        <v>7.8</v>
      </c>
      <c r="CA9" s="56">
        <v>7.9249999999999998</v>
      </c>
      <c r="CB9" s="56">
        <v>7.4749999999999996</v>
      </c>
      <c r="CC9" s="56">
        <v>7.4</v>
      </c>
      <c r="CD9" s="56">
        <v>7.7</v>
      </c>
      <c r="CE9" s="159">
        <v>7.65</v>
      </c>
      <c r="CF9" s="221"/>
      <c r="CG9" s="221"/>
      <c r="CH9" s="221"/>
      <c r="CI9" s="221"/>
      <c r="CK9" s="250"/>
      <c r="CL9" s="250"/>
      <c r="CM9" s="250"/>
      <c r="CN9" s="250"/>
    </row>
    <row r="10" spans="1:92" s="75" customFormat="1" x14ac:dyDescent="0.3">
      <c r="A10" s="75">
        <v>5</v>
      </c>
      <c r="B10" s="169" t="s">
        <v>139</v>
      </c>
      <c r="C10" s="75" t="s">
        <v>36</v>
      </c>
      <c r="D10" s="162">
        <v>2167.5585206970941</v>
      </c>
      <c r="E10" s="87">
        <v>1844.9852549746411</v>
      </c>
      <c r="F10" s="87">
        <v>1924.8122700220219</v>
      </c>
      <c r="G10" s="87">
        <v>1777.3711053572201</v>
      </c>
      <c r="H10" s="87">
        <v>1651.246717715672</v>
      </c>
      <c r="I10" s="87">
        <v>1389.611015530922</v>
      </c>
      <c r="J10" s="87">
        <v>1221.0091640103269</v>
      </c>
      <c r="K10" s="87">
        <v>1156.007504664567</v>
      </c>
      <c r="L10" s="87">
        <v>1360.328554293251</v>
      </c>
      <c r="M10" s="87">
        <v>1352.9707945712091</v>
      </c>
      <c r="N10" s="87">
        <v>1425.4981064722078</v>
      </c>
      <c r="O10" s="87">
        <v>1373.339107308243</v>
      </c>
      <c r="P10" s="87">
        <v>1297.0270385083761</v>
      </c>
      <c r="Q10" s="87">
        <v>1331.6397836004069</v>
      </c>
      <c r="R10" s="87">
        <v>1229.3501092519721</v>
      </c>
      <c r="S10" s="163">
        <v>1204.7881695197491</v>
      </c>
      <c r="T10" s="98">
        <f t="shared" si="0"/>
        <v>21.921766646410127</v>
      </c>
      <c r="U10" s="98">
        <f t="shared" si="1"/>
        <v>20.255420755930011</v>
      </c>
      <c r="V10" s="98">
        <f t="shared" si="2"/>
        <v>19.241772915158215</v>
      </c>
      <c r="W10" s="98">
        <f t="shared" si="3"/>
        <v>18.487513967871728</v>
      </c>
      <c r="X10" s="98">
        <f t="shared" si="4"/>
        <v>17.581978957118221</v>
      </c>
      <c r="Y10" s="98">
        <f t="shared" si="5"/>
        <v>15.689409681956892</v>
      </c>
      <c r="Z10" s="98">
        <f t="shared" si="6"/>
        <v>13.828746407048268</v>
      </c>
      <c r="AA10" s="98">
        <f t="shared" si="7"/>
        <v>12.686231847772429</v>
      </c>
      <c r="AB10" s="98">
        <f t="shared" si="8"/>
        <v>15.183255064995995</v>
      </c>
      <c r="AC10" s="98">
        <f t="shared" si="9"/>
        <v>14.273951792155056</v>
      </c>
      <c r="AD10" s="98">
        <f t="shared" si="10"/>
        <v>15.077456306226749</v>
      </c>
      <c r="AE10" s="98">
        <f t="shared" si="11"/>
        <v>14.979702304845581</v>
      </c>
      <c r="AF10" s="98">
        <f t="shared" si="12"/>
        <v>14.542129121866289</v>
      </c>
      <c r="AG10" s="98">
        <f t="shared" si="13"/>
        <v>14.343693138589877</v>
      </c>
      <c r="AH10" s="98">
        <f t="shared" si="14"/>
        <v>12.252577483724082</v>
      </c>
      <c r="AI10" s="98">
        <f t="shared" si="15"/>
        <v>14.585106889735957</v>
      </c>
      <c r="AJ10" s="181">
        <f t="shared" si="16"/>
        <v>23.845528280496087</v>
      </c>
      <c r="AK10" s="182">
        <f t="shared" si="17"/>
        <v>22.168642294678776</v>
      </c>
      <c r="AL10" s="182">
        <f t="shared" si="18"/>
        <v>23.763114444716319</v>
      </c>
      <c r="AM10" s="182">
        <f t="shared" si="19"/>
        <v>22.385026515834006</v>
      </c>
      <c r="AN10" s="182">
        <f t="shared" si="20"/>
        <v>21.684132865603047</v>
      </c>
      <c r="AO10" s="182">
        <f t="shared" si="21"/>
        <v>19.240027906277909</v>
      </c>
      <c r="AP10" s="182">
        <f t="shared" si="22"/>
        <v>17.221567898594174</v>
      </c>
      <c r="AQ10" s="182">
        <f t="shared" si="23"/>
        <v>16.264614909104004</v>
      </c>
      <c r="AR10" s="182">
        <f t="shared" si="24"/>
        <v>19.551973471696027</v>
      </c>
      <c r="AS10" s="182">
        <f t="shared" si="25"/>
        <v>19.191075100300839</v>
      </c>
      <c r="AT10" s="182">
        <f t="shared" si="26"/>
        <v>20.299011840116879</v>
      </c>
      <c r="AU10" s="182">
        <f t="shared" si="27"/>
        <v>20.107453986943529</v>
      </c>
      <c r="AV10" s="182">
        <f t="shared" si="28"/>
        <v>19.15137746044114</v>
      </c>
      <c r="AW10" s="182">
        <f t="shared" si="29"/>
        <v>19.439996840881854</v>
      </c>
      <c r="AX10" s="182">
        <f t="shared" si="30"/>
        <v>17.493420266837031</v>
      </c>
      <c r="AY10" s="182">
        <f t="shared" si="31"/>
        <v>17.710961698195501</v>
      </c>
      <c r="AZ10" s="158">
        <v>98877</v>
      </c>
      <c r="BA10" s="56">
        <v>91086</v>
      </c>
      <c r="BB10" s="56">
        <v>100033</v>
      </c>
      <c r="BC10" s="56">
        <v>96139</v>
      </c>
      <c r="BD10" s="56">
        <v>93917</v>
      </c>
      <c r="BE10" s="56">
        <v>88570</v>
      </c>
      <c r="BF10" s="56">
        <v>88295</v>
      </c>
      <c r="BG10" s="56">
        <v>91123</v>
      </c>
      <c r="BH10" s="56">
        <v>89594</v>
      </c>
      <c r="BI10" s="56">
        <v>94786</v>
      </c>
      <c r="BJ10" s="56">
        <v>94545</v>
      </c>
      <c r="BK10" s="56">
        <v>91680</v>
      </c>
      <c r="BL10" s="56">
        <v>89191</v>
      </c>
      <c r="BM10" s="56">
        <v>92838</v>
      </c>
      <c r="BN10" s="56">
        <v>100334</v>
      </c>
      <c r="BO10" s="159">
        <v>82604</v>
      </c>
      <c r="BP10" s="56">
        <v>90.899999999999991</v>
      </c>
      <c r="BQ10" s="56">
        <v>83.224999999999994</v>
      </c>
      <c r="BR10" s="56">
        <v>81</v>
      </c>
      <c r="BS10" s="56">
        <v>79.400000000000006</v>
      </c>
      <c r="BT10" s="56">
        <v>76.150000000000006</v>
      </c>
      <c r="BU10" s="56">
        <v>72.224999999999994</v>
      </c>
      <c r="BV10" s="56">
        <v>70.900000000000006</v>
      </c>
      <c r="BW10" s="56">
        <v>71.075000000000003</v>
      </c>
      <c r="BX10" s="56">
        <v>69.575000000000003</v>
      </c>
      <c r="BY10" s="56">
        <v>70.5</v>
      </c>
      <c r="BZ10" s="56">
        <v>70.224999999999994</v>
      </c>
      <c r="CA10" s="56">
        <v>68.3</v>
      </c>
      <c r="CB10" s="56">
        <v>67.724999999999994</v>
      </c>
      <c r="CC10" s="56">
        <v>68.5</v>
      </c>
      <c r="CD10" s="56">
        <v>70.274999999999991</v>
      </c>
      <c r="CE10" s="159">
        <v>68.025000000000006</v>
      </c>
      <c r="CF10" s="221"/>
      <c r="CG10" s="221"/>
      <c r="CH10" s="221"/>
      <c r="CI10" s="221"/>
      <c r="CK10" s="250"/>
      <c r="CL10" s="250"/>
      <c r="CM10" s="250"/>
      <c r="CN10" s="250"/>
    </row>
    <row r="11" spans="1:92" s="75" customFormat="1" x14ac:dyDescent="0.3">
      <c r="A11" s="75">
        <v>6</v>
      </c>
      <c r="B11" s="169" t="s">
        <v>140</v>
      </c>
      <c r="C11" s="75" t="s">
        <v>37</v>
      </c>
      <c r="D11" s="162">
        <v>4600.76943556471</v>
      </c>
      <c r="E11" s="87">
        <v>4440.1866509930051</v>
      </c>
      <c r="F11" s="87">
        <v>4632.6998462581196</v>
      </c>
      <c r="G11" s="87">
        <v>4213.3492699590006</v>
      </c>
      <c r="H11" s="87">
        <v>4389.0852484650668</v>
      </c>
      <c r="I11" s="87">
        <v>3977.03304806407</v>
      </c>
      <c r="J11" s="87">
        <v>4092.5198874947</v>
      </c>
      <c r="K11" s="87">
        <v>4140.4094129779496</v>
      </c>
      <c r="L11" s="87">
        <v>4130.5098625217897</v>
      </c>
      <c r="M11" s="87">
        <v>4204.5842236709896</v>
      </c>
      <c r="N11" s="87">
        <v>4339.4169990710998</v>
      </c>
      <c r="O11" s="87">
        <v>3701.4374673094353</v>
      </c>
      <c r="P11" s="87">
        <v>3288.0098174949867</v>
      </c>
      <c r="Q11" s="87">
        <v>4121.4458352850725</v>
      </c>
      <c r="R11" s="87">
        <v>3823.3282172265408</v>
      </c>
      <c r="S11" s="163">
        <v>3802.8895856932327</v>
      </c>
      <c r="T11" s="98">
        <f t="shared" si="0"/>
        <v>44.773294622893914</v>
      </c>
      <c r="U11" s="98">
        <f t="shared" si="1"/>
        <v>40.693843491027614</v>
      </c>
      <c r="V11" s="98">
        <f t="shared" si="2"/>
        <v>40.439069887029675</v>
      </c>
      <c r="W11" s="98">
        <f t="shared" si="3"/>
        <v>34.286928998323646</v>
      </c>
      <c r="X11" s="98">
        <f t="shared" si="4"/>
        <v>37.492079308986021</v>
      </c>
      <c r="Y11" s="98">
        <f t="shared" si="5"/>
        <v>35.864668122139683</v>
      </c>
      <c r="Z11" s="98">
        <f t="shared" si="6"/>
        <v>42.805651129045991</v>
      </c>
      <c r="AA11" s="98">
        <f t="shared" si="7"/>
        <v>44.097573946427275</v>
      </c>
      <c r="AB11" s="98">
        <f t="shared" si="8"/>
        <v>43.892098936537408</v>
      </c>
      <c r="AC11" s="98">
        <f t="shared" si="9"/>
        <v>47.937888057907273</v>
      </c>
      <c r="AD11" s="98">
        <f t="shared" si="10"/>
        <v>46.685497569350183</v>
      </c>
      <c r="AE11" s="98">
        <f t="shared" si="11"/>
        <v>36.963365229078228</v>
      </c>
      <c r="AF11" s="98">
        <f t="shared" si="12"/>
        <v>32.990285729285681</v>
      </c>
      <c r="AG11" s="98">
        <f t="shared" si="13"/>
        <v>36.70652946878878</v>
      </c>
      <c r="AH11" s="98">
        <f t="shared" si="14"/>
        <v>23.64487017295539</v>
      </c>
      <c r="AI11" s="98">
        <f t="shared" si="15"/>
        <v>22.088633495154259</v>
      </c>
      <c r="AJ11" s="181">
        <f t="shared" si="16"/>
        <v>120.43899045980918</v>
      </c>
      <c r="AK11" s="182">
        <f t="shared" si="17"/>
        <v>124.724344129017</v>
      </c>
      <c r="AL11" s="182">
        <f t="shared" si="18"/>
        <v>134.67150715866626</v>
      </c>
      <c r="AM11" s="182">
        <f t="shared" si="19"/>
        <v>125.4906707359345</v>
      </c>
      <c r="AN11" s="182">
        <f t="shared" si="20"/>
        <v>135.67496904065121</v>
      </c>
      <c r="AO11" s="182">
        <f t="shared" si="21"/>
        <v>122.65329369511396</v>
      </c>
      <c r="AP11" s="182">
        <f t="shared" si="22"/>
        <v>128.6955939463742</v>
      </c>
      <c r="AQ11" s="182">
        <f t="shared" si="23"/>
        <v>129.08525059946845</v>
      </c>
      <c r="AR11" s="182">
        <f t="shared" si="24"/>
        <v>129.89024724911289</v>
      </c>
      <c r="AS11" s="182">
        <f t="shared" si="25"/>
        <v>127.21888725176971</v>
      </c>
      <c r="AT11" s="182">
        <f t="shared" si="26"/>
        <v>128.76608305848961</v>
      </c>
      <c r="AU11" s="182">
        <f t="shared" si="27"/>
        <v>107.83503182256187</v>
      </c>
      <c r="AV11" s="182">
        <f t="shared" si="28"/>
        <v>93.210767327993949</v>
      </c>
      <c r="AW11" s="182">
        <f t="shared" si="29"/>
        <v>113.8520948973777</v>
      </c>
      <c r="AX11" s="182">
        <f t="shared" si="30"/>
        <v>104.46251959635359</v>
      </c>
      <c r="AY11" s="182">
        <f t="shared" si="31"/>
        <v>103.33939091557696</v>
      </c>
      <c r="AZ11" s="158">
        <v>102757</v>
      </c>
      <c r="BA11" s="56">
        <v>109112</v>
      </c>
      <c r="BB11" s="56">
        <v>114560</v>
      </c>
      <c r="BC11" s="56">
        <v>122885</v>
      </c>
      <c r="BD11" s="56">
        <v>117067</v>
      </c>
      <c r="BE11" s="56">
        <v>110890</v>
      </c>
      <c r="BF11" s="56">
        <v>95607</v>
      </c>
      <c r="BG11" s="56">
        <v>93892</v>
      </c>
      <c r="BH11" s="56">
        <v>94106</v>
      </c>
      <c r="BI11" s="56">
        <v>87709</v>
      </c>
      <c r="BJ11" s="56">
        <v>92950</v>
      </c>
      <c r="BK11" s="56">
        <v>100138</v>
      </c>
      <c r="BL11" s="56">
        <v>99666</v>
      </c>
      <c r="BM11" s="56">
        <v>112281</v>
      </c>
      <c r="BN11" s="56">
        <v>161698</v>
      </c>
      <c r="BO11" s="159">
        <v>172165</v>
      </c>
      <c r="BP11" s="56">
        <v>38.199999999999996</v>
      </c>
      <c r="BQ11" s="56">
        <v>35.6</v>
      </c>
      <c r="BR11" s="56">
        <v>34.4</v>
      </c>
      <c r="BS11" s="56">
        <v>33.575000000000003</v>
      </c>
      <c r="BT11" s="56">
        <v>32.35</v>
      </c>
      <c r="BU11" s="56">
        <v>32.424999999999997</v>
      </c>
      <c r="BV11" s="56">
        <v>31.8</v>
      </c>
      <c r="BW11" s="56">
        <v>32.074999999999996</v>
      </c>
      <c r="BX11" s="56">
        <v>31.799999999999997</v>
      </c>
      <c r="BY11" s="56">
        <v>33.049999999999997</v>
      </c>
      <c r="BZ11" s="56">
        <v>33.700000000000003</v>
      </c>
      <c r="CA11" s="56">
        <v>34.324999999999996</v>
      </c>
      <c r="CB11" s="56">
        <v>35.274999999999999</v>
      </c>
      <c r="CC11" s="56">
        <v>36.200000000000003</v>
      </c>
      <c r="CD11" s="56">
        <v>36.599999999999994</v>
      </c>
      <c r="CE11" s="159">
        <v>36.800000000000004</v>
      </c>
      <c r="CF11" s="221"/>
      <c r="CG11" s="221"/>
      <c r="CH11" s="221"/>
      <c r="CI11" s="221"/>
      <c r="CK11" s="250"/>
      <c r="CL11" s="250"/>
      <c r="CM11" s="250"/>
      <c r="CN11" s="250"/>
    </row>
    <row r="12" spans="1:92" s="75" customFormat="1" x14ac:dyDescent="0.3">
      <c r="A12" s="75">
        <v>7</v>
      </c>
      <c r="B12" s="169" t="s">
        <v>141</v>
      </c>
      <c r="C12" s="75" t="s">
        <v>38</v>
      </c>
      <c r="D12" s="162">
        <v>3594.950753118284</v>
      </c>
      <c r="E12" s="87">
        <v>3061.8069973476559</v>
      </c>
      <c r="F12" s="87">
        <v>3476.2362626631711</v>
      </c>
      <c r="G12" s="87">
        <v>3536.8216609057758</v>
      </c>
      <c r="H12" s="87">
        <v>3563.2996658244001</v>
      </c>
      <c r="I12" s="87">
        <v>3250.701753019132</v>
      </c>
      <c r="J12" s="87">
        <v>3190.2439969498701</v>
      </c>
      <c r="K12" s="87">
        <v>3344.581106886144</v>
      </c>
      <c r="L12" s="87">
        <v>3424.4594528772091</v>
      </c>
      <c r="M12" s="87">
        <v>3383.2900520665548</v>
      </c>
      <c r="N12" s="87">
        <v>3458.3515190717244</v>
      </c>
      <c r="O12" s="87">
        <v>3007.5240903817003</v>
      </c>
      <c r="P12" s="87">
        <v>2839.8058878481129</v>
      </c>
      <c r="Q12" s="87">
        <v>2815.5517395128581</v>
      </c>
      <c r="R12" s="87">
        <v>2706.7535941110091</v>
      </c>
      <c r="S12" s="163">
        <v>2598.1066802171008</v>
      </c>
      <c r="T12" s="98">
        <f t="shared" si="0"/>
        <v>73.032479138596699</v>
      </c>
      <c r="U12" s="98">
        <f t="shared" si="1"/>
        <v>84.26837114954742</v>
      </c>
      <c r="V12" s="98">
        <f t="shared" si="2"/>
        <v>77.62228167790218</v>
      </c>
      <c r="W12" s="98">
        <f t="shared" si="3"/>
        <v>70.527671311034851</v>
      </c>
      <c r="X12" s="98">
        <f t="shared" si="4"/>
        <v>75.898859713393549</v>
      </c>
      <c r="Y12" s="98">
        <f t="shared" si="5"/>
        <v>78.614310834803675</v>
      </c>
      <c r="Z12" s="98">
        <f t="shared" si="6"/>
        <v>76.110411226020375</v>
      </c>
      <c r="AA12" s="98">
        <f t="shared" si="7"/>
        <v>80.200012154668585</v>
      </c>
      <c r="AB12" s="98">
        <f t="shared" si="8"/>
        <v>84.352524887977168</v>
      </c>
      <c r="AC12" s="98">
        <f t="shared" si="9"/>
        <v>74.546437194371592</v>
      </c>
      <c r="AD12" s="98">
        <f t="shared" si="10"/>
        <v>76.377021180912635</v>
      </c>
      <c r="AE12" s="98">
        <f t="shared" si="11"/>
        <v>64.334818396117484</v>
      </c>
      <c r="AF12" s="98">
        <f t="shared" si="12"/>
        <v>63.275532260430317</v>
      </c>
      <c r="AG12" s="98">
        <f t="shared" si="13"/>
        <v>59.525406755028712</v>
      </c>
      <c r="AH12" s="364" t="s">
        <v>441</v>
      </c>
      <c r="AI12" s="364" t="s">
        <v>441</v>
      </c>
      <c r="AJ12" s="181">
        <f t="shared" si="16"/>
        <v>87.842413026714325</v>
      </c>
      <c r="AK12" s="182">
        <f t="shared" si="17"/>
        <v>82.528490494545977</v>
      </c>
      <c r="AL12" s="182">
        <f t="shared" si="18"/>
        <v>91.060543881157074</v>
      </c>
      <c r="AM12" s="182">
        <f t="shared" si="19"/>
        <v>89.596495526428768</v>
      </c>
      <c r="AN12" s="182">
        <f t="shared" si="20"/>
        <v>91.19129023223033</v>
      </c>
      <c r="AO12" s="182">
        <f t="shared" si="21"/>
        <v>85.096904529296665</v>
      </c>
      <c r="AP12" s="182">
        <f t="shared" si="22"/>
        <v>86.164591409854694</v>
      </c>
      <c r="AQ12" s="182">
        <f t="shared" si="23"/>
        <v>90.700504593522538</v>
      </c>
      <c r="AR12" s="182">
        <f t="shared" si="24"/>
        <v>92.803779210764475</v>
      </c>
      <c r="AS12" s="182">
        <f t="shared" si="25"/>
        <v>88.742034152565367</v>
      </c>
      <c r="AT12" s="182">
        <f t="shared" si="26"/>
        <v>86.458787976793104</v>
      </c>
      <c r="AU12" s="182">
        <f t="shared" si="27"/>
        <v>77.513507484064434</v>
      </c>
      <c r="AV12" s="182">
        <f t="shared" si="28"/>
        <v>74.535587607562007</v>
      </c>
      <c r="AW12" s="182">
        <f t="shared" si="29"/>
        <v>73.417255267610372</v>
      </c>
      <c r="AX12" s="182">
        <f t="shared" si="30"/>
        <v>69.582354604396116</v>
      </c>
      <c r="AY12" s="182">
        <f t="shared" si="31"/>
        <v>68.642184417889055</v>
      </c>
      <c r="AZ12" s="158">
        <v>49224</v>
      </c>
      <c r="BA12" s="56">
        <v>36334</v>
      </c>
      <c r="BB12" s="56">
        <v>44784</v>
      </c>
      <c r="BC12" s="56">
        <v>50148</v>
      </c>
      <c r="BD12" s="56">
        <v>46948</v>
      </c>
      <c r="BE12" s="56">
        <v>41350</v>
      </c>
      <c r="BF12" s="56">
        <v>41916</v>
      </c>
      <c r="BG12" s="56">
        <v>41703</v>
      </c>
      <c r="BH12" s="56">
        <v>40597</v>
      </c>
      <c r="BI12" s="56">
        <v>45385</v>
      </c>
      <c r="BJ12" s="56">
        <v>45280</v>
      </c>
      <c r="BK12" s="56">
        <v>46748</v>
      </c>
      <c r="BL12" s="56">
        <v>44880</v>
      </c>
      <c r="BM12" s="56">
        <v>47300</v>
      </c>
      <c r="BN12" s="56">
        <v>0</v>
      </c>
      <c r="BO12" s="159">
        <v>0</v>
      </c>
      <c r="BP12" s="56">
        <v>40.924999999999997</v>
      </c>
      <c r="BQ12" s="56">
        <v>37.1</v>
      </c>
      <c r="BR12" s="56">
        <v>38.174999999999997</v>
      </c>
      <c r="BS12" s="56">
        <v>39.475000000000001</v>
      </c>
      <c r="BT12" s="56">
        <v>39.075000000000003</v>
      </c>
      <c r="BU12" s="56">
        <v>38.199999999999996</v>
      </c>
      <c r="BV12" s="56">
        <v>37.024999999999999</v>
      </c>
      <c r="BW12" s="56">
        <v>36.875</v>
      </c>
      <c r="BX12" s="56">
        <v>36.9</v>
      </c>
      <c r="BY12" s="56">
        <v>38.125</v>
      </c>
      <c r="BZ12" s="56">
        <v>40</v>
      </c>
      <c r="CA12" s="56">
        <v>38.799999999999997</v>
      </c>
      <c r="CB12" s="56">
        <v>38.1</v>
      </c>
      <c r="CC12" s="56">
        <v>38.35</v>
      </c>
      <c r="CD12" s="56">
        <v>38.9</v>
      </c>
      <c r="CE12" s="159">
        <v>37.85</v>
      </c>
      <c r="CF12" s="221"/>
      <c r="CG12" s="221"/>
      <c r="CH12" s="221"/>
      <c r="CI12" s="221"/>
      <c r="CK12" s="250"/>
      <c r="CL12" s="250"/>
      <c r="CM12" s="250"/>
      <c r="CN12" s="250"/>
    </row>
    <row r="13" spans="1:92" s="75" customFormat="1" x14ac:dyDescent="0.3">
      <c r="A13" s="75">
        <v>8</v>
      </c>
      <c r="B13" s="169" t="s">
        <v>142</v>
      </c>
      <c r="C13" s="75" t="s">
        <v>39</v>
      </c>
      <c r="D13" s="162">
        <v>6223.2493043917502</v>
      </c>
      <c r="E13" s="87">
        <v>3629.8492483698665</v>
      </c>
      <c r="F13" s="87">
        <v>5925.3580230228999</v>
      </c>
      <c r="G13" s="87">
        <v>5521.7167565866503</v>
      </c>
      <c r="H13" s="87">
        <v>4713.8590133788493</v>
      </c>
      <c r="I13" s="87">
        <v>4776.7560225760899</v>
      </c>
      <c r="J13" s="87">
        <v>4843.5075270909301</v>
      </c>
      <c r="K13" s="87">
        <v>5058.0777992184803</v>
      </c>
      <c r="L13" s="87">
        <v>5045.6595993003102</v>
      </c>
      <c r="M13" s="87">
        <v>4862.7451705529302</v>
      </c>
      <c r="N13" s="87">
        <v>4643.96014168284</v>
      </c>
      <c r="O13" s="87">
        <v>5851.6954287240696</v>
      </c>
      <c r="P13" s="87">
        <v>4573.4628563495007</v>
      </c>
      <c r="Q13" s="87">
        <v>4938.6699163409303</v>
      </c>
      <c r="R13" s="87">
        <v>5134.6235131322001</v>
      </c>
      <c r="S13" s="163">
        <v>4837.5523469795999</v>
      </c>
      <c r="T13" s="98">
        <f t="shared" si="0"/>
        <v>43.620192924824245</v>
      </c>
      <c r="U13" s="98">
        <f t="shared" si="1"/>
        <v>46.058816231266306</v>
      </c>
      <c r="V13" s="98">
        <f t="shared" si="2"/>
        <v>47.848815141300122</v>
      </c>
      <c r="W13" s="98">
        <f t="shared" si="3"/>
        <v>43.742260396145625</v>
      </c>
      <c r="X13" s="98">
        <f t="shared" si="4"/>
        <v>38.535847530973882</v>
      </c>
      <c r="Y13" s="98">
        <f t="shared" si="5"/>
        <v>37.637442560580624</v>
      </c>
      <c r="Z13" s="98">
        <f t="shared" si="6"/>
        <v>37.944843763932518</v>
      </c>
      <c r="AA13" s="98">
        <f t="shared" si="7"/>
        <v>40.433246194700757</v>
      </c>
      <c r="AB13" s="98">
        <f t="shared" si="8"/>
        <v>38.709441715576958</v>
      </c>
      <c r="AC13" s="98">
        <f t="shared" si="9"/>
        <v>36.231281167038681</v>
      </c>
      <c r="AD13" s="98">
        <f t="shared" si="10"/>
        <v>32.89902195895975</v>
      </c>
      <c r="AE13" s="98">
        <f t="shared" si="11"/>
        <v>42.224899185505329</v>
      </c>
      <c r="AF13" s="98">
        <f t="shared" si="12"/>
        <v>35.537222552154326</v>
      </c>
      <c r="AG13" s="98">
        <f t="shared" si="13"/>
        <v>34.896588655843438</v>
      </c>
      <c r="AH13" s="98">
        <f t="shared" si="14"/>
        <v>36.193985176875032</v>
      </c>
      <c r="AI13" s="98">
        <f t="shared" si="15"/>
        <v>44.096006079755703</v>
      </c>
      <c r="AJ13" s="181">
        <f t="shared" si="16"/>
        <v>52.761757561608732</v>
      </c>
      <c r="AK13" s="182">
        <f t="shared" si="17"/>
        <v>34.727091589283582</v>
      </c>
      <c r="AL13" s="182">
        <f t="shared" si="18"/>
        <v>57.471949786837058</v>
      </c>
      <c r="AM13" s="182">
        <f t="shared" si="19"/>
        <v>52.103956183879696</v>
      </c>
      <c r="AN13" s="182">
        <f t="shared" si="20"/>
        <v>44.670542652251591</v>
      </c>
      <c r="AO13" s="182">
        <f t="shared" si="21"/>
        <v>46.659399487922734</v>
      </c>
      <c r="AP13" s="182">
        <f t="shared" si="22"/>
        <v>47.578659401679076</v>
      </c>
      <c r="AQ13" s="182">
        <f t="shared" si="23"/>
        <v>50.656763136890135</v>
      </c>
      <c r="AR13" s="182">
        <f t="shared" si="24"/>
        <v>52.017109271137215</v>
      </c>
      <c r="AS13" s="182">
        <f t="shared" si="25"/>
        <v>49.367971274649037</v>
      </c>
      <c r="AT13" s="182">
        <f t="shared" si="26"/>
        <v>46.544326150667409</v>
      </c>
      <c r="AU13" s="182">
        <f t="shared" si="27"/>
        <v>58.693033387402906</v>
      </c>
      <c r="AV13" s="182">
        <f t="shared" si="28"/>
        <v>47.739695786529239</v>
      </c>
      <c r="AW13" s="182">
        <f t="shared" si="29"/>
        <v>51.498122172481025</v>
      </c>
      <c r="AX13" s="182">
        <f t="shared" si="30"/>
        <v>52.327373382238974</v>
      </c>
      <c r="AY13" s="182">
        <f t="shared" si="31"/>
        <v>49.237174015059537</v>
      </c>
      <c r="AZ13" s="158">
        <v>142669</v>
      </c>
      <c r="BA13" s="56">
        <v>78809</v>
      </c>
      <c r="BB13" s="56">
        <v>123835</v>
      </c>
      <c r="BC13" s="56">
        <v>126233</v>
      </c>
      <c r="BD13" s="56">
        <v>122324</v>
      </c>
      <c r="BE13" s="56">
        <v>126915</v>
      </c>
      <c r="BF13" s="56">
        <v>127646</v>
      </c>
      <c r="BG13" s="56">
        <v>125097</v>
      </c>
      <c r="BH13" s="56">
        <v>130347</v>
      </c>
      <c r="BI13" s="56">
        <v>134214</v>
      </c>
      <c r="BJ13" s="56">
        <v>141158</v>
      </c>
      <c r="BK13" s="56">
        <v>138584</v>
      </c>
      <c r="BL13" s="56">
        <v>128695</v>
      </c>
      <c r="BM13" s="56">
        <v>141523</v>
      </c>
      <c r="BN13" s="56">
        <v>141864</v>
      </c>
      <c r="BO13" s="159">
        <v>109705</v>
      </c>
      <c r="BP13" s="56">
        <v>117.95</v>
      </c>
      <c r="BQ13" s="56">
        <v>104.52500000000001</v>
      </c>
      <c r="BR13" s="56">
        <v>103.1</v>
      </c>
      <c r="BS13" s="56">
        <v>105.97499999999999</v>
      </c>
      <c r="BT13" s="56">
        <v>105.52500000000001</v>
      </c>
      <c r="BU13" s="56">
        <v>102.375</v>
      </c>
      <c r="BV13" s="56">
        <v>101.80000000000001</v>
      </c>
      <c r="BW13" s="56">
        <v>99.850000000000009</v>
      </c>
      <c r="BX13" s="56">
        <v>97</v>
      </c>
      <c r="BY13" s="56">
        <v>98.5</v>
      </c>
      <c r="BZ13" s="56">
        <v>99.774999999999991</v>
      </c>
      <c r="CA13" s="56">
        <v>99.7</v>
      </c>
      <c r="CB13" s="56">
        <v>95.8</v>
      </c>
      <c r="CC13" s="56">
        <v>95.9</v>
      </c>
      <c r="CD13" s="56">
        <v>98.125</v>
      </c>
      <c r="CE13" s="159">
        <v>98.25</v>
      </c>
      <c r="CF13" s="221"/>
      <c r="CG13" s="221"/>
      <c r="CH13" s="221"/>
      <c r="CI13" s="221"/>
      <c r="CK13" s="250"/>
      <c r="CL13" s="250"/>
      <c r="CM13" s="250"/>
      <c r="CN13" s="250"/>
    </row>
    <row r="14" spans="1:92" s="75" customFormat="1" x14ac:dyDescent="0.3">
      <c r="A14" s="75">
        <v>9</v>
      </c>
      <c r="B14" s="169" t="s">
        <v>143</v>
      </c>
      <c r="C14" s="75" t="s">
        <v>4</v>
      </c>
      <c r="D14" s="162">
        <v>27.554575774929823</v>
      </c>
      <c r="E14" s="87">
        <v>22.158308091615528</v>
      </c>
      <c r="F14" s="87">
        <v>21.312403651797229</v>
      </c>
      <c r="G14" s="87">
        <v>19.591293036938303</v>
      </c>
      <c r="H14" s="87">
        <v>19.154256258825299</v>
      </c>
      <c r="I14" s="87">
        <v>17.291886200575089</v>
      </c>
      <c r="J14" s="87">
        <v>14.544830479083959</v>
      </c>
      <c r="K14" s="87">
        <v>12.22659444223183</v>
      </c>
      <c r="L14" s="87">
        <v>12.196831111875779</v>
      </c>
      <c r="M14" s="87">
        <v>10.722068074011089</v>
      </c>
      <c r="N14" s="87">
        <v>10.48294322994548</v>
      </c>
      <c r="O14" s="87">
        <v>9.9282438142529301</v>
      </c>
      <c r="P14" s="87">
        <v>9.7660596321805109</v>
      </c>
      <c r="Q14" s="87">
        <v>9.5700807444790197</v>
      </c>
      <c r="R14" s="87">
        <v>9.0077550981543606</v>
      </c>
      <c r="S14" s="163">
        <v>8.8142008336077389</v>
      </c>
      <c r="T14" s="98">
        <f t="shared" si="0"/>
        <v>0.68273683131221841</v>
      </c>
      <c r="U14" s="98">
        <f t="shared" si="1"/>
        <v>0.64889036229400043</v>
      </c>
      <c r="V14" s="98">
        <f t="shared" si="2"/>
        <v>0.69693929534981136</v>
      </c>
      <c r="W14" s="98">
        <f t="shared" si="3"/>
        <v>0.77213151921090539</v>
      </c>
      <c r="X14" s="98">
        <f t="shared" si="4"/>
        <v>0.59350715021303557</v>
      </c>
      <c r="Y14" s="98">
        <f t="shared" si="5"/>
        <v>0.5533049469018011</v>
      </c>
      <c r="Z14" s="98">
        <f t="shared" si="6"/>
        <v>0.51650676417201558</v>
      </c>
      <c r="AA14" s="98">
        <f t="shared" si="7"/>
        <v>0.46508404436197004</v>
      </c>
      <c r="AB14" s="98">
        <f t="shared" si="8"/>
        <v>0.48906656689826294</v>
      </c>
      <c r="AC14" s="98">
        <f t="shared" si="9"/>
        <v>0.40849085926589035</v>
      </c>
      <c r="AD14" s="98">
        <f t="shared" si="10"/>
        <v>0.43553713199324773</v>
      </c>
      <c r="AE14" s="98">
        <f t="shared" si="11"/>
        <v>0.35799386342094003</v>
      </c>
      <c r="AF14" s="98">
        <f t="shared" si="12"/>
        <v>0.34085088762322041</v>
      </c>
      <c r="AG14" s="98">
        <f t="shared" si="13"/>
        <v>0.26915515649901617</v>
      </c>
      <c r="AH14" s="98">
        <f t="shared" si="14"/>
        <v>0.23759641005893545</v>
      </c>
      <c r="AI14" s="98">
        <f t="shared" si="15"/>
        <v>0.25340542315521203</v>
      </c>
      <c r="AJ14" s="181">
        <f t="shared" si="16"/>
        <v>1.0977918635430211</v>
      </c>
      <c r="AK14" s="182">
        <f t="shared" si="17"/>
        <v>0.84493071846007728</v>
      </c>
      <c r="AL14" s="182">
        <f t="shared" si="18"/>
        <v>0.85334949556745676</v>
      </c>
      <c r="AM14" s="182">
        <f t="shared" si="19"/>
        <v>0.80622605090281085</v>
      </c>
      <c r="AN14" s="182">
        <f t="shared" si="20"/>
        <v>0.76617025035301189</v>
      </c>
      <c r="AO14" s="182">
        <f t="shared" si="21"/>
        <v>0.66571265449759731</v>
      </c>
      <c r="AP14" s="182">
        <f t="shared" si="22"/>
        <v>0.58179321916335835</v>
      </c>
      <c r="AQ14" s="182">
        <f t="shared" si="23"/>
        <v>0.655581471433342</v>
      </c>
      <c r="AR14" s="182">
        <f t="shared" si="24"/>
        <v>0.70808888893328181</v>
      </c>
      <c r="AS14" s="182">
        <f t="shared" si="25"/>
        <v>0.65378463865921277</v>
      </c>
      <c r="AT14" s="182">
        <f t="shared" si="26"/>
        <v>0.57283842786587325</v>
      </c>
      <c r="AU14" s="182">
        <f t="shared" si="27"/>
        <v>0.4989067243343181</v>
      </c>
      <c r="AV14" s="182">
        <f t="shared" si="28"/>
        <v>0.50018231150732451</v>
      </c>
      <c r="AW14" s="182">
        <f t="shared" si="29"/>
        <v>0.48333741133732416</v>
      </c>
      <c r="AX14" s="182">
        <f t="shared" si="30"/>
        <v>0.44427891976100425</v>
      </c>
      <c r="AY14" s="182">
        <f t="shared" si="31"/>
        <v>0.4138122457092836</v>
      </c>
      <c r="AZ14" s="158">
        <v>40359</v>
      </c>
      <c r="BA14" s="56">
        <v>34148</v>
      </c>
      <c r="BB14" s="56">
        <v>30580</v>
      </c>
      <c r="BC14" s="56">
        <v>25373</v>
      </c>
      <c r="BD14" s="56">
        <v>32273</v>
      </c>
      <c r="BE14" s="56">
        <v>31252</v>
      </c>
      <c r="BF14" s="56">
        <v>28160</v>
      </c>
      <c r="BG14" s="56">
        <v>26289</v>
      </c>
      <c r="BH14" s="56">
        <v>24939</v>
      </c>
      <c r="BI14" s="56">
        <v>26248</v>
      </c>
      <c r="BJ14" s="56">
        <v>24069</v>
      </c>
      <c r="BK14" s="56">
        <v>27733</v>
      </c>
      <c r="BL14" s="56">
        <v>28652</v>
      </c>
      <c r="BM14" s="56">
        <v>35556</v>
      </c>
      <c r="BN14" s="56">
        <v>37912</v>
      </c>
      <c r="BO14" s="159">
        <v>34783</v>
      </c>
      <c r="BP14" s="56">
        <v>25.099999999999998</v>
      </c>
      <c r="BQ14" s="56">
        <v>26.225000000000001</v>
      </c>
      <c r="BR14" s="56">
        <v>24.974999999999998</v>
      </c>
      <c r="BS14" s="56">
        <v>24.3</v>
      </c>
      <c r="BT14" s="56">
        <v>25</v>
      </c>
      <c r="BU14" s="56">
        <v>25.975000000000001</v>
      </c>
      <c r="BV14" s="56">
        <v>25</v>
      </c>
      <c r="BW14" s="56">
        <v>18.650000000000002</v>
      </c>
      <c r="BX14" s="56">
        <v>17.225000000000001</v>
      </c>
      <c r="BY14" s="56">
        <v>16.399999999999999</v>
      </c>
      <c r="BZ14" s="56">
        <v>18.3</v>
      </c>
      <c r="CA14" s="56">
        <v>19.899999999999999</v>
      </c>
      <c r="CB14" s="56">
        <v>19.524999999999999</v>
      </c>
      <c r="CC14" s="56">
        <v>19.8</v>
      </c>
      <c r="CD14" s="56">
        <v>20.274999999999999</v>
      </c>
      <c r="CE14" s="159">
        <v>21.299999999999997</v>
      </c>
      <c r="CF14" s="221"/>
      <c r="CG14" s="221"/>
      <c r="CH14" s="221"/>
      <c r="CI14" s="221"/>
      <c r="CK14" s="250"/>
      <c r="CL14" s="250"/>
      <c r="CM14" s="250"/>
      <c r="CN14" s="250"/>
    </row>
    <row r="15" spans="1:92" s="75" customFormat="1" x14ac:dyDescent="0.3">
      <c r="A15" s="75">
        <v>10</v>
      </c>
      <c r="B15" s="169" t="s">
        <v>144</v>
      </c>
      <c r="C15" s="75" t="s">
        <v>5</v>
      </c>
      <c r="D15" s="162">
        <v>48.616310024357105</v>
      </c>
      <c r="E15" s="87">
        <v>60.433763561370796</v>
      </c>
      <c r="F15" s="87">
        <v>64.165652514058195</v>
      </c>
      <c r="G15" s="87">
        <v>41.059076377616016</v>
      </c>
      <c r="H15" s="87">
        <v>34.658729977118767</v>
      </c>
      <c r="I15" s="87">
        <v>34.015355979651659</v>
      </c>
      <c r="J15" s="87">
        <v>30.067016548051761</v>
      </c>
      <c r="K15" s="87">
        <v>32.987515526379561</v>
      </c>
      <c r="L15" s="87">
        <v>35.192663173472809</v>
      </c>
      <c r="M15" s="87">
        <v>28.486921550283</v>
      </c>
      <c r="N15" s="87">
        <v>26.594847653466989</v>
      </c>
      <c r="O15" s="87">
        <v>25.06564748611266</v>
      </c>
      <c r="P15" s="87">
        <v>19.418520969642898</v>
      </c>
      <c r="Q15" s="87">
        <v>21.242318239713502</v>
      </c>
      <c r="R15" s="87">
        <v>19.688841575450972</v>
      </c>
      <c r="S15" s="163">
        <v>25.163203362923909</v>
      </c>
      <c r="T15" s="98">
        <f t="shared" si="0"/>
        <v>1.8679900877721165</v>
      </c>
      <c r="U15" s="98">
        <f t="shared" si="1"/>
        <v>3.220385993891655</v>
      </c>
      <c r="V15" s="98">
        <f t="shared" si="2"/>
        <v>2.9137068619588682</v>
      </c>
      <c r="W15" s="98">
        <f t="shared" si="3"/>
        <v>1.564870660020429</v>
      </c>
      <c r="X15" s="98">
        <f t="shared" si="4"/>
        <v>1.5227912995219142</v>
      </c>
      <c r="Y15" s="98">
        <f t="shared" si="5"/>
        <v>1.6152407986918493</v>
      </c>
      <c r="Z15" s="98">
        <f t="shared" si="6"/>
        <v>1.7150770947494016</v>
      </c>
      <c r="AA15" s="98">
        <f t="shared" si="7"/>
        <v>1.3293912922696687</v>
      </c>
      <c r="AB15" s="98">
        <f t="shared" si="8"/>
        <v>1.5522522571221244</v>
      </c>
      <c r="AC15" s="98">
        <f t="shared" si="9"/>
        <v>1.09464039157251</v>
      </c>
      <c r="AD15" s="98">
        <f t="shared" si="10"/>
        <v>0.91513876513082792</v>
      </c>
      <c r="AE15" s="98">
        <f t="shared" si="11"/>
        <v>0.92054968915908253</v>
      </c>
      <c r="AF15" s="98">
        <f t="shared" si="12"/>
        <v>0.82850588657918323</v>
      </c>
      <c r="AG15" s="98">
        <f t="shared" si="13"/>
        <v>0.78628657979395555</v>
      </c>
      <c r="AH15" s="98">
        <f t="shared" si="14"/>
        <v>0.66649204750858038</v>
      </c>
      <c r="AI15" s="98">
        <f t="shared" si="15"/>
        <v>1.0241434010144042</v>
      </c>
      <c r="AJ15" s="181">
        <f t="shared" si="16"/>
        <v>1.7614605081288808</v>
      </c>
      <c r="AK15" s="182">
        <f t="shared" si="17"/>
        <v>2.3722772742441922</v>
      </c>
      <c r="AL15" s="182">
        <f t="shared" si="18"/>
        <v>2.576933835905951</v>
      </c>
      <c r="AM15" s="182">
        <f t="shared" si="19"/>
        <v>1.6489588906673098</v>
      </c>
      <c r="AN15" s="182">
        <f t="shared" si="20"/>
        <v>1.4088914624845028</v>
      </c>
      <c r="AO15" s="182">
        <f t="shared" si="21"/>
        <v>1.4352470877490151</v>
      </c>
      <c r="AP15" s="182">
        <f t="shared" si="22"/>
        <v>1.2527923561688235</v>
      </c>
      <c r="AQ15" s="182">
        <f t="shared" si="23"/>
        <v>1.4405028614139546</v>
      </c>
      <c r="AR15" s="182">
        <f t="shared" si="24"/>
        <v>1.6464403823846927</v>
      </c>
      <c r="AS15" s="182">
        <f t="shared" si="25"/>
        <v>1.3327214760366317</v>
      </c>
      <c r="AT15" s="182">
        <f t="shared" si="26"/>
        <v>1.2298195446689937</v>
      </c>
      <c r="AU15" s="182">
        <f t="shared" si="27"/>
        <v>1.1484832754232603</v>
      </c>
      <c r="AV15" s="182">
        <f t="shared" si="28"/>
        <v>0.88165815980217466</v>
      </c>
      <c r="AW15" s="182">
        <f t="shared" si="29"/>
        <v>0.92862593397654658</v>
      </c>
      <c r="AX15" s="182">
        <f t="shared" si="30"/>
        <v>0.79071652913457724</v>
      </c>
      <c r="AY15" s="182">
        <f t="shared" si="31"/>
        <v>0.91920377581457202</v>
      </c>
      <c r="AZ15" s="158">
        <v>26026</v>
      </c>
      <c r="BA15" s="56">
        <v>18766</v>
      </c>
      <c r="BB15" s="56">
        <v>22022</v>
      </c>
      <c r="BC15" s="56">
        <v>26238</v>
      </c>
      <c r="BD15" s="56">
        <v>22760</v>
      </c>
      <c r="BE15" s="56">
        <v>21059</v>
      </c>
      <c r="BF15" s="56">
        <v>17531</v>
      </c>
      <c r="BG15" s="56">
        <v>24814</v>
      </c>
      <c r="BH15" s="56">
        <v>22672</v>
      </c>
      <c r="BI15" s="56">
        <v>26024</v>
      </c>
      <c r="BJ15" s="56">
        <v>29061</v>
      </c>
      <c r="BK15" s="56">
        <v>27229</v>
      </c>
      <c r="BL15" s="56">
        <v>23438</v>
      </c>
      <c r="BM15" s="56">
        <v>27016</v>
      </c>
      <c r="BN15" s="56">
        <v>29541</v>
      </c>
      <c r="BO15" s="159">
        <v>24570</v>
      </c>
      <c r="BP15" s="56">
        <v>27.599999999999998</v>
      </c>
      <c r="BQ15" s="56">
        <v>25.475000000000001</v>
      </c>
      <c r="BR15" s="56">
        <v>24.900000000000002</v>
      </c>
      <c r="BS15" s="56">
        <v>24.9</v>
      </c>
      <c r="BT15" s="56">
        <v>24.6</v>
      </c>
      <c r="BU15" s="56">
        <v>23.7</v>
      </c>
      <c r="BV15" s="56">
        <v>24</v>
      </c>
      <c r="BW15" s="56">
        <v>22.9</v>
      </c>
      <c r="BX15" s="56">
        <v>21.375</v>
      </c>
      <c r="BY15" s="56">
        <v>21.375</v>
      </c>
      <c r="BZ15" s="56">
        <v>21.625</v>
      </c>
      <c r="CA15" s="56">
        <v>21.825000000000003</v>
      </c>
      <c r="CB15" s="56">
        <v>22.024999999999999</v>
      </c>
      <c r="CC15" s="56">
        <v>22.875</v>
      </c>
      <c r="CD15" s="56">
        <v>24.9</v>
      </c>
      <c r="CE15" s="159">
        <v>27.375</v>
      </c>
      <c r="CF15" s="221"/>
      <c r="CG15" s="221"/>
      <c r="CH15" s="221"/>
      <c r="CI15" s="221"/>
      <c r="CK15" s="250"/>
      <c r="CL15" s="250"/>
      <c r="CM15" s="250"/>
      <c r="CN15" s="250"/>
    </row>
    <row r="16" spans="1:92" s="75" customFormat="1" x14ac:dyDescent="0.3">
      <c r="A16" s="75">
        <v>11</v>
      </c>
      <c r="B16" s="169" t="s">
        <v>145</v>
      </c>
      <c r="C16" s="75" t="s">
        <v>6</v>
      </c>
      <c r="D16" s="162">
        <v>195.78937134076219</v>
      </c>
      <c r="E16" s="87">
        <v>151.43456658605081</v>
      </c>
      <c r="F16" s="87">
        <v>162.99306351136869</v>
      </c>
      <c r="G16" s="87">
        <v>138.8611427874844</v>
      </c>
      <c r="H16" s="87">
        <v>136.19771324135371</v>
      </c>
      <c r="I16" s="87">
        <v>130.69367687280558</v>
      </c>
      <c r="J16" s="87">
        <v>139.4886209963523</v>
      </c>
      <c r="K16" s="87">
        <v>143.3141714848669</v>
      </c>
      <c r="L16" s="87">
        <v>146.95901497160679</v>
      </c>
      <c r="M16" s="87">
        <v>141.71389156877279</v>
      </c>
      <c r="N16" s="87">
        <v>132.73354334212638</v>
      </c>
      <c r="O16" s="87">
        <v>119.7752601145862</v>
      </c>
      <c r="P16" s="87">
        <v>102.75105019082649</v>
      </c>
      <c r="Q16" s="87">
        <v>116.7688431289657</v>
      </c>
      <c r="R16" s="87">
        <v>107.21971545667211</v>
      </c>
      <c r="S16" s="163">
        <v>109.968322592547</v>
      </c>
      <c r="T16" s="98">
        <f t="shared" si="0"/>
        <v>1.47526181170751</v>
      </c>
      <c r="U16" s="98">
        <f t="shared" si="1"/>
        <v>2.1465769853579997</v>
      </c>
      <c r="V16" s="98">
        <f t="shared" si="2"/>
        <v>1.4670446658629264</v>
      </c>
      <c r="W16" s="98">
        <f t="shared" si="3"/>
        <v>1.085208762152303</v>
      </c>
      <c r="X16" s="98">
        <f t="shared" si="4"/>
        <v>1.1555693373721276</v>
      </c>
      <c r="Y16" s="98">
        <f t="shared" si="5"/>
        <v>1.3969715875453539</v>
      </c>
      <c r="Z16" s="98">
        <f t="shared" si="6"/>
        <v>1.4478785654593345</v>
      </c>
      <c r="AA16" s="98">
        <f t="shared" si="7"/>
        <v>1.3636760565290778</v>
      </c>
      <c r="AB16" s="98">
        <f t="shared" si="8"/>
        <v>1.4031509521325898</v>
      </c>
      <c r="AC16" s="98">
        <f t="shared" si="9"/>
        <v>1.192978294206354</v>
      </c>
      <c r="AD16" s="98">
        <f t="shared" si="10"/>
        <v>1.1017883419422632</v>
      </c>
      <c r="AE16" s="98">
        <f t="shared" si="11"/>
        <v>1.0241578462127936</v>
      </c>
      <c r="AF16" s="98">
        <f t="shared" si="12"/>
        <v>0.96496168545694561</v>
      </c>
      <c r="AG16" s="98">
        <f t="shared" si="13"/>
        <v>0.80708351623559371</v>
      </c>
      <c r="AH16" s="98">
        <f t="shared" si="14"/>
        <v>0.70222821794329571</v>
      </c>
      <c r="AI16" s="98">
        <f t="shared" si="15"/>
        <v>0.7709176744706967</v>
      </c>
      <c r="AJ16" s="181">
        <f t="shared" si="16"/>
        <v>2.2324899810805268</v>
      </c>
      <c r="AK16" s="182">
        <f t="shared" si="17"/>
        <v>1.9978175011352346</v>
      </c>
      <c r="AL16" s="182">
        <f t="shared" si="18"/>
        <v>2.1915033749427724</v>
      </c>
      <c r="AM16" s="182">
        <f t="shared" si="19"/>
        <v>1.8175542249670733</v>
      </c>
      <c r="AN16" s="182">
        <f t="shared" si="20"/>
        <v>1.820825043333606</v>
      </c>
      <c r="AO16" s="182">
        <f t="shared" si="21"/>
        <v>1.7927802040165375</v>
      </c>
      <c r="AP16" s="182">
        <f t="shared" si="22"/>
        <v>2.0048669924017579</v>
      </c>
      <c r="AQ16" s="182">
        <f t="shared" si="23"/>
        <v>2.0914143959849238</v>
      </c>
      <c r="AR16" s="182">
        <f t="shared" si="24"/>
        <v>2.1901492544203691</v>
      </c>
      <c r="AS16" s="182">
        <f t="shared" si="25"/>
        <v>2.0635441072992031</v>
      </c>
      <c r="AT16" s="182">
        <f t="shared" si="26"/>
        <v>1.8721233193529816</v>
      </c>
      <c r="AU16" s="182">
        <f t="shared" si="27"/>
        <v>1.646961294116001</v>
      </c>
      <c r="AV16" s="182">
        <f t="shared" si="28"/>
        <v>1.416767324244419</v>
      </c>
      <c r="AW16" s="182">
        <f t="shared" si="29"/>
        <v>1.6034170014276101</v>
      </c>
      <c r="AX16" s="182">
        <f t="shared" si="30"/>
        <v>1.396544649386807</v>
      </c>
      <c r="AY16" s="182">
        <f t="shared" si="31"/>
        <v>1.3845555252445323</v>
      </c>
      <c r="AZ16" s="158">
        <v>132715</v>
      </c>
      <c r="BA16" s="56">
        <v>70547</v>
      </c>
      <c r="BB16" s="56">
        <v>111103</v>
      </c>
      <c r="BC16" s="56">
        <v>127958</v>
      </c>
      <c r="BD16" s="56">
        <v>117862</v>
      </c>
      <c r="BE16" s="56">
        <v>93555</v>
      </c>
      <c r="BF16" s="56">
        <v>96340</v>
      </c>
      <c r="BG16" s="56">
        <v>105094</v>
      </c>
      <c r="BH16" s="56">
        <v>104735</v>
      </c>
      <c r="BI16" s="56">
        <v>118790</v>
      </c>
      <c r="BJ16" s="56">
        <v>120471</v>
      </c>
      <c r="BK16" s="56">
        <v>116950</v>
      </c>
      <c r="BL16" s="56">
        <v>106482</v>
      </c>
      <c r="BM16" s="56">
        <v>144680</v>
      </c>
      <c r="BN16" s="56">
        <v>152685</v>
      </c>
      <c r="BO16" s="159">
        <v>142646</v>
      </c>
      <c r="BP16" s="56">
        <v>87.7</v>
      </c>
      <c r="BQ16" s="56">
        <v>75.800000000000011</v>
      </c>
      <c r="BR16" s="56">
        <v>74.375</v>
      </c>
      <c r="BS16" s="56">
        <v>76.400000000000006</v>
      </c>
      <c r="BT16" s="56">
        <v>74.8</v>
      </c>
      <c r="BU16" s="56">
        <v>72.900000000000006</v>
      </c>
      <c r="BV16" s="56">
        <v>69.574999999999989</v>
      </c>
      <c r="BW16" s="56">
        <v>68.525000000000006</v>
      </c>
      <c r="BX16" s="56">
        <v>67.099999999999994</v>
      </c>
      <c r="BY16" s="56">
        <v>68.674999999999997</v>
      </c>
      <c r="BZ16" s="56">
        <v>70.900000000000006</v>
      </c>
      <c r="CA16" s="56">
        <v>72.725000000000009</v>
      </c>
      <c r="CB16" s="56">
        <v>72.525000000000006</v>
      </c>
      <c r="CC16" s="56">
        <v>72.825000000000003</v>
      </c>
      <c r="CD16" s="56">
        <v>76.775000000000006</v>
      </c>
      <c r="CE16" s="159">
        <v>79.425000000000011</v>
      </c>
      <c r="CF16" s="221"/>
      <c r="CG16" s="221"/>
      <c r="CH16" s="221"/>
      <c r="CI16" s="221"/>
      <c r="CK16" s="250"/>
      <c r="CL16" s="250"/>
      <c r="CM16" s="250"/>
      <c r="CN16" s="250"/>
    </row>
    <row r="17" spans="1:92" s="75" customFormat="1" x14ac:dyDescent="0.3">
      <c r="A17" s="75">
        <v>12</v>
      </c>
      <c r="B17" s="169" t="s">
        <v>146</v>
      </c>
      <c r="C17" s="75" t="s">
        <v>7</v>
      </c>
      <c r="D17" s="162">
        <v>261.0993550785139</v>
      </c>
      <c r="E17" s="87">
        <v>206.98806180007642</v>
      </c>
      <c r="F17" s="87">
        <v>239.97765798962209</v>
      </c>
      <c r="G17" s="87">
        <v>219.12835958501469</v>
      </c>
      <c r="H17" s="87">
        <v>215.93886456894452</v>
      </c>
      <c r="I17" s="87">
        <v>223.34751090174768</v>
      </c>
      <c r="J17" s="87">
        <v>181.0319738443626</v>
      </c>
      <c r="K17" s="87">
        <v>184.91901803194219</v>
      </c>
      <c r="L17" s="87">
        <v>154.46256482802897</v>
      </c>
      <c r="M17" s="87">
        <v>182.90995483683059</v>
      </c>
      <c r="N17" s="87">
        <v>187.60275202651141</v>
      </c>
      <c r="O17" s="87">
        <v>174.03341688044702</v>
      </c>
      <c r="P17" s="87">
        <v>137.7702614537651</v>
      </c>
      <c r="Q17" s="87">
        <v>148.23000848462058</v>
      </c>
      <c r="R17" s="87">
        <v>125.97581826830309</v>
      </c>
      <c r="S17" s="163">
        <v>128.59299746941082</v>
      </c>
      <c r="T17" s="98">
        <f t="shared" si="0"/>
        <v>3.2392853342081525</v>
      </c>
      <c r="U17" s="98">
        <f t="shared" si="1"/>
        <v>4.41028832165164</v>
      </c>
      <c r="V17" s="98">
        <f t="shared" si="2"/>
        <v>2.8997167436728586</v>
      </c>
      <c r="W17" s="98">
        <f t="shared" si="3"/>
        <v>2.2028706957095792</v>
      </c>
      <c r="X17" s="98">
        <f t="shared" si="4"/>
        <v>2.7809254934828656</v>
      </c>
      <c r="Y17" s="98">
        <f t="shared" si="5"/>
        <v>2.7923674551696904</v>
      </c>
      <c r="Z17" s="98">
        <f t="shared" si="6"/>
        <v>2.1458438889142597</v>
      </c>
      <c r="AA17" s="98">
        <f t="shared" si="7"/>
        <v>1.5751864903270343</v>
      </c>
      <c r="AB17" s="98">
        <f t="shared" si="8"/>
        <v>1.2019404162136234</v>
      </c>
      <c r="AC17" s="98">
        <f t="shared" si="9"/>
        <v>1.3929204413606362</v>
      </c>
      <c r="AD17" s="98">
        <f t="shared" si="10"/>
        <v>1.3265645030866313</v>
      </c>
      <c r="AE17" s="98">
        <f t="shared" si="11"/>
        <v>1.3084038799540418</v>
      </c>
      <c r="AF17" s="98">
        <f t="shared" si="12"/>
        <v>1.241296537979125</v>
      </c>
      <c r="AG17" s="98">
        <f t="shared" si="13"/>
        <v>0.95005837948892191</v>
      </c>
      <c r="AH17" s="98">
        <f t="shared" si="14"/>
        <v>0.94950682697043975</v>
      </c>
      <c r="AI17" s="98">
        <f t="shared" si="15"/>
        <v>0.79335297782322456</v>
      </c>
      <c r="AJ17" s="181">
        <f t="shared" si="16"/>
        <v>3.2749997501224697</v>
      </c>
      <c r="AK17" s="182">
        <f t="shared" si="17"/>
        <v>3.237982976927281</v>
      </c>
      <c r="AL17" s="182">
        <f t="shared" si="18"/>
        <v>3.7926141128348014</v>
      </c>
      <c r="AM17" s="182">
        <f t="shared" si="19"/>
        <v>3.2189255906722689</v>
      </c>
      <c r="AN17" s="182">
        <f t="shared" si="20"/>
        <v>3.364844013540234</v>
      </c>
      <c r="AO17" s="182">
        <f t="shared" si="21"/>
        <v>3.4573918096245766</v>
      </c>
      <c r="AP17" s="182">
        <f t="shared" si="22"/>
        <v>2.7346219613952054</v>
      </c>
      <c r="AQ17" s="182">
        <f t="shared" si="23"/>
        <v>2.7859739063192799</v>
      </c>
      <c r="AR17" s="182">
        <f t="shared" si="24"/>
        <v>2.2549279536938536</v>
      </c>
      <c r="AS17" s="182">
        <f t="shared" si="25"/>
        <v>2.45516717901786</v>
      </c>
      <c r="AT17" s="182">
        <f t="shared" si="26"/>
        <v>2.3391864342457782</v>
      </c>
      <c r="AU17" s="182">
        <f t="shared" si="27"/>
        <v>2.2455924758767356</v>
      </c>
      <c r="AV17" s="182">
        <f t="shared" si="28"/>
        <v>1.8567420681100417</v>
      </c>
      <c r="AW17" s="182">
        <f t="shared" si="29"/>
        <v>1.9659152318915196</v>
      </c>
      <c r="AX17" s="182">
        <f t="shared" si="30"/>
        <v>1.6275945512700658</v>
      </c>
      <c r="AY17" s="182">
        <f t="shared" si="31"/>
        <v>1.6139692183170482</v>
      </c>
      <c r="AZ17" s="158">
        <v>80604</v>
      </c>
      <c r="BA17" s="56">
        <v>46933</v>
      </c>
      <c r="BB17" s="56">
        <v>82759</v>
      </c>
      <c r="BC17" s="56">
        <v>99474</v>
      </c>
      <c r="BD17" s="56">
        <v>77650</v>
      </c>
      <c r="BE17" s="56">
        <v>79985</v>
      </c>
      <c r="BF17" s="56">
        <v>84364</v>
      </c>
      <c r="BG17" s="56">
        <v>117395</v>
      </c>
      <c r="BH17" s="56">
        <v>128511</v>
      </c>
      <c r="BI17" s="56">
        <v>131314</v>
      </c>
      <c r="BJ17" s="56">
        <v>141420</v>
      </c>
      <c r="BK17" s="56">
        <v>133012</v>
      </c>
      <c r="BL17" s="56">
        <v>110989</v>
      </c>
      <c r="BM17" s="56">
        <v>156022</v>
      </c>
      <c r="BN17" s="56">
        <v>132675</v>
      </c>
      <c r="BO17" s="159">
        <v>162088</v>
      </c>
      <c r="BP17" s="56">
        <v>79.724999999999994</v>
      </c>
      <c r="BQ17" s="56">
        <v>63.92499999999999</v>
      </c>
      <c r="BR17" s="56">
        <v>63.275000000000006</v>
      </c>
      <c r="BS17" s="56">
        <v>68.075000000000003</v>
      </c>
      <c r="BT17" s="56">
        <v>64.174999999999997</v>
      </c>
      <c r="BU17" s="56">
        <v>64.600000000000009</v>
      </c>
      <c r="BV17" s="56">
        <v>66.2</v>
      </c>
      <c r="BW17" s="56">
        <v>66.375</v>
      </c>
      <c r="BX17" s="56">
        <v>68.5</v>
      </c>
      <c r="BY17" s="56">
        <v>74.5</v>
      </c>
      <c r="BZ17" s="56">
        <v>80.2</v>
      </c>
      <c r="CA17" s="56">
        <v>77.5</v>
      </c>
      <c r="CB17" s="56">
        <v>74.2</v>
      </c>
      <c r="CC17" s="56">
        <v>75.400000000000006</v>
      </c>
      <c r="CD17" s="56">
        <v>77.400000000000006</v>
      </c>
      <c r="CE17" s="159">
        <v>79.674999999999997</v>
      </c>
      <c r="CF17" s="221"/>
      <c r="CG17" s="221"/>
      <c r="CH17" s="221"/>
      <c r="CI17" s="221"/>
      <c r="CK17" s="250"/>
      <c r="CL17" s="250"/>
      <c r="CM17" s="250"/>
      <c r="CN17" s="250"/>
    </row>
    <row r="18" spans="1:92" s="75" customFormat="1" x14ac:dyDescent="0.3">
      <c r="A18" s="75">
        <v>13</v>
      </c>
      <c r="B18" s="169" t="s">
        <v>147</v>
      </c>
      <c r="C18" s="75" t="s">
        <v>8</v>
      </c>
      <c r="D18" s="162">
        <v>32.780941750528129</v>
      </c>
      <c r="E18" s="87">
        <v>26.430828696759249</v>
      </c>
      <c r="F18" s="87">
        <v>27.897208382477999</v>
      </c>
      <c r="G18" s="87">
        <v>25.152161692013252</v>
      </c>
      <c r="H18" s="87">
        <v>18.825355721358711</v>
      </c>
      <c r="I18" s="87">
        <v>18.51888095823114</v>
      </c>
      <c r="J18" s="87">
        <v>17.281220500883339</v>
      </c>
      <c r="K18" s="87">
        <v>17.366827815398821</v>
      </c>
      <c r="L18" s="87">
        <v>19.622868785523</v>
      </c>
      <c r="M18" s="87">
        <v>16.945324971419687</v>
      </c>
      <c r="N18" s="87">
        <v>16.10253363143195</v>
      </c>
      <c r="O18" s="87">
        <v>16.603927950312169</v>
      </c>
      <c r="P18" s="87">
        <v>20.455663149628229</v>
      </c>
      <c r="Q18" s="87">
        <v>13.640075323523771</v>
      </c>
      <c r="R18" s="87">
        <v>11.440497234642798</v>
      </c>
      <c r="S18" s="163">
        <v>11.234301397560252</v>
      </c>
      <c r="T18" s="98">
        <f t="shared" si="0"/>
        <v>1.5210162282167841</v>
      </c>
      <c r="U18" s="98">
        <f t="shared" si="1"/>
        <v>1.1321837094349647</v>
      </c>
      <c r="V18" s="98">
        <f t="shared" si="2"/>
        <v>1.3881279983319899</v>
      </c>
      <c r="W18" s="98">
        <f t="shared" si="3"/>
        <v>1.2196170145959973</v>
      </c>
      <c r="X18" s="98">
        <f t="shared" si="4"/>
        <v>1.0395579944424713</v>
      </c>
      <c r="Y18" s="98">
        <f t="shared" si="5"/>
        <v>0.65349992794943679</v>
      </c>
      <c r="Z18" s="98">
        <f t="shared" si="6"/>
        <v>0.60014657061584786</v>
      </c>
      <c r="AA18" s="98">
        <f t="shared" si="7"/>
        <v>0.6088710099007405</v>
      </c>
      <c r="AB18" s="98">
        <f t="shared" si="8"/>
        <v>0.72050188307409579</v>
      </c>
      <c r="AC18" s="98">
        <f t="shared" si="9"/>
        <v>0.59405170802523</v>
      </c>
      <c r="AD18" s="98">
        <f t="shared" si="10"/>
        <v>0.61242663946419007</v>
      </c>
      <c r="AE18" s="98">
        <f t="shared" si="11"/>
        <v>0.61523373167008188</v>
      </c>
      <c r="AF18" s="98">
        <f t="shared" si="12"/>
        <v>0.88163361562055975</v>
      </c>
      <c r="AG18" s="98">
        <f t="shared" si="13"/>
        <v>0.43314201910145028</v>
      </c>
      <c r="AH18" s="98">
        <f t="shared" si="14"/>
        <v>0.46756977418026807</v>
      </c>
      <c r="AI18" s="98">
        <f t="shared" si="15"/>
        <v>0.42897023168354087</v>
      </c>
      <c r="AJ18" s="181">
        <f t="shared" si="16"/>
        <v>2.1566409046400081</v>
      </c>
      <c r="AK18" s="182">
        <f t="shared" si="17"/>
        <v>1.6942838908179008</v>
      </c>
      <c r="AL18" s="182">
        <f t="shared" si="18"/>
        <v>1.8881359311321828</v>
      </c>
      <c r="AM18" s="182">
        <f t="shared" si="19"/>
        <v>1.7227508008228252</v>
      </c>
      <c r="AN18" s="182">
        <f t="shared" si="20"/>
        <v>1.2806364436298443</v>
      </c>
      <c r="AO18" s="182">
        <f t="shared" si="21"/>
        <v>1.2428779166598081</v>
      </c>
      <c r="AP18" s="182">
        <f t="shared" si="22"/>
        <v>1.1520813667255561</v>
      </c>
      <c r="AQ18" s="182">
        <f t="shared" si="23"/>
        <v>1.1222505858092937</v>
      </c>
      <c r="AR18" s="182">
        <f t="shared" si="24"/>
        <v>1.3258695125353377</v>
      </c>
      <c r="AS18" s="182">
        <f t="shared" si="25"/>
        <v>1.1003457773649148</v>
      </c>
      <c r="AT18" s="182">
        <f t="shared" si="26"/>
        <v>1.120176252621353</v>
      </c>
      <c r="AU18" s="182">
        <f t="shared" si="27"/>
        <v>1.1295189081845012</v>
      </c>
      <c r="AV18" s="182">
        <f t="shared" si="28"/>
        <v>1.3369714476881194</v>
      </c>
      <c r="AW18" s="182">
        <f t="shared" si="29"/>
        <v>0.88571917685219292</v>
      </c>
      <c r="AX18" s="182">
        <f t="shared" si="30"/>
        <v>0.71615006163648187</v>
      </c>
      <c r="AY18" s="182">
        <f t="shared" si="31"/>
        <v>0.65601759985753294</v>
      </c>
      <c r="AZ18" s="158">
        <v>21552</v>
      </c>
      <c r="BA18" s="56">
        <v>23345</v>
      </c>
      <c r="BB18" s="56">
        <v>20097</v>
      </c>
      <c r="BC18" s="56">
        <v>20623</v>
      </c>
      <c r="BD18" s="56">
        <v>18109</v>
      </c>
      <c r="BE18" s="56">
        <v>28338</v>
      </c>
      <c r="BF18" s="56">
        <v>28795</v>
      </c>
      <c r="BG18" s="56">
        <v>28523</v>
      </c>
      <c r="BH18" s="56">
        <v>27235</v>
      </c>
      <c r="BI18" s="56">
        <v>28525</v>
      </c>
      <c r="BJ18" s="56">
        <v>26293</v>
      </c>
      <c r="BK18" s="56">
        <v>26988</v>
      </c>
      <c r="BL18" s="56">
        <v>23202</v>
      </c>
      <c r="BM18" s="56">
        <v>31491</v>
      </c>
      <c r="BN18" s="56">
        <v>24468</v>
      </c>
      <c r="BO18" s="159">
        <v>26189</v>
      </c>
      <c r="BP18" s="56">
        <v>15.200000000000001</v>
      </c>
      <c r="BQ18" s="56">
        <v>15.6</v>
      </c>
      <c r="BR18" s="56">
        <v>14.774999999999999</v>
      </c>
      <c r="BS18" s="56">
        <v>14.600000000000001</v>
      </c>
      <c r="BT18" s="56">
        <v>14.7</v>
      </c>
      <c r="BU18" s="56">
        <v>14.9</v>
      </c>
      <c r="BV18" s="56">
        <v>15</v>
      </c>
      <c r="BW18" s="56">
        <v>15.475</v>
      </c>
      <c r="BX18" s="56">
        <v>14.8</v>
      </c>
      <c r="BY18" s="56">
        <v>15.4</v>
      </c>
      <c r="BZ18" s="56">
        <v>14.375</v>
      </c>
      <c r="CA18" s="56">
        <v>14.7</v>
      </c>
      <c r="CB18" s="56">
        <v>15.3</v>
      </c>
      <c r="CC18" s="56">
        <v>15.4</v>
      </c>
      <c r="CD18" s="56">
        <v>15.975000000000001</v>
      </c>
      <c r="CE18" s="159">
        <v>17.125</v>
      </c>
      <c r="CF18" s="221"/>
      <c r="CG18" s="221"/>
      <c r="CH18" s="221"/>
      <c r="CI18" s="221"/>
      <c r="CK18" s="250"/>
      <c r="CL18" s="250"/>
      <c r="CM18" s="250"/>
      <c r="CN18" s="250"/>
    </row>
    <row r="19" spans="1:92" s="75" customFormat="1" x14ac:dyDescent="0.3">
      <c r="A19" s="75">
        <v>14</v>
      </c>
      <c r="B19" s="169" t="s">
        <v>148</v>
      </c>
      <c r="C19" s="75" t="s">
        <v>40</v>
      </c>
      <c r="D19" s="162">
        <v>151.58591412569149</v>
      </c>
      <c r="E19" s="87">
        <v>136.5274714122323</v>
      </c>
      <c r="F19" s="87">
        <v>149.3991776310402</v>
      </c>
      <c r="G19" s="87">
        <v>145.65360164892491</v>
      </c>
      <c r="H19" s="87">
        <v>144.36920335813699</v>
      </c>
      <c r="I19" s="87">
        <v>144.65962722245149</v>
      </c>
      <c r="J19" s="87">
        <v>132.86839720416779</v>
      </c>
      <c r="K19" s="87">
        <v>123.67108644700809</v>
      </c>
      <c r="L19" s="87">
        <v>122.3703301428739</v>
      </c>
      <c r="M19" s="87">
        <v>116.9520496311975</v>
      </c>
      <c r="N19" s="87">
        <v>110.95781355564819</v>
      </c>
      <c r="O19" s="87">
        <v>110.71115515541931</v>
      </c>
      <c r="P19" s="87">
        <v>108.63429999854409</v>
      </c>
      <c r="Q19" s="87">
        <v>115.15007638897531</v>
      </c>
      <c r="R19" s="87">
        <v>103.5223422397187</v>
      </c>
      <c r="S19" s="163">
        <v>103.4243070406383</v>
      </c>
      <c r="T19" s="98">
        <f t="shared" si="0"/>
        <v>2.9133209203123362</v>
      </c>
      <c r="U19" s="98">
        <f t="shared" si="1"/>
        <v>2.9808840726672408</v>
      </c>
      <c r="V19" s="98">
        <f t="shared" si="2"/>
        <v>3.1684589758873472</v>
      </c>
      <c r="W19" s="98">
        <f t="shared" si="3"/>
        <v>3.0435807766826501</v>
      </c>
      <c r="X19" s="98">
        <f t="shared" si="4"/>
        <v>3.3414156218612461</v>
      </c>
      <c r="Y19" s="98">
        <f t="shared" si="5"/>
        <v>3.7041873152498273</v>
      </c>
      <c r="Z19" s="98">
        <f t="shared" si="6"/>
        <v>3.2595343130821526</v>
      </c>
      <c r="AA19" s="98">
        <f t="shared" si="7"/>
        <v>3.1262440012894182</v>
      </c>
      <c r="AB19" s="98">
        <f t="shared" si="8"/>
        <v>2.8400095187261858</v>
      </c>
      <c r="AC19" s="98">
        <f t="shared" si="9"/>
        <v>3.0273361366534868</v>
      </c>
      <c r="AD19" s="98">
        <f t="shared" si="10"/>
        <v>2.8645362993584147</v>
      </c>
      <c r="AE19" s="98">
        <f t="shared" si="11"/>
        <v>2.857504520839854</v>
      </c>
      <c r="AF19" s="98">
        <f t="shared" si="12"/>
        <v>2.7390711277714654</v>
      </c>
      <c r="AG19" s="98">
        <f t="shared" si="13"/>
        <v>2.633325932788495</v>
      </c>
      <c r="AH19" s="98">
        <f t="shared" si="14"/>
        <v>2.5194660916478546</v>
      </c>
      <c r="AI19" s="98">
        <f t="shared" si="15"/>
        <v>2.4862209918661096</v>
      </c>
      <c r="AJ19" s="181">
        <f t="shared" si="16"/>
        <v>2.9179194249411258</v>
      </c>
      <c r="AK19" s="182">
        <f t="shared" si="17"/>
        <v>2.8106530398812617</v>
      </c>
      <c r="AL19" s="182">
        <f t="shared" si="18"/>
        <v>3.1837864172837547</v>
      </c>
      <c r="AM19" s="182">
        <f t="shared" si="19"/>
        <v>3.0297161029417556</v>
      </c>
      <c r="AN19" s="182">
        <f t="shared" si="20"/>
        <v>3.0045619845606031</v>
      </c>
      <c r="AO19" s="182">
        <f t="shared" si="21"/>
        <v>3.2022053618694302</v>
      </c>
      <c r="AP19" s="182">
        <f t="shared" si="22"/>
        <v>2.9641583313813227</v>
      </c>
      <c r="AQ19" s="182">
        <f t="shared" si="23"/>
        <v>2.8059236856950225</v>
      </c>
      <c r="AR19" s="182">
        <f t="shared" si="24"/>
        <v>2.8277372649999744</v>
      </c>
      <c r="AS19" s="182">
        <f t="shared" si="25"/>
        <v>2.7229813651035508</v>
      </c>
      <c r="AT19" s="182">
        <f t="shared" si="26"/>
        <v>2.5699551489437913</v>
      </c>
      <c r="AU19" s="182">
        <f t="shared" si="27"/>
        <v>2.5791765906911892</v>
      </c>
      <c r="AV19" s="182">
        <f t="shared" si="28"/>
        <v>2.5561011764363317</v>
      </c>
      <c r="AW19" s="182">
        <f t="shared" si="29"/>
        <v>2.6998845577719885</v>
      </c>
      <c r="AX19" s="182">
        <f t="shared" si="30"/>
        <v>2.3541180725348196</v>
      </c>
      <c r="AY19" s="182">
        <f t="shared" si="31"/>
        <v>2.3399164488832196</v>
      </c>
      <c r="AZ19" s="158">
        <v>52032</v>
      </c>
      <c r="BA19" s="56">
        <v>45801</v>
      </c>
      <c r="BB19" s="56">
        <v>47152</v>
      </c>
      <c r="BC19" s="56">
        <v>47856</v>
      </c>
      <c r="BD19" s="56">
        <v>43206</v>
      </c>
      <c r="BE19" s="56">
        <v>39053</v>
      </c>
      <c r="BF19" s="56">
        <v>40763</v>
      </c>
      <c r="BG19" s="56">
        <v>39559</v>
      </c>
      <c r="BH19" s="56">
        <v>43088</v>
      </c>
      <c r="BI19" s="56">
        <v>38632</v>
      </c>
      <c r="BJ19" s="56">
        <v>38735</v>
      </c>
      <c r="BK19" s="56">
        <v>38744</v>
      </c>
      <c r="BL19" s="56">
        <v>39661</v>
      </c>
      <c r="BM19" s="56">
        <v>43728</v>
      </c>
      <c r="BN19" s="56">
        <v>41089</v>
      </c>
      <c r="BO19" s="159">
        <v>41599</v>
      </c>
      <c r="BP19" s="56">
        <v>51.95</v>
      </c>
      <c r="BQ19" s="56">
        <v>48.575000000000003</v>
      </c>
      <c r="BR19" s="56">
        <v>46.924999999999997</v>
      </c>
      <c r="BS19" s="56">
        <v>48.075000000000003</v>
      </c>
      <c r="BT19" s="56">
        <v>48.050000000000004</v>
      </c>
      <c r="BU19" s="56">
        <v>45.174999999999997</v>
      </c>
      <c r="BV19" s="56">
        <v>44.825000000000003</v>
      </c>
      <c r="BW19" s="56">
        <v>44.074999999999996</v>
      </c>
      <c r="BX19" s="56">
        <v>43.274999999999999</v>
      </c>
      <c r="BY19" s="56">
        <v>42.95</v>
      </c>
      <c r="BZ19" s="56">
        <v>43.174999999999997</v>
      </c>
      <c r="CA19" s="56">
        <v>42.924999999999997</v>
      </c>
      <c r="CB19" s="56">
        <v>42.5</v>
      </c>
      <c r="CC19" s="56">
        <v>42.65</v>
      </c>
      <c r="CD19" s="56">
        <v>43.975000000000001</v>
      </c>
      <c r="CE19" s="159">
        <v>44.199999999999996</v>
      </c>
      <c r="CF19" s="221"/>
      <c r="CG19" s="221"/>
      <c r="CH19" s="221"/>
      <c r="CI19" s="221"/>
      <c r="CK19" s="250"/>
      <c r="CL19" s="250"/>
      <c r="CM19" s="250"/>
      <c r="CN19" s="250"/>
    </row>
    <row r="20" spans="1:92" s="75" customFormat="1" x14ac:dyDescent="0.3">
      <c r="A20" s="75">
        <v>15</v>
      </c>
      <c r="B20" s="169" t="s">
        <v>149</v>
      </c>
      <c r="C20" s="75" t="s">
        <v>41</v>
      </c>
      <c r="D20" s="162">
        <v>10398.464292524099</v>
      </c>
      <c r="E20" s="87">
        <v>10633.28047881264</v>
      </c>
      <c r="F20" s="87">
        <v>13074.245441416209</v>
      </c>
      <c r="G20" s="87">
        <v>10737.94528070394</v>
      </c>
      <c r="H20" s="87">
        <v>10015.04089732134</v>
      </c>
      <c r="I20" s="87">
        <v>9666.9048117402508</v>
      </c>
      <c r="J20" s="87">
        <v>8616.1702619603893</v>
      </c>
      <c r="K20" s="87">
        <v>8184.5603994091098</v>
      </c>
      <c r="L20" s="87">
        <v>8656.9327938446404</v>
      </c>
      <c r="M20" s="87">
        <v>8178.5955132337003</v>
      </c>
      <c r="N20" s="87">
        <v>8289.5370617746485</v>
      </c>
      <c r="O20" s="87">
        <v>7061.0587283483001</v>
      </c>
      <c r="P20" s="87">
        <v>6526.2305977919295</v>
      </c>
      <c r="Q20" s="87">
        <v>7341.07938979138</v>
      </c>
      <c r="R20" s="87">
        <v>6828.6194617587098</v>
      </c>
      <c r="S20" s="163">
        <v>6375.3477575374509</v>
      </c>
      <c r="T20" s="98">
        <f t="shared" si="0"/>
        <v>76.114542165808544</v>
      </c>
      <c r="U20" s="98">
        <f t="shared" si="1"/>
        <v>79.492841712363855</v>
      </c>
      <c r="V20" s="98">
        <f t="shared" si="2"/>
        <v>97.670310556593847</v>
      </c>
      <c r="W20" s="98">
        <f t="shared" si="3"/>
        <v>78.145865850882686</v>
      </c>
      <c r="X20" s="98">
        <f t="shared" si="4"/>
        <v>64.388844652959619</v>
      </c>
      <c r="Y20" s="98">
        <f t="shared" si="5"/>
        <v>65.96858706779301</v>
      </c>
      <c r="Z20" s="98">
        <f t="shared" si="6"/>
        <v>57.143986350712225</v>
      </c>
      <c r="AA20" s="98">
        <f t="shared" si="7"/>
        <v>51.908775175104708</v>
      </c>
      <c r="AB20" s="98">
        <f t="shared" si="8"/>
        <v>58.660049559179825</v>
      </c>
      <c r="AC20" s="98">
        <f t="shared" si="9"/>
        <v>57.498158148731385</v>
      </c>
      <c r="AD20" s="98">
        <f t="shared" si="10"/>
        <v>65.214433427014356</v>
      </c>
      <c r="AE20" s="98">
        <f t="shared" si="11"/>
        <v>47.80935140934038</v>
      </c>
      <c r="AF20" s="98">
        <f t="shared" si="12"/>
        <v>35.732364942302041</v>
      </c>
      <c r="AG20" s="98">
        <f t="shared" si="13"/>
        <v>46.044340262748953</v>
      </c>
      <c r="AH20" s="98">
        <f t="shared" si="14"/>
        <v>46.602511869723465</v>
      </c>
      <c r="AI20" s="98">
        <f t="shared" si="15"/>
        <v>43.539130204178505</v>
      </c>
      <c r="AJ20" s="181">
        <f t="shared" si="16"/>
        <v>211.78135015324034</v>
      </c>
      <c r="AK20" s="182">
        <f t="shared" si="17"/>
        <v>211.7129015194154</v>
      </c>
      <c r="AL20" s="182">
        <f t="shared" si="18"/>
        <v>262.27172400032515</v>
      </c>
      <c r="AM20" s="182">
        <f t="shared" si="19"/>
        <v>211.89827884960906</v>
      </c>
      <c r="AN20" s="182">
        <f t="shared" si="20"/>
        <v>194.84515364438403</v>
      </c>
      <c r="AO20" s="182">
        <f t="shared" si="21"/>
        <v>183.43272887552658</v>
      </c>
      <c r="AP20" s="182">
        <f t="shared" si="22"/>
        <v>161.35150303296609</v>
      </c>
      <c r="AQ20" s="182">
        <f t="shared" si="23"/>
        <v>152.34174777867119</v>
      </c>
      <c r="AR20" s="182">
        <f t="shared" si="24"/>
        <v>160.61099803051277</v>
      </c>
      <c r="AS20" s="182">
        <f t="shared" si="25"/>
        <v>148.63417561533302</v>
      </c>
      <c r="AT20" s="182">
        <f t="shared" si="26"/>
        <v>148.29225513013682</v>
      </c>
      <c r="AU20" s="182">
        <f t="shared" si="27"/>
        <v>124.1504831357943</v>
      </c>
      <c r="AV20" s="182">
        <f t="shared" si="28"/>
        <v>111.17939689594431</v>
      </c>
      <c r="AW20" s="182">
        <f t="shared" si="29"/>
        <v>122.81186766694067</v>
      </c>
      <c r="AX20" s="182">
        <f t="shared" si="30"/>
        <v>113.33808235284165</v>
      </c>
      <c r="AY20" s="182">
        <f t="shared" si="31"/>
        <v>102.45637215809482</v>
      </c>
      <c r="AZ20" s="158">
        <v>136616</v>
      </c>
      <c r="BA20" s="56">
        <v>133764</v>
      </c>
      <c r="BB20" s="56">
        <v>133861</v>
      </c>
      <c r="BC20" s="56">
        <v>137409</v>
      </c>
      <c r="BD20" s="56">
        <v>155540</v>
      </c>
      <c r="BE20" s="56">
        <v>146538</v>
      </c>
      <c r="BF20" s="56">
        <v>150780</v>
      </c>
      <c r="BG20" s="56">
        <v>157672</v>
      </c>
      <c r="BH20" s="56">
        <v>147578</v>
      </c>
      <c r="BI20" s="56">
        <v>142241</v>
      </c>
      <c r="BJ20" s="56">
        <v>127112</v>
      </c>
      <c r="BK20" s="56">
        <v>147692</v>
      </c>
      <c r="BL20" s="56">
        <v>182642</v>
      </c>
      <c r="BM20" s="56">
        <v>159435</v>
      </c>
      <c r="BN20" s="56">
        <v>146529</v>
      </c>
      <c r="BO20" s="159">
        <v>146428</v>
      </c>
      <c r="BP20" s="56">
        <v>49.099999999999994</v>
      </c>
      <c r="BQ20" s="56">
        <v>50.225000000000001</v>
      </c>
      <c r="BR20" s="56">
        <v>49.85</v>
      </c>
      <c r="BS20" s="56">
        <v>50.674999999999997</v>
      </c>
      <c r="BT20" s="56">
        <v>51.400000000000006</v>
      </c>
      <c r="BU20" s="56">
        <v>52.7</v>
      </c>
      <c r="BV20" s="56">
        <v>53.4</v>
      </c>
      <c r="BW20" s="56">
        <v>53.725000000000001</v>
      </c>
      <c r="BX20" s="56">
        <v>53.900000000000006</v>
      </c>
      <c r="BY20" s="56">
        <v>55.025000000000006</v>
      </c>
      <c r="BZ20" s="56">
        <v>55.9</v>
      </c>
      <c r="CA20" s="56">
        <v>56.874999999999993</v>
      </c>
      <c r="CB20" s="56">
        <v>58.699999999999996</v>
      </c>
      <c r="CC20" s="56">
        <v>59.775000000000006</v>
      </c>
      <c r="CD20" s="56">
        <v>60.25</v>
      </c>
      <c r="CE20" s="159">
        <v>62.225000000000001</v>
      </c>
      <c r="CF20" s="221"/>
      <c r="CG20" s="221"/>
      <c r="CH20" s="221"/>
      <c r="CI20" s="221"/>
      <c r="CK20" s="250"/>
      <c r="CL20" s="250"/>
      <c r="CM20" s="250"/>
      <c r="CN20" s="250"/>
    </row>
    <row r="21" spans="1:92" s="75" customFormat="1" x14ac:dyDescent="0.3">
      <c r="A21" s="75">
        <v>16</v>
      </c>
      <c r="B21" s="169" t="s">
        <v>150</v>
      </c>
      <c r="C21" s="75" t="s">
        <v>9</v>
      </c>
      <c r="D21" s="162">
        <v>1950.6130154655609</v>
      </c>
      <c r="E21" s="87">
        <v>1919.1955973163308</v>
      </c>
      <c r="F21" s="87">
        <v>2018.1372293610339</v>
      </c>
      <c r="G21" s="87">
        <v>2041.9581427671878</v>
      </c>
      <c r="H21" s="87">
        <v>1989.0280428644371</v>
      </c>
      <c r="I21" s="87">
        <v>1968.513458112835</v>
      </c>
      <c r="J21" s="87">
        <v>1907.1280948612771</v>
      </c>
      <c r="K21" s="87">
        <v>1966.8063472775129</v>
      </c>
      <c r="L21" s="87">
        <v>1979.5493799716669</v>
      </c>
      <c r="M21" s="87">
        <v>1893.424444292923</v>
      </c>
      <c r="N21" s="87">
        <v>1867.395407178474</v>
      </c>
      <c r="O21" s="87">
        <v>1941.589696997383</v>
      </c>
      <c r="P21" s="87">
        <v>1930.0939391280499</v>
      </c>
      <c r="Q21" s="87">
        <v>2007.27050738763</v>
      </c>
      <c r="R21" s="87">
        <v>1809.198296309303</v>
      </c>
      <c r="S21" s="163">
        <v>1762.0918890817268</v>
      </c>
      <c r="T21" s="98">
        <f t="shared" si="0"/>
        <v>6.8981586483347446</v>
      </c>
      <c r="U21" s="98">
        <f t="shared" si="1"/>
        <v>6.6772977524827022</v>
      </c>
      <c r="V21" s="98">
        <f t="shared" si="2"/>
        <v>7.1016409705187007</v>
      </c>
      <c r="W21" s="98">
        <f t="shared" si="3"/>
        <v>6.9483901072469179</v>
      </c>
      <c r="X21" s="98">
        <f t="shared" si="4"/>
        <v>6.7930357606605005</v>
      </c>
      <c r="Y21" s="98">
        <f t="shared" si="5"/>
        <v>7.0042144485186997</v>
      </c>
      <c r="Z21" s="98">
        <f t="shared" si="6"/>
        <v>6.5831138932042705</v>
      </c>
      <c r="AA21" s="98">
        <f t="shared" si="7"/>
        <v>6.3629686876096336</v>
      </c>
      <c r="AB21" s="98">
        <f t="shared" si="8"/>
        <v>6.5380644244092672</v>
      </c>
      <c r="AC21" s="98">
        <f t="shared" si="9"/>
        <v>5.98938551954235</v>
      </c>
      <c r="AD21" s="98">
        <f t="shared" si="10"/>
        <v>5.6731976363496095</v>
      </c>
      <c r="AE21" s="98">
        <f t="shared" si="11"/>
        <v>5.7177387395269443</v>
      </c>
      <c r="AF21" s="98">
        <f t="shared" si="12"/>
        <v>5.7237150117969513</v>
      </c>
      <c r="AG21" s="98">
        <f t="shared" si="13"/>
        <v>5.8966434711997335</v>
      </c>
      <c r="AH21" s="98">
        <f t="shared" si="14"/>
        <v>5.1117548895662779</v>
      </c>
      <c r="AI21" s="98">
        <f t="shared" si="15"/>
        <v>4.7566382662167443</v>
      </c>
      <c r="AJ21" s="181">
        <f t="shared" si="16"/>
        <v>6.659655225215297</v>
      </c>
      <c r="AK21" s="182">
        <f t="shared" si="17"/>
        <v>6.5479208369714454</v>
      </c>
      <c r="AL21" s="182">
        <f t="shared" si="18"/>
        <v>6.7739774418428604</v>
      </c>
      <c r="AM21" s="182">
        <f t="shared" si="19"/>
        <v>6.54473763707432</v>
      </c>
      <c r="AN21" s="182">
        <f t="shared" si="20"/>
        <v>6.2784976100518861</v>
      </c>
      <c r="AO21" s="182">
        <f t="shared" si="21"/>
        <v>6.1762129048955527</v>
      </c>
      <c r="AP21" s="182">
        <f t="shared" si="22"/>
        <v>5.8753176058572922</v>
      </c>
      <c r="AQ21" s="182">
        <f t="shared" si="23"/>
        <v>5.9098748415790663</v>
      </c>
      <c r="AR21" s="182">
        <f t="shared" si="24"/>
        <v>5.8536242477169127</v>
      </c>
      <c r="AS21" s="182">
        <f t="shared" si="25"/>
        <v>5.2174826241193797</v>
      </c>
      <c r="AT21" s="182">
        <f t="shared" si="26"/>
        <v>4.9760719663672601</v>
      </c>
      <c r="AU21" s="182">
        <f t="shared" si="27"/>
        <v>5.1648326049009325</v>
      </c>
      <c r="AV21" s="182">
        <f t="shared" si="28"/>
        <v>5.1651674292581795</v>
      </c>
      <c r="AW21" s="182">
        <f t="shared" si="29"/>
        <v>5.2673896408518788</v>
      </c>
      <c r="AX21" s="182">
        <f t="shared" si="30"/>
        <v>4.5857633769958888</v>
      </c>
      <c r="AY21" s="182">
        <f t="shared" si="31"/>
        <v>4.4545077142936913</v>
      </c>
      <c r="AZ21" s="158">
        <v>282773</v>
      </c>
      <c r="BA21" s="56">
        <v>287421</v>
      </c>
      <c r="BB21" s="56">
        <v>284179</v>
      </c>
      <c r="BC21" s="56">
        <v>293875</v>
      </c>
      <c r="BD21" s="56">
        <v>292804</v>
      </c>
      <c r="BE21" s="56">
        <v>281047</v>
      </c>
      <c r="BF21" s="56">
        <v>289700</v>
      </c>
      <c r="BG21" s="56">
        <v>309102</v>
      </c>
      <c r="BH21" s="56">
        <v>302773</v>
      </c>
      <c r="BI21" s="56">
        <v>316130</v>
      </c>
      <c r="BJ21" s="56">
        <v>329161</v>
      </c>
      <c r="BK21" s="56">
        <v>339573</v>
      </c>
      <c r="BL21" s="56">
        <v>337210</v>
      </c>
      <c r="BM21" s="56">
        <v>340409</v>
      </c>
      <c r="BN21" s="56">
        <v>353929</v>
      </c>
      <c r="BO21" s="159">
        <v>370449</v>
      </c>
      <c r="BP21" s="56">
        <v>292.90000000000003</v>
      </c>
      <c r="BQ21" s="56">
        <v>293.10000000000002</v>
      </c>
      <c r="BR21" s="56">
        <v>297.92499999999995</v>
      </c>
      <c r="BS21" s="56">
        <v>312</v>
      </c>
      <c r="BT21" s="56">
        <v>316.79999999999995</v>
      </c>
      <c r="BU21" s="56">
        <v>318.72500000000002</v>
      </c>
      <c r="BV21" s="56">
        <v>324.60000000000002</v>
      </c>
      <c r="BW21" s="56">
        <v>332.79999999999995</v>
      </c>
      <c r="BX21" s="56">
        <v>338.17500000000001</v>
      </c>
      <c r="BY21" s="56">
        <v>362.9</v>
      </c>
      <c r="BZ21" s="56">
        <v>375.27500000000003</v>
      </c>
      <c r="CA21" s="56">
        <v>375.92500000000001</v>
      </c>
      <c r="CB21" s="56">
        <v>373.67499999999995</v>
      </c>
      <c r="CC21" s="56">
        <v>381.07500000000005</v>
      </c>
      <c r="CD21" s="56">
        <v>394.52499999999998</v>
      </c>
      <c r="CE21" s="159">
        <v>395.57499999999999</v>
      </c>
      <c r="CF21" s="221"/>
      <c r="CG21" s="221"/>
      <c r="CH21" s="221"/>
      <c r="CI21" s="221"/>
      <c r="CK21" s="250"/>
      <c r="CL21" s="250"/>
      <c r="CM21" s="250"/>
      <c r="CN21" s="250"/>
    </row>
    <row r="22" spans="1:92" s="75" customFormat="1" x14ac:dyDescent="0.3">
      <c r="A22" s="75">
        <v>17</v>
      </c>
      <c r="B22" s="169" t="s">
        <v>151</v>
      </c>
      <c r="C22" s="75" t="s">
        <v>10</v>
      </c>
      <c r="D22" s="162">
        <v>2115.4165091322229</v>
      </c>
      <c r="E22" s="87">
        <v>1924.6516657629859</v>
      </c>
      <c r="F22" s="87">
        <v>2002.207617071907</v>
      </c>
      <c r="G22" s="87">
        <v>2065.6971648597168</v>
      </c>
      <c r="H22" s="87">
        <v>1870.8265776351373</v>
      </c>
      <c r="I22" s="87">
        <v>1855.6964943607159</v>
      </c>
      <c r="J22" s="87">
        <v>1728.8780463513192</v>
      </c>
      <c r="K22" s="87">
        <v>1728.1627290919209</v>
      </c>
      <c r="L22" s="87">
        <v>1700.1135860995701</v>
      </c>
      <c r="M22" s="87">
        <v>1649.9203277370812</v>
      </c>
      <c r="N22" s="87">
        <v>1647.0186320641521</v>
      </c>
      <c r="O22" s="87">
        <v>1671.536641973717</v>
      </c>
      <c r="P22" s="87">
        <v>1518.27476835316</v>
      </c>
      <c r="Q22" s="87">
        <v>1481.4405185173409</v>
      </c>
      <c r="R22" s="87">
        <v>1440.3099249523789</v>
      </c>
      <c r="S22" s="163">
        <v>1407.3605490601481</v>
      </c>
      <c r="T22" s="98">
        <f t="shared" si="0"/>
        <v>4.6942493101638174</v>
      </c>
      <c r="U22" s="98">
        <f t="shared" si="1"/>
        <v>4.2694894003509063</v>
      </c>
      <c r="V22" s="98">
        <f t="shared" si="2"/>
        <v>4.2772800368122121</v>
      </c>
      <c r="W22" s="98">
        <f t="shared" si="3"/>
        <v>4.2565101902516922</v>
      </c>
      <c r="X22" s="98">
        <f t="shared" si="4"/>
        <v>3.8478380953495406</v>
      </c>
      <c r="Y22" s="98">
        <f t="shared" si="5"/>
        <v>3.5766533054003884</v>
      </c>
      <c r="Z22" s="98">
        <f t="shared" si="6"/>
        <v>3.1420207150851609</v>
      </c>
      <c r="AA22" s="98">
        <f t="shared" si="7"/>
        <v>3.0451240825699291</v>
      </c>
      <c r="AB22" s="98">
        <f t="shared" si="8"/>
        <v>2.8299003710243724</v>
      </c>
      <c r="AC22" s="98">
        <f t="shared" si="9"/>
        <v>2.6637052277934434</v>
      </c>
      <c r="AD22" s="98">
        <f t="shared" si="10"/>
        <v>2.7434078704502372</v>
      </c>
      <c r="AE22" s="98">
        <f t="shared" si="11"/>
        <v>2.6412381897031367</v>
      </c>
      <c r="AF22" s="98">
        <f t="shared" si="12"/>
        <v>2.3713409682834472</v>
      </c>
      <c r="AG22" s="98">
        <f t="shared" si="13"/>
        <v>2.1118363357595946</v>
      </c>
      <c r="AH22" s="98">
        <f t="shared" si="14"/>
        <v>2.2871138149303358</v>
      </c>
      <c r="AI22" s="98">
        <f t="shared" si="15"/>
        <v>2.2845612462037592</v>
      </c>
      <c r="AJ22" s="181">
        <f t="shared" si="16"/>
        <v>3.7844563873737167</v>
      </c>
      <c r="AK22" s="182">
        <f t="shared" si="17"/>
        <v>3.4164403403975969</v>
      </c>
      <c r="AL22" s="182">
        <f t="shared" si="18"/>
        <v>3.5183545526897282</v>
      </c>
      <c r="AM22" s="182">
        <f t="shared" si="19"/>
        <v>3.5732523176954105</v>
      </c>
      <c r="AN22" s="182">
        <f t="shared" si="20"/>
        <v>3.2375643811285588</v>
      </c>
      <c r="AO22" s="182">
        <f t="shared" si="21"/>
        <v>3.1996146288386842</v>
      </c>
      <c r="AP22" s="182">
        <f t="shared" si="22"/>
        <v>2.9349031046154042</v>
      </c>
      <c r="AQ22" s="182">
        <f t="shared" si="23"/>
        <v>2.9262375296819556</v>
      </c>
      <c r="AR22" s="182">
        <f t="shared" si="24"/>
        <v>2.8689058152203342</v>
      </c>
      <c r="AS22" s="182">
        <f t="shared" si="25"/>
        <v>2.7333532039545765</v>
      </c>
      <c r="AT22" s="182">
        <f t="shared" si="26"/>
        <v>2.6872550694471395</v>
      </c>
      <c r="AU22" s="182">
        <f t="shared" si="27"/>
        <v>2.7222615397967784</v>
      </c>
      <c r="AV22" s="182">
        <f t="shared" si="28"/>
        <v>2.5245672902446952</v>
      </c>
      <c r="AW22" s="182">
        <f t="shared" si="29"/>
        <v>2.4324789926806627</v>
      </c>
      <c r="AX22" s="182">
        <f t="shared" si="30"/>
        <v>2.3053257972108021</v>
      </c>
      <c r="AY22" s="182">
        <f t="shared" si="31"/>
        <v>2.2498869734385485</v>
      </c>
      <c r="AZ22" s="158">
        <v>450640</v>
      </c>
      <c r="BA22" s="56">
        <v>450792</v>
      </c>
      <c r="BB22" s="56">
        <v>468103</v>
      </c>
      <c r="BC22" s="56">
        <v>485303</v>
      </c>
      <c r="BD22" s="56">
        <v>486202</v>
      </c>
      <c r="BE22" s="56">
        <v>518836</v>
      </c>
      <c r="BF22" s="56">
        <v>550244</v>
      </c>
      <c r="BG22" s="56">
        <v>567518</v>
      </c>
      <c r="BH22" s="56">
        <v>600768</v>
      </c>
      <c r="BI22" s="56">
        <v>619408</v>
      </c>
      <c r="BJ22" s="56">
        <v>600355</v>
      </c>
      <c r="BK22" s="56">
        <v>632861</v>
      </c>
      <c r="BL22" s="56">
        <v>640260</v>
      </c>
      <c r="BM22" s="56">
        <v>701494</v>
      </c>
      <c r="BN22" s="56">
        <v>629750</v>
      </c>
      <c r="BO22" s="159">
        <v>616031</v>
      </c>
      <c r="BP22" s="56">
        <v>558.97499999999991</v>
      </c>
      <c r="BQ22" s="56">
        <v>563.34999999999991</v>
      </c>
      <c r="BR22" s="56">
        <v>569.07500000000005</v>
      </c>
      <c r="BS22" s="56">
        <v>578.1</v>
      </c>
      <c r="BT22" s="56">
        <v>577.84999999999991</v>
      </c>
      <c r="BU22" s="56">
        <v>579.97500000000002</v>
      </c>
      <c r="BV22" s="56">
        <v>589.07500000000005</v>
      </c>
      <c r="BW22" s="56">
        <v>590.57500000000005</v>
      </c>
      <c r="BX22" s="56">
        <v>592.6</v>
      </c>
      <c r="BY22" s="56">
        <v>603.625</v>
      </c>
      <c r="BZ22" s="56">
        <v>612.90000000000009</v>
      </c>
      <c r="CA22" s="56">
        <v>614.02499999999998</v>
      </c>
      <c r="CB22" s="56">
        <v>601.40000000000009</v>
      </c>
      <c r="CC22" s="56">
        <v>609.02500000000009</v>
      </c>
      <c r="CD22" s="56">
        <v>624.77499999999998</v>
      </c>
      <c r="CE22" s="159">
        <v>625.52499999999998</v>
      </c>
      <c r="CF22" s="221"/>
      <c r="CG22" s="221"/>
      <c r="CH22" s="221"/>
      <c r="CI22" s="221"/>
      <c r="CK22" s="250"/>
      <c r="CL22" s="250"/>
      <c r="CM22" s="250"/>
      <c r="CN22" s="250"/>
    </row>
    <row r="23" spans="1:92" s="75" customFormat="1" x14ac:dyDescent="0.3">
      <c r="A23" s="75">
        <v>18</v>
      </c>
      <c r="B23" s="169" t="s">
        <v>152</v>
      </c>
      <c r="C23" s="75" t="s">
        <v>42</v>
      </c>
      <c r="D23" s="162">
        <v>10933.896281601259</v>
      </c>
      <c r="E23" s="87">
        <v>9743.9927334724707</v>
      </c>
      <c r="F23" s="87">
        <v>9836.5463200581489</v>
      </c>
      <c r="G23" s="87">
        <v>8583.7590815358199</v>
      </c>
      <c r="H23" s="87">
        <v>7459.7844987825993</v>
      </c>
      <c r="I23" s="87">
        <v>7655.7666468470998</v>
      </c>
      <c r="J23" s="87">
        <v>7705.0263013982494</v>
      </c>
      <c r="K23" s="87">
        <v>8220.3650591421301</v>
      </c>
      <c r="L23" s="87">
        <v>8960.6366413239703</v>
      </c>
      <c r="M23" s="87">
        <v>8369.7963309448405</v>
      </c>
      <c r="N23" s="87">
        <v>8261.4457893883991</v>
      </c>
      <c r="O23" s="87">
        <v>8127.5010064313401</v>
      </c>
      <c r="P23" s="87">
        <v>5959.9872869116807</v>
      </c>
      <c r="Q23" s="87">
        <v>6264.6126919919998</v>
      </c>
      <c r="R23" s="87">
        <v>6999.4901032056405</v>
      </c>
      <c r="S23" s="163">
        <v>6748.1880000309702</v>
      </c>
      <c r="T23" s="98">
        <f t="shared" si="0"/>
        <v>55.275578122115292</v>
      </c>
      <c r="U23" s="98">
        <f t="shared" si="1"/>
        <v>55.356989981152651</v>
      </c>
      <c r="V23" s="98">
        <f t="shared" si="2"/>
        <v>52.608885252350035</v>
      </c>
      <c r="W23" s="98">
        <f t="shared" si="3"/>
        <v>41.650940770621382</v>
      </c>
      <c r="X23" s="98">
        <f t="shared" si="4"/>
        <v>37.280282352736627</v>
      </c>
      <c r="Y23" s="98">
        <f t="shared" si="5"/>
        <v>37.322081670609428</v>
      </c>
      <c r="Z23" s="98">
        <f t="shared" si="6"/>
        <v>37.019190824260335</v>
      </c>
      <c r="AA23" s="98">
        <f t="shared" si="7"/>
        <v>40.473873153730523</v>
      </c>
      <c r="AB23" s="98">
        <f t="shared" si="8"/>
        <v>43.899081620642718</v>
      </c>
      <c r="AC23" s="98">
        <f t="shared" si="9"/>
        <v>39.887893376851309</v>
      </c>
      <c r="AD23" s="98">
        <f t="shared" si="10"/>
        <v>37.79892200138358</v>
      </c>
      <c r="AE23" s="98">
        <f t="shared" si="11"/>
        <v>36.188008452838005</v>
      </c>
      <c r="AF23" s="98">
        <f t="shared" si="12"/>
        <v>33.968364253986337</v>
      </c>
      <c r="AG23" s="98">
        <f t="shared" si="13"/>
        <v>34.480816648642694</v>
      </c>
      <c r="AH23" s="98">
        <f t="shared" si="14"/>
        <v>33.903059747382692</v>
      </c>
      <c r="AI23" s="98">
        <f t="shared" si="15"/>
        <v>35.176859400899573</v>
      </c>
      <c r="AJ23" s="181">
        <f t="shared" si="16"/>
        <v>45.567394380501185</v>
      </c>
      <c r="AK23" s="182">
        <f t="shared" si="17"/>
        <v>42.122523434442755</v>
      </c>
      <c r="AL23" s="182">
        <f t="shared" si="18"/>
        <v>42.321378165249641</v>
      </c>
      <c r="AM23" s="182">
        <f t="shared" si="19"/>
        <v>36.368007971764939</v>
      </c>
      <c r="AN23" s="182">
        <f t="shared" si="20"/>
        <v>32.14731522853954</v>
      </c>
      <c r="AO23" s="182">
        <f t="shared" si="21"/>
        <v>33.034591787905505</v>
      </c>
      <c r="AP23" s="182">
        <f t="shared" si="22"/>
        <v>33.72740775398664</v>
      </c>
      <c r="AQ23" s="182">
        <f t="shared" si="23"/>
        <v>36.498457361048416</v>
      </c>
      <c r="AR23" s="182">
        <f t="shared" si="24"/>
        <v>39.095273304205797</v>
      </c>
      <c r="AS23" s="182">
        <f t="shared" si="25"/>
        <v>35.74163053675602</v>
      </c>
      <c r="AT23" s="182">
        <f t="shared" si="26"/>
        <v>34.390449742484748</v>
      </c>
      <c r="AU23" s="182">
        <f t="shared" si="27"/>
        <v>33.343593872538833</v>
      </c>
      <c r="AV23" s="182">
        <f t="shared" si="28"/>
        <v>25.475474618130711</v>
      </c>
      <c r="AW23" s="182">
        <f t="shared" si="29"/>
        <v>26.757555545080617</v>
      </c>
      <c r="AX23" s="182">
        <f t="shared" si="30"/>
        <v>29.207135836451663</v>
      </c>
      <c r="AY23" s="182">
        <f t="shared" si="31"/>
        <v>28.196753368979298</v>
      </c>
      <c r="AZ23" s="158">
        <v>197807</v>
      </c>
      <c r="BA23" s="56">
        <v>176021</v>
      </c>
      <c r="BB23" s="56">
        <v>186975</v>
      </c>
      <c r="BC23" s="56">
        <v>206088</v>
      </c>
      <c r="BD23" s="56">
        <v>200100</v>
      </c>
      <c r="BE23" s="56">
        <v>205127</v>
      </c>
      <c r="BF23" s="56">
        <v>208136</v>
      </c>
      <c r="BG23" s="56">
        <v>203103</v>
      </c>
      <c r="BH23" s="56">
        <v>204119</v>
      </c>
      <c r="BI23" s="56">
        <v>209833</v>
      </c>
      <c r="BJ23" s="56">
        <v>218563</v>
      </c>
      <c r="BK23" s="56">
        <v>224591</v>
      </c>
      <c r="BL23" s="56">
        <v>175457</v>
      </c>
      <c r="BM23" s="56">
        <v>181684</v>
      </c>
      <c r="BN23" s="56">
        <v>206456</v>
      </c>
      <c r="BO23" s="159">
        <v>191836</v>
      </c>
      <c r="BP23" s="56">
        <v>239.95</v>
      </c>
      <c r="BQ23" s="56">
        <v>231.32499999999999</v>
      </c>
      <c r="BR23" s="56">
        <v>232.42500000000001</v>
      </c>
      <c r="BS23" s="56">
        <v>236.02500000000001</v>
      </c>
      <c r="BT23" s="56">
        <v>232.04999999999998</v>
      </c>
      <c r="BU23" s="56">
        <v>231.75</v>
      </c>
      <c r="BV23" s="56">
        <v>228.45000000000002</v>
      </c>
      <c r="BW23" s="56">
        <v>225.22500000000002</v>
      </c>
      <c r="BX23" s="56">
        <v>229.20000000000002</v>
      </c>
      <c r="BY23" s="56">
        <v>234.17500000000001</v>
      </c>
      <c r="BZ23" s="56">
        <v>240.22500000000002</v>
      </c>
      <c r="CA23" s="56">
        <v>243.75</v>
      </c>
      <c r="CB23" s="56">
        <v>233.95000000000002</v>
      </c>
      <c r="CC23" s="56">
        <v>234.125</v>
      </c>
      <c r="CD23" s="56">
        <v>239.65</v>
      </c>
      <c r="CE23" s="159">
        <v>239.32499999999999</v>
      </c>
      <c r="CF23" s="221"/>
      <c r="CG23" s="221"/>
      <c r="CH23" s="221"/>
      <c r="CI23" s="221"/>
      <c r="CK23" s="250"/>
      <c r="CL23" s="250"/>
      <c r="CM23" s="250"/>
      <c r="CN23" s="250"/>
    </row>
    <row r="24" spans="1:92" s="75" customFormat="1" x14ac:dyDescent="0.3">
      <c r="A24" s="75">
        <v>19</v>
      </c>
      <c r="B24" s="169" t="s">
        <v>153</v>
      </c>
      <c r="C24" s="75" t="s">
        <v>11</v>
      </c>
      <c r="D24" s="162">
        <v>86.78881872183841</v>
      </c>
      <c r="E24" s="87">
        <v>86.8943850612646</v>
      </c>
      <c r="F24" s="87">
        <v>91.798376780689907</v>
      </c>
      <c r="G24" s="87">
        <v>86.497502182630711</v>
      </c>
      <c r="H24" s="87">
        <v>81.337355394506801</v>
      </c>
      <c r="I24" s="87">
        <v>81.071836354886898</v>
      </c>
      <c r="J24" s="87">
        <v>78.562924367357297</v>
      </c>
      <c r="K24" s="87">
        <v>80.305621114358303</v>
      </c>
      <c r="L24" s="87">
        <v>78.108789538629807</v>
      </c>
      <c r="M24" s="87">
        <v>76.8045085286969</v>
      </c>
      <c r="N24" s="87">
        <v>74.347698368339593</v>
      </c>
      <c r="O24" s="87">
        <v>72.302804398340498</v>
      </c>
      <c r="P24" s="87">
        <v>67.343776058957701</v>
      </c>
      <c r="Q24" s="87">
        <v>67.544968403452799</v>
      </c>
      <c r="R24" s="87">
        <v>61.422172920903797</v>
      </c>
      <c r="S24" s="163">
        <v>60.471711583624099</v>
      </c>
      <c r="T24" s="98">
        <f t="shared" si="0"/>
        <v>1.3041536743679512</v>
      </c>
      <c r="U24" s="98">
        <f t="shared" si="1"/>
        <v>1.3298396905706071</v>
      </c>
      <c r="V24" s="98">
        <f t="shared" si="2"/>
        <v>1.3627418134686684</v>
      </c>
      <c r="W24" s="98">
        <f t="shared" si="3"/>
        <v>1.2489712249314953</v>
      </c>
      <c r="X24" s="98">
        <f t="shared" si="4"/>
        <v>1.1559348453706644</v>
      </c>
      <c r="Y24" s="98">
        <f t="shared" si="5"/>
        <v>1.1032133078624369</v>
      </c>
      <c r="Z24" s="98">
        <f t="shared" si="6"/>
        <v>1.0294019099746758</v>
      </c>
      <c r="AA24" s="98">
        <f t="shared" si="7"/>
        <v>0.99042476892970455</v>
      </c>
      <c r="AB24" s="98">
        <f t="shared" si="8"/>
        <v>0.91890531444706958</v>
      </c>
      <c r="AC24" s="98">
        <f t="shared" si="9"/>
        <v>0.89863467647185957</v>
      </c>
      <c r="AD24" s="98">
        <f t="shared" si="10"/>
        <v>0.8519370952840023</v>
      </c>
      <c r="AE24" s="98">
        <f t="shared" si="11"/>
        <v>0.83175506624264328</v>
      </c>
      <c r="AF24" s="98">
        <f t="shared" si="12"/>
        <v>1.2081984976220905</v>
      </c>
      <c r="AG24" s="98">
        <f t="shared" si="13"/>
        <v>1.0501557611818095</v>
      </c>
      <c r="AH24" s="98">
        <f t="shared" si="14"/>
        <v>0.67588992606302867</v>
      </c>
      <c r="AI24" s="98">
        <f t="shared" si="15"/>
        <v>0.63502028377813358</v>
      </c>
      <c r="AJ24" s="181">
        <f t="shared" si="16"/>
        <v>0.65107891014132346</v>
      </c>
      <c r="AK24" s="182">
        <f t="shared" si="17"/>
        <v>0.63496079694018692</v>
      </c>
      <c r="AL24" s="182">
        <f t="shared" si="18"/>
        <v>0.64967004091075664</v>
      </c>
      <c r="AM24" s="182">
        <f t="shared" si="19"/>
        <v>0.58771871705541501</v>
      </c>
      <c r="AN24" s="182">
        <f t="shared" si="20"/>
        <v>0.52722317546269193</v>
      </c>
      <c r="AO24" s="182">
        <f t="shared" si="21"/>
        <v>0.49554912197363626</v>
      </c>
      <c r="AP24" s="182">
        <f t="shared" si="22"/>
        <v>0.4626110664940809</v>
      </c>
      <c r="AQ24" s="182">
        <f t="shared" si="23"/>
        <v>0.45376816564123912</v>
      </c>
      <c r="AR24" s="182">
        <f t="shared" si="24"/>
        <v>0.41174902234385768</v>
      </c>
      <c r="AS24" s="182">
        <f t="shared" si="25"/>
        <v>0.39789928003469444</v>
      </c>
      <c r="AT24" s="182">
        <f t="shared" si="26"/>
        <v>0.38338377397622586</v>
      </c>
      <c r="AU24" s="182">
        <f t="shared" si="27"/>
        <v>0.37579420165457639</v>
      </c>
      <c r="AV24" s="182">
        <f t="shared" si="28"/>
        <v>0.403256144065615</v>
      </c>
      <c r="AW24" s="182">
        <f t="shared" si="29"/>
        <v>0.41771780088715393</v>
      </c>
      <c r="AX24" s="182">
        <f t="shared" si="30"/>
        <v>0.31353840184228582</v>
      </c>
      <c r="AY24" s="182">
        <f t="shared" si="31"/>
        <v>0.29745062264448652</v>
      </c>
      <c r="AZ24" s="158">
        <v>66548</v>
      </c>
      <c r="BA24" s="56">
        <v>65342</v>
      </c>
      <c r="BB24" s="56">
        <v>67363</v>
      </c>
      <c r="BC24" s="56">
        <v>69255</v>
      </c>
      <c r="BD24" s="56">
        <v>70365</v>
      </c>
      <c r="BE24" s="56">
        <v>73487</v>
      </c>
      <c r="BF24" s="56">
        <v>76319</v>
      </c>
      <c r="BG24" s="56">
        <v>81082</v>
      </c>
      <c r="BH24" s="56">
        <v>85002</v>
      </c>
      <c r="BI24" s="56">
        <v>85468</v>
      </c>
      <c r="BJ24" s="56">
        <v>87269</v>
      </c>
      <c r="BK24" s="56">
        <v>86928</v>
      </c>
      <c r="BL24" s="56">
        <v>55739</v>
      </c>
      <c r="BM24" s="56">
        <v>64319</v>
      </c>
      <c r="BN24" s="56">
        <v>90876</v>
      </c>
      <c r="BO24" s="159">
        <v>95228</v>
      </c>
      <c r="BP24" s="56">
        <v>133.30000000000001</v>
      </c>
      <c r="BQ24" s="56">
        <v>136.85000000000002</v>
      </c>
      <c r="BR24" s="56">
        <v>141.30000000000001</v>
      </c>
      <c r="BS24" s="56">
        <v>147.17500000000001</v>
      </c>
      <c r="BT24" s="56">
        <v>154.27500000000001</v>
      </c>
      <c r="BU24" s="56">
        <v>163.6</v>
      </c>
      <c r="BV24" s="56">
        <v>169.82499999999999</v>
      </c>
      <c r="BW24" s="56">
        <v>176.97500000000002</v>
      </c>
      <c r="BX24" s="56">
        <v>189.7</v>
      </c>
      <c r="BY24" s="56">
        <v>193.02500000000001</v>
      </c>
      <c r="BZ24" s="56">
        <v>193.92500000000001</v>
      </c>
      <c r="CA24" s="56">
        <v>192.4</v>
      </c>
      <c r="CB24" s="56">
        <v>167</v>
      </c>
      <c r="CC24" s="56">
        <v>161.70000000000002</v>
      </c>
      <c r="CD24" s="56">
        <v>195.9</v>
      </c>
      <c r="CE24" s="159">
        <v>203.29999999999998</v>
      </c>
      <c r="CF24" s="221"/>
      <c r="CG24" s="221"/>
      <c r="CH24" s="221"/>
      <c r="CI24" s="221"/>
      <c r="CK24" s="250"/>
      <c r="CL24" s="250"/>
      <c r="CM24" s="250"/>
      <c r="CN24" s="250"/>
    </row>
    <row r="25" spans="1:92" s="75" customFormat="1" x14ac:dyDescent="0.3">
      <c r="A25" s="75">
        <v>20</v>
      </c>
      <c r="B25" s="57" t="s">
        <v>154</v>
      </c>
      <c r="C25" s="75" t="s">
        <v>43</v>
      </c>
      <c r="D25" s="162">
        <v>43.168040040968698</v>
      </c>
      <c r="E25" s="87">
        <v>41.47001349675876</v>
      </c>
      <c r="F25" s="87">
        <v>42.3082677348144</v>
      </c>
      <c r="G25" s="87">
        <v>40.036903095848722</v>
      </c>
      <c r="H25" s="87">
        <v>36.32295752348989</v>
      </c>
      <c r="I25" s="87">
        <v>33.721544040164687</v>
      </c>
      <c r="J25" s="87">
        <v>31.928388365381061</v>
      </c>
      <c r="K25" s="87">
        <v>29.848942684565401</v>
      </c>
      <c r="L25" s="87">
        <v>27.171612362330521</v>
      </c>
      <c r="M25" s="87">
        <v>25.55592442381365</v>
      </c>
      <c r="N25" s="87">
        <v>24.578138122566642</v>
      </c>
      <c r="O25" s="87">
        <v>22.97134934954023</v>
      </c>
      <c r="P25" s="87">
        <v>21.727426592699388</v>
      </c>
      <c r="Q25" s="87">
        <v>21.192443579342331</v>
      </c>
      <c r="R25" s="87">
        <v>19.12198443362287</v>
      </c>
      <c r="S25" s="163">
        <v>18.918070857259252</v>
      </c>
      <c r="T25" s="364" t="s">
        <v>441</v>
      </c>
      <c r="U25" s="364" t="s">
        <v>441</v>
      </c>
      <c r="V25" s="364" t="s">
        <v>441</v>
      </c>
      <c r="W25" s="364" t="s">
        <v>441</v>
      </c>
      <c r="X25" s="364" t="s">
        <v>441</v>
      </c>
      <c r="Y25" s="364" t="s">
        <v>441</v>
      </c>
      <c r="Z25" s="364" t="s">
        <v>441</v>
      </c>
      <c r="AA25" s="364" t="s">
        <v>441</v>
      </c>
      <c r="AB25" s="364" t="s">
        <v>441</v>
      </c>
      <c r="AC25" s="364" t="s">
        <v>441</v>
      </c>
      <c r="AD25" s="364" t="s">
        <v>441</v>
      </c>
      <c r="AE25" s="364" t="s">
        <v>441</v>
      </c>
      <c r="AF25" s="364" t="s">
        <v>441</v>
      </c>
      <c r="AG25" s="364" t="s">
        <v>441</v>
      </c>
      <c r="AH25" s="364" t="s">
        <v>441</v>
      </c>
      <c r="AI25" s="364" t="s">
        <v>441</v>
      </c>
      <c r="AJ25" s="181">
        <f t="shared" si="16"/>
        <v>0.91506179207140848</v>
      </c>
      <c r="AK25" s="182">
        <f t="shared" si="17"/>
        <v>0.88516570964266306</v>
      </c>
      <c r="AL25" s="182">
        <f t="shared" si="18"/>
        <v>0.93550619645803001</v>
      </c>
      <c r="AM25" s="182">
        <f t="shared" si="19"/>
        <v>0.89517949906872485</v>
      </c>
      <c r="AN25" s="182">
        <f t="shared" si="20"/>
        <v>0.81078030186361361</v>
      </c>
      <c r="AO25" s="182">
        <f t="shared" si="21"/>
        <v>0.74113283604757552</v>
      </c>
      <c r="AP25" s="182">
        <f t="shared" si="22"/>
        <v>0.70326846619782069</v>
      </c>
      <c r="AQ25" s="182">
        <f t="shared" si="23"/>
        <v>0.63813880672507539</v>
      </c>
      <c r="AR25" s="182">
        <f t="shared" si="24"/>
        <v>0.59229672724426208</v>
      </c>
      <c r="AS25" s="182">
        <f t="shared" si="25"/>
        <v>0.53492254157642394</v>
      </c>
      <c r="AT25" s="182">
        <f t="shared" si="26"/>
        <v>0.52182883487402631</v>
      </c>
      <c r="AU25" s="182">
        <f t="shared" si="27"/>
        <v>0.46761016487613705</v>
      </c>
      <c r="AV25" s="182">
        <f t="shared" si="28"/>
        <v>0.43805295549797152</v>
      </c>
      <c r="AW25" s="182">
        <f t="shared" si="29"/>
        <v>0.40813564909662653</v>
      </c>
      <c r="AX25" s="182">
        <f t="shared" si="30"/>
        <v>0.35070122757676059</v>
      </c>
      <c r="AY25" s="182">
        <f t="shared" si="31"/>
        <v>0.33948983144476008</v>
      </c>
      <c r="AZ25" s="158">
        <v>0</v>
      </c>
      <c r="BA25" s="56">
        <v>0</v>
      </c>
      <c r="BB25" s="56">
        <v>0</v>
      </c>
      <c r="BC25" s="56">
        <v>0</v>
      </c>
      <c r="BD25" s="56">
        <v>0</v>
      </c>
      <c r="BE25" s="56">
        <v>0</v>
      </c>
      <c r="BF25" s="56">
        <v>0</v>
      </c>
      <c r="BG25" s="56">
        <v>0</v>
      </c>
      <c r="BH25" s="56">
        <v>0</v>
      </c>
      <c r="BI25" s="56">
        <v>0</v>
      </c>
      <c r="BJ25" s="56">
        <v>0</v>
      </c>
      <c r="BK25" s="56">
        <v>0</v>
      </c>
      <c r="BL25" s="56">
        <v>0</v>
      </c>
      <c r="BM25" s="56">
        <v>0</v>
      </c>
      <c r="BN25" s="56">
        <v>0</v>
      </c>
      <c r="BO25" s="159">
        <v>0</v>
      </c>
      <c r="BP25" s="56">
        <v>47.175000000000004</v>
      </c>
      <c r="BQ25" s="56">
        <v>46.849999999999994</v>
      </c>
      <c r="BR25" s="56">
        <v>45.224999999999994</v>
      </c>
      <c r="BS25" s="56">
        <v>44.725000000000001</v>
      </c>
      <c r="BT25" s="56">
        <v>44.8</v>
      </c>
      <c r="BU25" s="56">
        <v>45.5</v>
      </c>
      <c r="BV25" s="56">
        <v>45.4</v>
      </c>
      <c r="BW25" s="56">
        <v>46.774999999999999</v>
      </c>
      <c r="BX25" s="56">
        <v>45.875</v>
      </c>
      <c r="BY25" s="56">
        <v>47.774999999999991</v>
      </c>
      <c r="BZ25" s="56">
        <v>47.1</v>
      </c>
      <c r="CA25" s="56">
        <v>49.124999999999993</v>
      </c>
      <c r="CB25" s="56">
        <v>49.6</v>
      </c>
      <c r="CC25" s="56">
        <v>51.924999999999997</v>
      </c>
      <c r="CD25" s="56">
        <v>54.524999999999999</v>
      </c>
      <c r="CE25" s="159">
        <v>55.724999999999994</v>
      </c>
      <c r="CF25" s="221"/>
      <c r="CG25" s="221"/>
      <c r="CH25" s="221"/>
      <c r="CI25" s="221"/>
      <c r="CK25" s="250"/>
      <c r="CL25" s="250"/>
      <c r="CM25" s="250"/>
      <c r="CN25" s="250"/>
    </row>
    <row r="26" spans="1:92" s="75" customFormat="1" x14ac:dyDescent="0.3">
      <c r="A26" s="75">
        <v>21</v>
      </c>
      <c r="B26" s="57" t="s">
        <v>155</v>
      </c>
      <c r="C26" s="75" t="s">
        <v>12</v>
      </c>
      <c r="D26" s="162">
        <v>39.80284102156282</v>
      </c>
      <c r="E26" s="87">
        <v>33.613158435116283</v>
      </c>
      <c r="F26" s="87">
        <v>32.200410495599513</v>
      </c>
      <c r="G26" s="87">
        <v>32.897403372867643</v>
      </c>
      <c r="H26" s="87">
        <v>26.152382261306062</v>
      </c>
      <c r="I26" s="87">
        <v>25.123399279714601</v>
      </c>
      <c r="J26" s="87">
        <v>24.121868760654749</v>
      </c>
      <c r="K26" s="87">
        <v>21.609932867943048</v>
      </c>
      <c r="L26" s="87">
        <v>20.807820658766278</v>
      </c>
      <c r="M26" s="87">
        <v>18.963980363006542</v>
      </c>
      <c r="N26" s="87">
        <v>18.836966014129629</v>
      </c>
      <c r="O26" s="87">
        <v>18.24166823709114</v>
      </c>
      <c r="P26" s="87">
        <v>17.788919290962038</v>
      </c>
      <c r="Q26" s="87">
        <v>17.625340151750219</v>
      </c>
      <c r="R26" s="87">
        <v>16.169474041070611</v>
      </c>
      <c r="S26" s="163">
        <v>15.92834852125003</v>
      </c>
      <c r="T26" s="364" t="s">
        <v>441</v>
      </c>
      <c r="U26" s="364" t="s">
        <v>441</v>
      </c>
      <c r="V26" s="364" t="s">
        <v>441</v>
      </c>
      <c r="W26" s="364" t="s">
        <v>441</v>
      </c>
      <c r="X26" s="364" t="s">
        <v>441</v>
      </c>
      <c r="Y26" s="364" t="s">
        <v>441</v>
      </c>
      <c r="Z26" s="364" t="s">
        <v>441</v>
      </c>
      <c r="AA26" s="364" t="s">
        <v>441</v>
      </c>
      <c r="AB26" s="364" t="s">
        <v>441</v>
      </c>
      <c r="AC26" s="364" t="s">
        <v>441</v>
      </c>
      <c r="AD26" s="364" t="s">
        <v>441</v>
      </c>
      <c r="AE26" s="364" t="s">
        <v>441</v>
      </c>
      <c r="AF26" s="364" t="s">
        <v>441</v>
      </c>
      <c r="AG26" s="364" t="s">
        <v>441</v>
      </c>
      <c r="AH26" s="364" t="s">
        <v>441</v>
      </c>
      <c r="AI26" s="364" t="s">
        <v>441</v>
      </c>
      <c r="AJ26" s="181">
        <f t="shared" si="16"/>
        <v>1.5427457760295666</v>
      </c>
      <c r="AK26" s="182">
        <f t="shared" si="17"/>
        <v>1.3168720248821264</v>
      </c>
      <c r="AL26" s="182">
        <f t="shared" si="18"/>
        <v>1.3702302338552985</v>
      </c>
      <c r="AM26" s="182">
        <f t="shared" si="19"/>
        <v>1.488570288365052</v>
      </c>
      <c r="AN26" s="182">
        <f t="shared" si="20"/>
        <v>1.1688215535779247</v>
      </c>
      <c r="AO26" s="182">
        <f t="shared" si="21"/>
        <v>1.1116548353856019</v>
      </c>
      <c r="AP26" s="182">
        <f t="shared" si="22"/>
        <v>1.0533567144390721</v>
      </c>
      <c r="AQ26" s="182">
        <f t="shared" si="23"/>
        <v>0.89947691437848276</v>
      </c>
      <c r="AR26" s="182">
        <f t="shared" si="24"/>
        <v>0.87427817893975956</v>
      </c>
      <c r="AS26" s="182">
        <f t="shared" si="25"/>
        <v>0.80270816351350438</v>
      </c>
      <c r="AT26" s="182">
        <f t="shared" si="26"/>
        <v>0.81106419867081303</v>
      </c>
      <c r="AU26" s="182">
        <f t="shared" si="27"/>
        <v>0.81801202856910959</v>
      </c>
      <c r="AV26" s="182">
        <f t="shared" si="28"/>
        <v>0.80858724049827457</v>
      </c>
      <c r="AW26" s="182">
        <f t="shared" si="29"/>
        <v>0.81978326287210324</v>
      </c>
      <c r="AX26" s="182">
        <f t="shared" si="30"/>
        <v>0.76271103967314202</v>
      </c>
      <c r="AY26" s="182">
        <f t="shared" si="31"/>
        <v>0.7425803506410269</v>
      </c>
      <c r="AZ26" s="158">
        <v>0</v>
      </c>
      <c r="BA26" s="56">
        <v>0</v>
      </c>
      <c r="BB26" s="56">
        <v>0</v>
      </c>
      <c r="BC26" s="56">
        <v>0</v>
      </c>
      <c r="BD26" s="56">
        <v>0</v>
      </c>
      <c r="BE26" s="56">
        <v>0</v>
      </c>
      <c r="BF26" s="56">
        <v>0</v>
      </c>
      <c r="BG26" s="56">
        <v>0</v>
      </c>
      <c r="BH26" s="56">
        <v>0</v>
      </c>
      <c r="BI26" s="56">
        <v>0</v>
      </c>
      <c r="BJ26" s="56">
        <v>0</v>
      </c>
      <c r="BK26" s="56">
        <v>0</v>
      </c>
      <c r="BL26" s="56">
        <v>0</v>
      </c>
      <c r="BM26" s="56">
        <v>0</v>
      </c>
      <c r="BN26" s="56">
        <v>0</v>
      </c>
      <c r="BO26" s="159">
        <v>0</v>
      </c>
      <c r="BP26" s="56">
        <v>25.8</v>
      </c>
      <c r="BQ26" s="56">
        <v>25.525000000000002</v>
      </c>
      <c r="BR26" s="56">
        <v>23.5</v>
      </c>
      <c r="BS26" s="56">
        <v>22.099999999999998</v>
      </c>
      <c r="BT26" s="56">
        <v>22.374999999999996</v>
      </c>
      <c r="BU26" s="56">
        <v>22.599999999999998</v>
      </c>
      <c r="BV26" s="56">
        <v>22.9</v>
      </c>
      <c r="BW26" s="56">
        <v>24.024999999999999</v>
      </c>
      <c r="BX26" s="56">
        <v>23.8</v>
      </c>
      <c r="BY26" s="56">
        <v>23.625</v>
      </c>
      <c r="BZ26" s="56">
        <v>23.224999999999998</v>
      </c>
      <c r="CA26" s="56">
        <v>22.299999999999997</v>
      </c>
      <c r="CB26" s="56">
        <v>22</v>
      </c>
      <c r="CC26" s="56">
        <v>21.5</v>
      </c>
      <c r="CD26" s="56">
        <v>21.2</v>
      </c>
      <c r="CE26" s="159">
        <v>21.450000000000003</v>
      </c>
      <c r="CF26" s="221"/>
      <c r="CG26" s="221"/>
      <c r="CH26" s="221"/>
      <c r="CI26" s="221"/>
      <c r="CK26" s="250"/>
      <c r="CL26" s="250"/>
      <c r="CM26" s="250"/>
      <c r="CN26" s="250"/>
    </row>
    <row r="27" spans="1:92" s="75" customFormat="1" x14ac:dyDescent="0.3">
      <c r="A27" s="75">
        <v>22</v>
      </c>
      <c r="B27" s="57" t="s">
        <v>156</v>
      </c>
      <c r="C27" s="75" t="s">
        <v>13</v>
      </c>
      <c r="D27" s="162">
        <v>93.277295093474606</v>
      </c>
      <c r="E27" s="87">
        <v>94.762415417173003</v>
      </c>
      <c r="F27" s="87">
        <v>86.1806154005575</v>
      </c>
      <c r="G27" s="87">
        <v>91.242576975840208</v>
      </c>
      <c r="H27" s="87">
        <v>82.415255814042794</v>
      </c>
      <c r="I27" s="87">
        <v>78.650057915422593</v>
      </c>
      <c r="J27" s="87">
        <v>73.320783551372401</v>
      </c>
      <c r="K27" s="87">
        <v>71.871472091440893</v>
      </c>
      <c r="L27" s="87">
        <v>67.645056255732896</v>
      </c>
      <c r="M27" s="87">
        <v>66.161061541001402</v>
      </c>
      <c r="N27" s="87">
        <v>64.841802014574</v>
      </c>
      <c r="O27" s="87">
        <v>60.935953928642</v>
      </c>
      <c r="P27" s="87">
        <v>54.091428977232702</v>
      </c>
      <c r="Q27" s="87">
        <v>49.177782852829395</v>
      </c>
      <c r="R27" s="87">
        <v>41.04286700873034</v>
      </c>
      <c r="S27" s="163">
        <v>40.616548863655339</v>
      </c>
      <c r="T27" s="364" t="s">
        <v>441</v>
      </c>
      <c r="U27" s="364" t="s">
        <v>441</v>
      </c>
      <c r="V27" s="364" t="s">
        <v>441</v>
      </c>
      <c r="W27" s="364" t="s">
        <v>441</v>
      </c>
      <c r="X27" s="364" t="s">
        <v>441</v>
      </c>
      <c r="Y27" s="364" t="s">
        <v>441</v>
      </c>
      <c r="Z27" s="364" t="s">
        <v>441</v>
      </c>
      <c r="AA27" s="364" t="s">
        <v>441</v>
      </c>
      <c r="AB27" s="364" t="s">
        <v>441</v>
      </c>
      <c r="AC27" s="364" t="s">
        <v>441</v>
      </c>
      <c r="AD27" s="364" t="s">
        <v>441</v>
      </c>
      <c r="AE27" s="364" t="s">
        <v>441</v>
      </c>
      <c r="AF27" s="364" t="s">
        <v>441</v>
      </c>
      <c r="AG27" s="364" t="s">
        <v>441</v>
      </c>
      <c r="AH27" s="364" t="s">
        <v>441</v>
      </c>
      <c r="AI27" s="364" t="s">
        <v>441</v>
      </c>
      <c r="AJ27" s="181">
        <f t="shared" si="16"/>
        <v>0.81965988658589284</v>
      </c>
      <c r="AK27" s="182">
        <f t="shared" si="17"/>
        <v>0.86462057862384123</v>
      </c>
      <c r="AL27" s="182">
        <f t="shared" si="18"/>
        <v>0.78631948358172887</v>
      </c>
      <c r="AM27" s="182">
        <f t="shared" si="19"/>
        <v>0.80549615516080519</v>
      </c>
      <c r="AN27" s="182">
        <f t="shared" si="20"/>
        <v>0.70697195637180188</v>
      </c>
      <c r="AO27" s="182">
        <f t="shared" si="21"/>
        <v>0.67279775804467579</v>
      </c>
      <c r="AP27" s="182">
        <f t="shared" si="22"/>
        <v>0.60859749783251627</v>
      </c>
      <c r="AQ27" s="182">
        <f t="shared" si="23"/>
        <v>0.57600859219748268</v>
      </c>
      <c r="AR27" s="182">
        <f t="shared" si="24"/>
        <v>0.54344291026899283</v>
      </c>
      <c r="AS27" s="182">
        <f t="shared" si="25"/>
        <v>0.50475728812512977</v>
      </c>
      <c r="AT27" s="182">
        <f t="shared" si="26"/>
        <v>0.47157674192417454</v>
      </c>
      <c r="AU27" s="182">
        <f t="shared" si="27"/>
        <v>0.42620006244897357</v>
      </c>
      <c r="AV27" s="182">
        <f t="shared" si="28"/>
        <v>0.37061616291355048</v>
      </c>
      <c r="AW27" s="182">
        <f t="shared" si="29"/>
        <v>0.32417786982748442</v>
      </c>
      <c r="AX27" s="182">
        <f t="shared" si="30"/>
        <v>0.2505287166716334</v>
      </c>
      <c r="AY27" s="182">
        <f t="shared" si="31"/>
        <v>0.23818530340803601</v>
      </c>
      <c r="AZ27" s="158">
        <v>0</v>
      </c>
      <c r="BA27" s="56">
        <v>0</v>
      </c>
      <c r="BB27" s="56">
        <v>0</v>
      </c>
      <c r="BC27" s="56">
        <v>0</v>
      </c>
      <c r="BD27" s="56">
        <v>0</v>
      </c>
      <c r="BE27" s="56">
        <v>0</v>
      </c>
      <c r="BF27" s="56">
        <v>0</v>
      </c>
      <c r="BG27" s="56">
        <v>0</v>
      </c>
      <c r="BH27" s="56">
        <v>0</v>
      </c>
      <c r="BI27" s="56">
        <v>0</v>
      </c>
      <c r="BJ27" s="56">
        <v>0</v>
      </c>
      <c r="BK27" s="56">
        <v>0</v>
      </c>
      <c r="BL27" s="56">
        <v>0</v>
      </c>
      <c r="BM27" s="56">
        <v>0</v>
      </c>
      <c r="BN27" s="56">
        <v>0</v>
      </c>
      <c r="BO27" s="159">
        <v>0</v>
      </c>
      <c r="BP27" s="56">
        <v>113.8</v>
      </c>
      <c r="BQ27" s="56">
        <v>109.6</v>
      </c>
      <c r="BR27" s="56">
        <v>109.60000000000001</v>
      </c>
      <c r="BS27" s="56">
        <v>113.27500000000001</v>
      </c>
      <c r="BT27" s="56">
        <v>116.575</v>
      </c>
      <c r="BU27" s="56">
        <v>116.9</v>
      </c>
      <c r="BV27" s="56">
        <v>120.47499999999999</v>
      </c>
      <c r="BW27" s="56">
        <v>124.77499999999999</v>
      </c>
      <c r="BX27" s="56">
        <v>124.47500000000001</v>
      </c>
      <c r="BY27" s="56">
        <v>131.07500000000002</v>
      </c>
      <c r="BZ27" s="56">
        <v>137.5</v>
      </c>
      <c r="CA27" s="56">
        <v>142.97499999999999</v>
      </c>
      <c r="CB27" s="56">
        <v>145.95000000000002</v>
      </c>
      <c r="CC27" s="56">
        <v>151.70000000000002</v>
      </c>
      <c r="CD27" s="56">
        <v>163.82499999999999</v>
      </c>
      <c r="CE27" s="159">
        <v>170.52500000000001</v>
      </c>
      <c r="CF27" s="221"/>
      <c r="CG27" s="221"/>
      <c r="CH27" s="221"/>
      <c r="CI27" s="221"/>
      <c r="CK27" s="250"/>
      <c r="CL27" s="250"/>
      <c r="CM27" s="250"/>
      <c r="CN27" s="250"/>
    </row>
    <row r="28" spans="1:92" s="75" customFormat="1" x14ac:dyDescent="0.3">
      <c r="A28" s="75">
        <v>23</v>
      </c>
      <c r="B28" s="57" t="s">
        <v>157</v>
      </c>
      <c r="C28" s="75" t="s">
        <v>44</v>
      </c>
      <c r="D28" s="162">
        <v>77.250756143208605</v>
      </c>
      <c r="E28" s="87">
        <v>80.477127423302093</v>
      </c>
      <c r="F28" s="87">
        <v>94.911766190396605</v>
      </c>
      <c r="G28" s="87">
        <v>85.144729620438298</v>
      </c>
      <c r="H28" s="87">
        <v>90.8305787561942</v>
      </c>
      <c r="I28" s="87">
        <v>86.324962763408408</v>
      </c>
      <c r="J28" s="87">
        <v>82.131020376216398</v>
      </c>
      <c r="K28" s="87">
        <v>85.73890648352139</v>
      </c>
      <c r="L28" s="87">
        <v>84.576416716725106</v>
      </c>
      <c r="M28" s="87">
        <v>86.890560952019598</v>
      </c>
      <c r="N28" s="87">
        <v>80.817417219618804</v>
      </c>
      <c r="O28" s="87">
        <v>79.009861493668396</v>
      </c>
      <c r="P28" s="87">
        <v>75.713068090707395</v>
      </c>
      <c r="Q28" s="87">
        <v>101.69812824328179</v>
      </c>
      <c r="R28" s="87">
        <v>95.477847576435096</v>
      </c>
      <c r="S28" s="163">
        <v>94.349183916917099</v>
      </c>
      <c r="T28" s="98">
        <f t="shared" si="0"/>
        <v>0.49847237388745674</v>
      </c>
      <c r="U28" s="98">
        <f t="shared" si="1"/>
        <v>0.50707988572213003</v>
      </c>
      <c r="V28" s="98">
        <f t="shared" si="2"/>
        <v>0.59041987515254213</v>
      </c>
      <c r="W28" s="98">
        <f t="shared" si="3"/>
        <v>0.49317807999327118</v>
      </c>
      <c r="X28" s="98">
        <f t="shared" si="4"/>
        <v>0.52734280115299514</v>
      </c>
      <c r="Y28" s="98">
        <f t="shared" si="5"/>
        <v>0.47939403215069837</v>
      </c>
      <c r="Z28" s="98">
        <f t="shared" si="6"/>
        <v>0.44409068992557882</v>
      </c>
      <c r="AA28" s="98">
        <f t="shared" si="7"/>
        <v>0.42825770955386205</v>
      </c>
      <c r="AB28" s="98">
        <f t="shared" si="8"/>
        <v>0.40710277983713805</v>
      </c>
      <c r="AC28" s="98">
        <f t="shared" si="9"/>
        <v>0.41043031823386961</v>
      </c>
      <c r="AD28" s="98">
        <f t="shared" si="10"/>
        <v>0.36851439185256585</v>
      </c>
      <c r="AE28" s="98">
        <f t="shared" si="11"/>
        <v>0.35846442795160155</v>
      </c>
      <c r="AF28" s="98">
        <f t="shared" si="12"/>
        <v>0.32107385582882719</v>
      </c>
      <c r="AG28" s="98">
        <f t="shared" si="13"/>
        <v>0.41692888810062961</v>
      </c>
      <c r="AH28" s="98">
        <f t="shared" si="14"/>
        <v>0.37738876336556743</v>
      </c>
      <c r="AI28" s="98">
        <f t="shared" si="15"/>
        <v>0.37424707230713156</v>
      </c>
      <c r="AJ28" s="181">
        <f t="shared" si="16"/>
        <v>0.86193312293677671</v>
      </c>
      <c r="AK28" s="182">
        <f t="shared" si="17"/>
        <v>0.91973859912345257</v>
      </c>
      <c r="AL28" s="182">
        <f t="shared" si="18"/>
        <v>1.0871909071064902</v>
      </c>
      <c r="AM28" s="182">
        <f t="shared" si="19"/>
        <v>0.95775848841887867</v>
      </c>
      <c r="AN28" s="182">
        <f t="shared" si="20"/>
        <v>1.0137341379039531</v>
      </c>
      <c r="AO28" s="182">
        <f t="shared" si="21"/>
        <v>0.96452472361350172</v>
      </c>
      <c r="AP28" s="182">
        <f t="shared" si="22"/>
        <v>0.91536383813002398</v>
      </c>
      <c r="AQ28" s="182">
        <f t="shared" si="23"/>
        <v>0.9658001293553522</v>
      </c>
      <c r="AR28" s="182">
        <f t="shared" si="24"/>
        <v>0.970469497610156</v>
      </c>
      <c r="AS28" s="182">
        <f t="shared" si="25"/>
        <v>1.0171561129882305</v>
      </c>
      <c r="AT28" s="182">
        <f t="shared" si="26"/>
        <v>0.92866897121078784</v>
      </c>
      <c r="AU28" s="182">
        <f t="shared" si="27"/>
        <v>0.86444049774254272</v>
      </c>
      <c r="AV28" s="182">
        <f t="shared" si="28"/>
        <v>0.76944174888930283</v>
      </c>
      <c r="AW28" s="182">
        <f t="shared" si="29"/>
        <v>1.0024458180707914</v>
      </c>
      <c r="AX28" s="182">
        <f t="shared" si="30"/>
        <v>0.90500329456336592</v>
      </c>
      <c r="AY28" s="182">
        <f t="shared" si="31"/>
        <v>0.86797777292472034</v>
      </c>
      <c r="AZ28" s="158">
        <v>154975</v>
      </c>
      <c r="BA28" s="56">
        <v>158707</v>
      </c>
      <c r="BB28" s="56">
        <v>160753</v>
      </c>
      <c r="BC28" s="56">
        <v>172645</v>
      </c>
      <c r="BD28" s="56">
        <v>172242</v>
      </c>
      <c r="BE28" s="56">
        <v>180071</v>
      </c>
      <c r="BF28" s="56">
        <v>184942</v>
      </c>
      <c r="BG28" s="56">
        <v>200204</v>
      </c>
      <c r="BH28" s="56">
        <v>207752</v>
      </c>
      <c r="BI28" s="56">
        <v>211706</v>
      </c>
      <c r="BJ28" s="56">
        <v>219306</v>
      </c>
      <c r="BK28" s="56">
        <v>220412</v>
      </c>
      <c r="BL28" s="56">
        <v>235812</v>
      </c>
      <c r="BM28" s="56">
        <v>243922</v>
      </c>
      <c r="BN28" s="56">
        <v>252996</v>
      </c>
      <c r="BO28" s="159">
        <v>252104</v>
      </c>
      <c r="BP28" s="56">
        <v>89.625</v>
      </c>
      <c r="BQ28" s="56">
        <v>87.5</v>
      </c>
      <c r="BR28" s="56">
        <v>87.3</v>
      </c>
      <c r="BS28" s="56">
        <v>88.899999999999991</v>
      </c>
      <c r="BT28" s="56">
        <v>89.6</v>
      </c>
      <c r="BU28" s="56">
        <v>89.5</v>
      </c>
      <c r="BV28" s="56">
        <v>89.724999999999994</v>
      </c>
      <c r="BW28" s="56">
        <v>88.775000000000006</v>
      </c>
      <c r="BX28" s="56">
        <v>87.15</v>
      </c>
      <c r="BY28" s="56">
        <v>85.425000000000011</v>
      </c>
      <c r="BZ28" s="56">
        <v>87.024999999999991</v>
      </c>
      <c r="CA28" s="56">
        <v>91.4</v>
      </c>
      <c r="CB28" s="56">
        <v>98.4</v>
      </c>
      <c r="CC28" s="56">
        <v>101.45</v>
      </c>
      <c r="CD28" s="56">
        <v>105.5</v>
      </c>
      <c r="CE28" s="159">
        <v>108.7</v>
      </c>
      <c r="CF28" s="221"/>
      <c r="CG28" s="221"/>
      <c r="CH28" s="221"/>
      <c r="CI28" s="221"/>
      <c r="CK28" s="250"/>
      <c r="CL28" s="250"/>
      <c r="CM28" s="250"/>
      <c r="CN28" s="250"/>
    </row>
    <row r="29" spans="1:92" s="75" customFormat="1" x14ac:dyDescent="0.3">
      <c r="A29" s="75">
        <v>24</v>
      </c>
      <c r="B29" s="57" t="s">
        <v>158</v>
      </c>
      <c r="C29" s="75" t="s">
        <v>14</v>
      </c>
      <c r="D29" s="162">
        <v>277.48721543520617</v>
      </c>
      <c r="E29" s="87">
        <v>270.3333653889419</v>
      </c>
      <c r="F29" s="87">
        <v>308.08584063584431</v>
      </c>
      <c r="G29" s="87">
        <v>254.32958871457382</v>
      </c>
      <c r="H29" s="87">
        <v>224.96817817367599</v>
      </c>
      <c r="I29" s="87">
        <v>203.38370251964957</v>
      </c>
      <c r="J29" s="87">
        <v>211.50575278919152</v>
      </c>
      <c r="K29" s="87">
        <v>203.74946502727889</v>
      </c>
      <c r="L29" s="87">
        <v>200.098691459419</v>
      </c>
      <c r="M29" s="87">
        <v>187.5145713549237</v>
      </c>
      <c r="N29" s="87">
        <v>182.89595651608388</v>
      </c>
      <c r="O29" s="87">
        <v>181.65955830961758</v>
      </c>
      <c r="P29" s="87">
        <v>169.15362158969032</v>
      </c>
      <c r="Q29" s="87">
        <v>166.41571140185499</v>
      </c>
      <c r="R29" s="87">
        <v>152.1586887903463</v>
      </c>
      <c r="S29" s="163">
        <v>150.1620670589582</v>
      </c>
      <c r="T29" s="98">
        <f t="shared" si="0"/>
        <v>0.74133985769681465</v>
      </c>
      <c r="U29" s="98">
        <f t="shared" si="1"/>
        <v>0.73859759019297855</v>
      </c>
      <c r="V29" s="98">
        <f t="shared" si="2"/>
        <v>0.87182837869778429</v>
      </c>
      <c r="W29" s="98">
        <f t="shared" si="3"/>
        <v>0.70795187910984314</v>
      </c>
      <c r="X29" s="98">
        <f t="shared" si="4"/>
        <v>0.6027278718651734</v>
      </c>
      <c r="Y29" s="98">
        <f t="shared" si="5"/>
        <v>0.53414775731793684</v>
      </c>
      <c r="Z29" s="98">
        <f t="shared" si="6"/>
        <v>0.53590396251356576</v>
      </c>
      <c r="AA29" s="98">
        <f t="shared" si="7"/>
        <v>0.52549045481744838</v>
      </c>
      <c r="AB29" s="98">
        <f t="shared" si="8"/>
        <v>0.50936435052290752</v>
      </c>
      <c r="AC29" s="98">
        <f t="shared" si="9"/>
        <v>0.46199510041126368</v>
      </c>
      <c r="AD29" s="98">
        <f t="shared" si="10"/>
        <v>0.44046160750627683</v>
      </c>
      <c r="AE29" s="98">
        <f t="shared" si="11"/>
        <v>0.42337385057569654</v>
      </c>
      <c r="AF29" s="98">
        <f t="shared" si="12"/>
        <v>0.40078857958187697</v>
      </c>
      <c r="AG29" s="98">
        <f t="shared" si="13"/>
        <v>0.39315008080043606</v>
      </c>
      <c r="AH29" s="98">
        <f t="shared" si="14"/>
        <v>0.34942941375533365</v>
      </c>
      <c r="AI29" s="98">
        <f t="shared" si="15"/>
        <v>0.33770314435386872</v>
      </c>
      <c r="AJ29" s="181">
        <f t="shared" si="16"/>
        <v>4.0113800568876936</v>
      </c>
      <c r="AK29" s="182">
        <f t="shared" si="17"/>
        <v>3.8743585150690345</v>
      </c>
      <c r="AL29" s="182">
        <f t="shared" si="18"/>
        <v>4.4714926071965797</v>
      </c>
      <c r="AM29" s="182">
        <f t="shared" si="19"/>
        <v>3.547135128515674</v>
      </c>
      <c r="AN29" s="182">
        <f t="shared" si="20"/>
        <v>3.1354449919676095</v>
      </c>
      <c r="AO29" s="182">
        <f t="shared" si="21"/>
        <v>2.7391744447090853</v>
      </c>
      <c r="AP29" s="182">
        <f t="shared" si="22"/>
        <v>2.7693060921661736</v>
      </c>
      <c r="AQ29" s="182">
        <f t="shared" si="23"/>
        <v>2.6130101318022301</v>
      </c>
      <c r="AR29" s="182">
        <f t="shared" si="24"/>
        <v>2.5012336432427373</v>
      </c>
      <c r="AS29" s="182">
        <f t="shared" si="25"/>
        <v>2.1995844147205128</v>
      </c>
      <c r="AT29" s="182">
        <f t="shared" si="26"/>
        <v>2.1260791225351223</v>
      </c>
      <c r="AU29" s="182">
        <f t="shared" si="27"/>
        <v>2.0898424884626694</v>
      </c>
      <c r="AV29" s="182">
        <f t="shared" si="28"/>
        <v>1.9293255955482216</v>
      </c>
      <c r="AW29" s="182">
        <f t="shared" si="29"/>
        <v>1.8884052357657304</v>
      </c>
      <c r="AX29" s="182">
        <f t="shared" si="30"/>
        <v>1.7000970814563829</v>
      </c>
      <c r="AY29" s="182">
        <f t="shared" si="31"/>
        <v>1.7015531678068918</v>
      </c>
      <c r="AZ29" s="158">
        <v>374305</v>
      </c>
      <c r="BA29" s="56">
        <v>366009</v>
      </c>
      <c r="BB29" s="56">
        <v>353379</v>
      </c>
      <c r="BC29" s="56">
        <v>359247</v>
      </c>
      <c r="BD29" s="56">
        <v>373250</v>
      </c>
      <c r="BE29" s="56">
        <v>380763</v>
      </c>
      <c r="BF29" s="56">
        <v>394671</v>
      </c>
      <c r="BG29" s="56">
        <v>387732</v>
      </c>
      <c r="BH29" s="56">
        <v>392840</v>
      </c>
      <c r="BI29" s="56">
        <v>405880</v>
      </c>
      <c r="BJ29" s="56">
        <v>415237</v>
      </c>
      <c r="BK29" s="56">
        <v>429076</v>
      </c>
      <c r="BL29" s="56">
        <v>422052</v>
      </c>
      <c r="BM29" s="56">
        <v>423288</v>
      </c>
      <c r="BN29" s="56">
        <v>435449</v>
      </c>
      <c r="BO29" s="159">
        <v>444657</v>
      </c>
      <c r="BP29" s="56">
        <v>69.174999999999997</v>
      </c>
      <c r="BQ29" s="56">
        <v>69.775000000000006</v>
      </c>
      <c r="BR29" s="56">
        <v>68.900000000000006</v>
      </c>
      <c r="BS29" s="56">
        <v>71.7</v>
      </c>
      <c r="BT29" s="56">
        <v>71.75</v>
      </c>
      <c r="BU29" s="56">
        <v>74.25</v>
      </c>
      <c r="BV29" s="56">
        <v>76.375</v>
      </c>
      <c r="BW29" s="56">
        <v>77.974999999999994</v>
      </c>
      <c r="BX29" s="56">
        <v>80</v>
      </c>
      <c r="BY29" s="56">
        <v>85.25</v>
      </c>
      <c r="BZ29" s="56">
        <v>86.025000000000006</v>
      </c>
      <c r="CA29" s="56">
        <v>86.925000000000011</v>
      </c>
      <c r="CB29" s="56">
        <v>87.674999999999997</v>
      </c>
      <c r="CC29" s="56">
        <v>88.125</v>
      </c>
      <c r="CD29" s="56">
        <v>89.500000000000014</v>
      </c>
      <c r="CE29" s="159">
        <v>88.25</v>
      </c>
      <c r="CF29" s="221"/>
      <c r="CG29" s="221"/>
      <c r="CH29" s="221"/>
      <c r="CI29" s="221"/>
      <c r="CK29" s="250"/>
      <c r="CL29" s="250"/>
      <c r="CM29" s="250"/>
      <c r="CN29" s="250"/>
    </row>
    <row r="30" spans="1:92" s="75" customFormat="1" x14ac:dyDescent="0.3">
      <c r="A30" s="75">
        <v>25</v>
      </c>
      <c r="B30" s="57" t="s">
        <v>159</v>
      </c>
      <c r="C30" s="75" t="s">
        <v>45</v>
      </c>
      <c r="D30" s="162">
        <v>461.90302906823894</v>
      </c>
      <c r="E30" s="87">
        <v>447.99730982466394</v>
      </c>
      <c r="F30" s="87">
        <v>442.219381857786</v>
      </c>
      <c r="G30" s="87">
        <v>445.05739255609194</v>
      </c>
      <c r="H30" s="87">
        <v>409.44395951266563</v>
      </c>
      <c r="I30" s="87">
        <v>397.46980177764908</v>
      </c>
      <c r="J30" s="87">
        <v>381.8509837818699</v>
      </c>
      <c r="K30" s="87">
        <v>375.97987383291206</v>
      </c>
      <c r="L30" s="87">
        <v>353.48331083960608</v>
      </c>
      <c r="M30" s="87">
        <v>340.09366965573304</v>
      </c>
      <c r="N30" s="87">
        <v>330.70363255668479</v>
      </c>
      <c r="O30" s="87">
        <v>330.8000793705296</v>
      </c>
      <c r="P30" s="87">
        <v>306.99906500709562</v>
      </c>
      <c r="Q30" s="87">
        <v>257.6333411504832</v>
      </c>
      <c r="R30" s="87">
        <v>225.86599424733271</v>
      </c>
      <c r="S30" s="163">
        <v>222.6149862891084</v>
      </c>
      <c r="T30" s="98">
        <f t="shared" si="0"/>
        <v>2.7723607770736387</v>
      </c>
      <c r="U30" s="98">
        <f t="shared" si="1"/>
        <v>2.9670267949604217</v>
      </c>
      <c r="V30" s="98">
        <f t="shared" si="2"/>
        <v>2.5987223323879105</v>
      </c>
      <c r="W30" s="98">
        <f t="shared" si="3"/>
        <v>2.488745568681034</v>
      </c>
      <c r="X30" s="98">
        <f t="shared" si="4"/>
        <v>2.2100806399189561</v>
      </c>
      <c r="Y30" s="98">
        <f t="shared" si="5"/>
        <v>1.9910822881785804</v>
      </c>
      <c r="Z30" s="98">
        <f t="shared" si="6"/>
        <v>1.8366873997454083</v>
      </c>
      <c r="AA30" s="98">
        <f t="shared" si="7"/>
        <v>1.7364511404518344</v>
      </c>
      <c r="AB30" s="98">
        <f t="shared" si="8"/>
        <v>1.5471557288590165</v>
      </c>
      <c r="AC30" s="98">
        <f t="shared" si="9"/>
        <v>1.4054096246347274</v>
      </c>
      <c r="AD30" s="98">
        <f t="shared" si="10"/>
        <v>1.3207910782947916</v>
      </c>
      <c r="AE30" s="98">
        <f t="shared" si="11"/>
        <v>1.2729493682221797</v>
      </c>
      <c r="AF30" s="98">
        <f t="shared" si="12"/>
        <v>1.1676520044389762</v>
      </c>
      <c r="AG30" s="98">
        <f t="shared" si="13"/>
        <v>0.96734993617098852</v>
      </c>
      <c r="AH30" s="98">
        <f t="shared" si="14"/>
        <v>0.76818635914406164</v>
      </c>
      <c r="AI30" s="98">
        <f t="shared" si="15"/>
        <v>0.73100687707402967</v>
      </c>
      <c r="AJ30" s="181">
        <f t="shared" si="16"/>
        <v>2.5233708225525207</v>
      </c>
      <c r="AK30" s="182">
        <f t="shared" si="17"/>
        <v>2.4311344991163426</v>
      </c>
      <c r="AL30" s="182">
        <f t="shared" si="18"/>
        <v>2.3419535647175214</v>
      </c>
      <c r="AM30" s="182">
        <f t="shared" si="19"/>
        <v>2.2623326600894238</v>
      </c>
      <c r="AN30" s="182">
        <f t="shared" si="20"/>
        <v>1.9931554558240996</v>
      </c>
      <c r="AO30" s="182">
        <f t="shared" si="21"/>
        <v>1.8981365891960318</v>
      </c>
      <c r="AP30" s="182">
        <f t="shared" si="22"/>
        <v>1.7841419637045668</v>
      </c>
      <c r="AQ30" s="182">
        <f t="shared" si="23"/>
        <v>1.7181760485909383</v>
      </c>
      <c r="AR30" s="182">
        <f t="shared" si="24"/>
        <v>1.5856602482431588</v>
      </c>
      <c r="AS30" s="182">
        <f t="shared" si="25"/>
        <v>1.4120559254960889</v>
      </c>
      <c r="AT30" s="182">
        <f t="shared" si="26"/>
        <v>1.3293282385958589</v>
      </c>
      <c r="AU30" s="182">
        <f t="shared" si="27"/>
        <v>1.2886641190904933</v>
      </c>
      <c r="AV30" s="182">
        <f t="shared" si="28"/>
        <v>1.1922293786683325</v>
      </c>
      <c r="AW30" s="182">
        <f t="shared" si="29"/>
        <v>0.99520363554025382</v>
      </c>
      <c r="AX30" s="182">
        <f t="shared" si="30"/>
        <v>0.8321488228694216</v>
      </c>
      <c r="AY30" s="182">
        <f t="shared" si="31"/>
        <v>0.79783168636899326</v>
      </c>
      <c r="AZ30" s="158">
        <v>166610</v>
      </c>
      <c r="BA30" s="56">
        <v>150992</v>
      </c>
      <c r="BB30" s="56">
        <v>170168</v>
      </c>
      <c r="BC30" s="56">
        <v>178828</v>
      </c>
      <c r="BD30" s="56">
        <v>185262</v>
      </c>
      <c r="BE30" s="56">
        <v>199625</v>
      </c>
      <c r="BF30" s="56">
        <v>207902</v>
      </c>
      <c r="BG30" s="56">
        <v>216522</v>
      </c>
      <c r="BH30" s="56">
        <v>228473</v>
      </c>
      <c r="BI30" s="56">
        <v>241989</v>
      </c>
      <c r="BJ30" s="56">
        <v>250383</v>
      </c>
      <c r="BK30" s="56">
        <v>259869</v>
      </c>
      <c r="BL30" s="56">
        <v>262920</v>
      </c>
      <c r="BM30" s="56">
        <v>266329</v>
      </c>
      <c r="BN30" s="56">
        <v>294025</v>
      </c>
      <c r="BO30" s="159">
        <v>304532</v>
      </c>
      <c r="BP30" s="56">
        <v>183.05</v>
      </c>
      <c r="BQ30" s="56">
        <v>184.27499999999998</v>
      </c>
      <c r="BR30" s="56">
        <v>188.82499999999999</v>
      </c>
      <c r="BS30" s="56">
        <v>196.72500000000002</v>
      </c>
      <c r="BT30" s="56">
        <v>205.42500000000001</v>
      </c>
      <c r="BU30" s="56">
        <v>209.40000000000003</v>
      </c>
      <c r="BV30" s="56">
        <v>214.02499999999998</v>
      </c>
      <c r="BW30" s="56">
        <v>218.82499999999999</v>
      </c>
      <c r="BX30" s="56">
        <v>222.92499999999998</v>
      </c>
      <c r="BY30" s="56">
        <v>240.85000000000002</v>
      </c>
      <c r="BZ30" s="56">
        <v>248.77500000000001</v>
      </c>
      <c r="CA30" s="56">
        <v>256.7</v>
      </c>
      <c r="CB30" s="56">
        <v>257.5</v>
      </c>
      <c r="CC30" s="56">
        <v>258.875</v>
      </c>
      <c r="CD30" s="56">
        <v>271.42499999999995</v>
      </c>
      <c r="CE30" s="159">
        <v>279.02500000000003</v>
      </c>
      <c r="CF30"/>
      <c r="CG30"/>
      <c r="CH30"/>
      <c r="CI30"/>
      <c r="CK30" s="250"/>
      <c r="CL30" s="250"/>
      <c r="CM30" s="250"/>
      <c r="CN30" s="250"/>
    </row>
    <row r="31" spans="1:92" s="75" customFormat="1" x14ac:dyDescent="0.3">
      <c r="A31" s="75">
        <v>26</v>
      </c>
      <c r="B31" s="57" t="s">
        <v>160</v>
      </c>
      <c r="C31" s="75" t="s">
        <v>15</v>
      </c>
      <c r="D31" s="162">
        <v>91.160827514038104</v>
      </c>
      <c r="E31" s="87">
        <v>91.2826984055541</v>
      </c>
      <c r="F31" s="87">
        <v>88.329875822896696</v>
      </c>
      <c r="G31" s="87">
        <v>89.330982290096586</v>
      </c>
      <c r="H31" s="87">
        <v>82.337319367661195</v>
      </c>
      <c r="I31" s="87">
        <v>78.234593595327794</v>
      </c>
      <c r="J31" s="87">
        <v>75.896566357542994</v>
      </c>
      <c r="K31" s="87">
        <v>75.895816846537898</v>
      </c>
      <c r="L31" s="87">
        <v>71.526912146345296</v>
      </c>
      <c r="M31" s="87">
        <v>68.925038001759305</v>
      </c>
      <c r="N31" s="87">
        <v>67.434011152424105</v>
      </c>
      <c r="O31" s="87">
        <v>64.751517258064609</v>
      </c>
      <c r="P31" s="87">
        <v>59.508347434731704</v>
      </c>
      <c r="Q31" s="87">
        <v>57.510496333988399</v>
      </c>
      <c r="R31" s="87">
        <v>49.741735966125901</v>
      </c>
      <c r="S31" s="163">
        <v>49.064527705940897</v>
      </c>
      <c r="T31" s="98">
        <f t="shared" si="0"/>
        <v>2.5686341931258974</v>
      </c>
      <c r="U31" s="98">
        <f t="shared" si="1"/>
        <v>2.5639046823457039</v>
      </c>
      <c r="V31" s="98">
        <f t="shared" si="2"/>
        <v>2.3745228587568667</v>
      </c>
      <c r="W31" s="98">
        <f t="shared" si="3"/>
        <v>2.3666971066391995</v>
      </c>
      <c r="X31" s="98">
        <f t="shared" si="4"/>
        <v>2.2791706628926867</v>
      </c>
      <c r="Y31" s="98">
        <f t="shared" si="5"/>
        <v>2.1936572901336864</v>
      </c>
      <c r="Z31" s="98">
        <f t="shared" si="6"/>
        <v>2.0275309581797609</v>
      </c>
      <c r="AA31" s="98">
        <f t="shared" si="7"/>
        <v>1.9485447200651578</v>
      </c>
      <c r="AB31" s="98">
        <f t="shared" si="8"/>
        <v>1.7379039324135697</v>
      </c>
      <c r="AC31" s="98">
        <f t="shared" si="9"/>
        <v>1.5393987135784004</v>
      </c>
      <c r="AD31" s="98">
        <f t="shared" si="10"/>
        <v>1.430930084293683</v>
      </c>
      <c r="AE31" s="98">
        <f t="shared" si="11"/>
        <v>1.3284815095723232</v>
      </c>
      <c r="AF31" s="98">
        <f t="shared" si="12"/>
        <v>1.192050388308161</v>
      </c>
      <c r="AG31" s="98">
        <f t="shared" si="13"/>
        <v>1.0603749600632126</v>
      </c>
      <c r="AH31" s="98">
        <f t="shared" si="14"/>
        <v>0.84403875530052608</v>
      </c>
      <c r="AI31" s="98">
        <f t="shared" si="15"/>
        <v>0.79505651584685144</v>
      </c>
      <c r="AJ31" s="181">
        <f t="shared" si="16"/>
        <v>1.3938964451687781</v>
      </c>
      <c r="AK31" s="182">
        <f t="shared" si="17"/>
        <v>1.4512352687687455</v>
      </c>
      <c r="AL31" s="182">
        <f t="shared" si="18"/>
        <v>1.3774639504545292</v>
      </c>
      <c r="AM31" s="182">
        <f t="shared" si="19"/>
        <v>1.4224678708614105</v>
      </c>
      <c r="AN31" s="182">
        <f t="shared" si="20"/>
        <v>1.3028056861971709</v>
      </c>
      <c r="AO31" s="182">
        <f t="shared" si="21"/>
        <v>1.22913736991874</v>
      </c>
      <c r="AP31" s="182">
        <f t="shared" si="22"/>
        <v>1.1831109330871861</v>
      </c>
      <c r="AQ31" s="182">
        <f t="shared" si="23"/>
        <v>1.1680772119513336</v>
      </c>
      <c r="AR31" s="182">
        <f t="shared" si="24"/>
        <v>1.104236389754462</v>
      </c>
      <c r="AS31" s="182">
        <f t="shared" si="25"/>
        <v>1.0427388502535446</v>
      </c>
      <c r="AT31" s="182">
        <f t="shared" si="26"/>
        <v>1.0049778115115366</v>
      </c>
      <c r="AU31" s="182">
        <f t="shared" si="27"/>
        <v>0.97115136495035037</v>
      </c>
      <c r="AV31" s="182">
        <f t="shared" si="28"/>
        <v>0.9194028186130816</v>
      </c>
      <c r="AW31" s="182">
        <f t="shared" si="29"/>
        <v>0.88443669871569996</v>
      </c>
      <c r="AX31" s="182">
        <f t="shared" si="30"/>
        <v>0.7323038051693177</v>
      </c>
      <c r="AY31" s="182">
        <f t="shared" si="31"/>
        <v>0.71757992988579011</v>
      </c>
      <c r="AZ31" s="158">
        <v>35490</v>
      </c>
      <c r="BA31" s="56">
        <v>35603</v>
      </c>
      <c r="BB31" s="56">
        <v>37199</v>
      </c>
      <c r="BC31" s="56">
        <v>37745</v>
      </c>
      <c r="BD31" s="56">
        <v>36126</v>
      </c>
      <c r="BE31" s="56">
        <v>35664</v>
      </c>
      <c r="BF31" s="56">
        <v>37433</v>
      </c>
      <c r="BG31" s="56">
        <v>38950</v>
      </c>
      <c r="BH31" s="56">
        <v>41157</v>
      </c>
      <c r="BI31" s="56">
        <v>44774</v>
      </c>
      <c r="BJ31" s="56">
        <v>47126</v>
      </c>
      <c r="BK31" s="56">
        <v>48741</v>
      </c>
      <c r="BL31" s="56">
        <v>49921</v>
      </c>
      <c r="BM31" s="56">
        <v>54236</v>
      </c>
      <c r="BN31" s="56">
        <v>58933</v>
      </c>
      <c r="BO31" s="159">
        <v>61712</v>
      </c>
      <c r="BP31" s="56">
        <v>65.400000000000006</v>
      </c>
      <c r="BQ31" s="56">
        <v>62.9</v>
      </c>
      <c r="BR31" s="56">
        <v>64.125</v>
      </c>
      <c r="BS31" s="56">
        <v>62.8</v>
      </c>
      <c r="BT31" s="56">
        <v>63.2</v>
      </c>
      <c r="BU31" s="56">
        <v>63.649999999999991</v>
      </c>
      <c r="BV31" s="56">
        <v>64.150000000000006</v>
      </c>
      <c r="BW31" s="56">
        <v>64.974999999999994</v>
      </c>
      <c r="BX31" s="56">
        <v>64.775000000000006</v>
      </c>
      <c r="BY31" s="56">
        <v>66.099999999999994</v>
      </c>
      <c r="BZ31" s="56">
        <v>67.099999999999994</v>
      </c>
      <c r="CA31" s="56">
        <v>66.674999999999997</v>
      </c>
      <c r="CB31" s="56">
        <v>64.724999999999994</v>
      </c>
      <c r="CC31" s="56">
        <v>65.025000000000006</v>
      </c>
      <c r="CD31" s="56">
        <v>67.924999999999997</v>
      </c>
      <c r="CE31" s="159">
        <v>68.375</v>
      </c>
      <c r="CF31" s="221"/>
      <c r="CG31" s="221"/>
      <c r="CH31" s="221"/>
      <c r="CI31" s="221"/>
      <c r="CK31" s="250"/>
      <c r="CL31" s="250"/>
      <c r="CM31" s="250"/>
      <c r="CN31" s="250"/>
    </row>
    <row r="32" spans="1:92" s="75" customFormat="1" x14ac:dyDescent="0.3">
      <c r="A32" s="75">
        <v>27</v>
      </c>
      <c r="B32" s="57" t="s">
        <v>161</v>
      </c>
      <c r="C32" s="75" t="s">
        <v>46</v>
      </c>
      <c r="D32" s="162">
        <v>442.72410569862302</v>
      </c>
      <c r="E32" s="87">
        <v>459.36798498935798</v>
      </c>
      <c r="F32" s="87">
        <v>510.04039189353995</v>
      </c>
      <c r="G32" s="87">
        <v>529.136366427756</v>
      </c>
      <c r="H32" s="87">
        <v>500.595388425995</v>
      </c>
      <c r="I32" s="87">
        <v>534.35241353498805</v>
      </c>
      <c r="J32" s="87">
        <v>471.00698734034501</v>
      </c>
      <c r="K32" s="87">
        <v>484.387385622831</v>
      </c>
      <c r="L32" s="87">
        <v>472.09550776866797</v>
      </c>
      <c r="M32" s="87">
        <v>464.82084081468997</v>
      </c>
      <c r="N32" s="87">
        <v>479.74610447339603</v>
      </c>
      <c r="O32" s="87">
        <v>491.29927452888899</v>
      </c>
      <c r="P32" s="87">
        <v>463.62946400358095</v>
      </c>
      <c r="Q32" s="87">
        <v>475.22987635831595</v>
      </c>
      <c r="R32" s="87">
        <v>441.88876934076001</v>
      </c>
      <c r="S32" s="163">
        <v>433.09207603217902</v>
      </c>
      <c r="T32" s="98">
        <f t="shared" si="0"/>
        <v>3.1421157253273457</v>
      </c>
      <c r="U32" s="98">
        <f t="shared" si="1"/>
        <v>3.4828045201473739</v>
      </c>
      <c r="V32" s="98">
        <f t="shared" si="2"/>
        <v>3.6444732859365905</v>
      </c>
      <c r="W32" s="98">
        <f t="shared" si="3"/>
        <v>3.5225737215005095</v>
      </c>
      <c r="X32" s="98">
        <f t="shared" si="4"/>
        <v>3.3973911136704174</v>
      </c>
      <c r="Y32" s="98">
        <f t="shared" si="5"/>
        <v>3.6477804415066735</v>
      </c>
      <c r="Z32" s="98">
        <f t="shared" si="6"/>
        <v>3.0963875182614795</v>
      </c>
      <c r="AA32" s="98">
        <f t="shared" si="7"/>
        <v>2.9480091633061347</v>
      </c>
      <c r="AB32" s="98">
        <f t="shared" si="8"/>
        <v>2.7339802508073916</v>
      </c>
      <c r="AC32" s="98">
        <f t="shared" si="9"/>
        <v>2.64873290945643</v>
      </c>
      <c r="AD32" s="98">
        <f t="shared" si="10"/>
        <v>2.6667673041023026</v>
      </c>
      <c r="AE32" s="98">
        <f t="shared" si="11"/>
        <v>2.7416713144131264</v>
      </c>
      <c r="AF32" s="98">
        <f t="shared" si="12"/>
        <v>2.8234967723294253</v>
      </c>
      <c r="AG32" s="98">
        <f t="shared" si="13"/>
        <v>2.6907673547451569</v>
      </c>
      <c r="AH32" s="98">
        <f t="shared" si="14"/>
        <v>2.2607053402949888</v>
      </c>
      <c r="AI32" s="98">
        <f t="shared" si="15"/>
        <v>2.1579507116842338</v>
      </c>
      <c r="AJ32" s="181">
        <f t="shared" si="16"/>
        <v>2.0853702576477766</v>
      </c>
      <c r="AK32" s="182">
        <f t="shared" si="17"/>
        <v>2.2908265053701937</v>
      </c>
      <c r="AL32" s="182">
        <f t="shared" si="18"/>
        <v>2.4055672297773372</v>
      </c>
      <c r="AM32" s="182">
        <f t="shared" si="19"/>
        <v>2.3068615430092905</v>
      </c>
      <c r="AN32" s="182">
        <f t="shared" si="20"/>
        <v>2.1333705025612404</v>
      </c>
      <c r="AO32" s="182">
        <f t="shared" si="21"/>
        <v>2.2475390684962693</v>
      </c>
      <c r="AP32" s="182">
        <f t="shared" si="22"/>
        <v>1.9398969824561161</v>
      </c>
      <c r="AQ32" s="182">
        <f t="shared" si="23"/>
        <v>1.8988137421514348</v>
      </c>
      <c r="AR32" s="182">
        <f t="shared" si="24"/>
        <v>1.7622079423989099</v>
      </c>
      <c r="AS32" s="182">
        <f t="shared" si="25"/>
        <v>1.6792660434056719</v>
      </c>
      <c r="AT32" s="182">
        <f t="shared" si="26"/>
        <v>1.6868709721286781</v>
      </c>
      <c r="AU32" s="182">
        <f t="shared" si="27"/>
        <v>1.7169291439066539</v>
      </c>
      <c r="AV32" s="182">
        <f t="shared" si="28"/>
        <v>1.7272216224404622</v>
      </c>
      <c r="AW32" s="182">
        <f t="shared" si="29"/>
        <v>1.7108446633365704</v>
      </c>
      <c r="AX32" s="182">
        <f t="shared" si="30"/>
        <v>1.471001229496538</v>
      </c>
      <c r="AY32" s="182">
        <f t="shared" si="31"/>
        <v>1.4312362063191642</v>
      </c>
      <c r="AZ32" s="158">
        <v>140900</v>
      </c>
      <c r="BA32" s="56">
        <v>131896</v>
      </c>
      <c r="BB32" s="56">
        <v>139949</v>
      </c>
      <c r="BC32" s="56">
        <v>150213</v>
      </c>
      <c r="BD32" s="56">
        <v>147347</v>
      </c>
      <c r="BE32" s="56">
        <v>146487</v>
      </c>
      <c r="BF32" s="56">
        <v>152115</v>
      </c>
      <c r="BG32" s="56">
        <v>164310</v>
      </c>
      <c r="BH32" s="56">
        <v>172677</v>
      </c>
      <c r="BI32" s="56">
        <v>175488</v>
      </c>
      <c r="BJ32" s="56">
        <v>179898</v>
      </c>
      <c r="BK32" s="56">
        <v>179197</v>
      </c>
      <c r="BL32" s="56">
        <v>164204</v>
      </c>
      <c r="BM32" s="56">
        <v>176615</v>
      </c>
      <c r="BN32" s="56">
        <v>195465</v>
      </c>
      <c r="BO32" s="159">
        <v>200696</v>
      </c>
      <c r="BP32" s="56">
        <v>212.3</v>
      </c>
      <c r="BQ32" s="56">
        <v>200.52499999999998</v>
      </c>
      <c r="BR32" s="56">
        <v>212.02500000000001</v>
      </c>
      <c r="BS32" s="56">
        <v>229.375</v>
      </c>
      <c r="BT32" s="56">
        <v>234.64999999999998</v>
      </c>
      <c r="BU32" s="56">
        <v>237.75</v>
      </c>
      <c r="BV32" s="56">
        <v>242.8</v>
      </c>
      <c r="BW32" s="56">
        <v>255.1</v>
      </c>
      <c r="BX32" s="56">
        <v>267.89999999999998</v>
      </c>
      <c r="BY32" s="56">
        <v>276.8</v>
      </c>
      <c r="BZ32" s="56">
        <v>284.39999999999998</v>
      </c>
      <c r="CA32" s="56">
        <v>286.14999999999998</v>
      </c>
      <c r="CB32" s="56">
        <v>268.42499999999995</v>
      </c>
      <c r="CC32" s="56">
        <v>277.77500000000003</v>
      </c>
      <c r="CD32" s="56">
        <v>300.39999999999998</v>
      </c>
      <c r="CE32" s="159">
        <v>302.59999999999997</v>
      </c>
      <c r="CF32" s="221"/>
      <c r="CG32" s="221"/>
      <c r="CH32" s="221"/>
      <c r="CI32" s="221"/>
      <c r="CK32" s="250"/>
      <c r="CL32" s="250"/>
      <c r="CM32" s="250"/>
      <c r="CN32" s="250"/>
    </row>
    <row r="33" spans="1:92" s="75" customFormat="1" x14ac:dyDescent="0.3">
      <c r="A33" s="75">
        <v>28</v>
      </c>
      <c r="B33" s="57" t="s">
        <v>162</v>
      </c>
      <c r="C33" s="75" t="s">
        <v>16</v>
      </c>
      <c r="D33" s="162">
        <v>70.774926385625804</v>
      </c>
      <c r="E33" s="87">
        <v>72.150269216963991</v>
      </c>
      <c r="F33" s="87">
        <v>74.389510382568304</v>
      </c>
      <c r="G33" s="87">
        <v>72.150301079356495</v>
      </c>
      <c r="H33" s="87">
        <v>68.4361296698101</v>
      </c>
      <c r="I33" s="87">
        <v>67.984365374400994</v>
      </c>
      <c r="J33" s="87">
        <v>66.615805357331794</v>
      </c>
      <c r="K33" s="87">
        <v>67.322882328355902</v>
      </c>
      <c r="L33" s="87">
        <v>63.461463704778495</v>
      </c>
      <c r="M33" s="87">
        <v>61.4331783786389</v>
      </c>
      <c r="N33" s="87">
        <v>61.2726619772519</v>
      </c>
      <c r="O33" s="87">
        <v>60.835750349917397</v>
      </c>
      <c r="P33" s="87">
        <v>56.806344842520801</v>
      </c>
      <c r="Q33" s="87">
        <v>56.034557391071495</v>
      </c>
      <c r="R33" s="87">
        <v>50.232770436895208</v>
      </c>
      <c r="S33" s="163">
        <v>49.592133956358595</v>
      </c>
      <c r="T33" s="98">
        <f t="shared" si="0"/>
        <v>1.8673137667042849</v>
      </c>
      <c r="U33" s="98">
        <f t="shared" si="1"/>
        <v>1.772211368072411</v>
      </c>
      <c r="V33" s="98">
        <f t="shared" si="2"/>
        <v>1.7996301137644741</v>
      </c>
      <c r="W33" s="98">
        <f t="shared" si="3"/>
        <v>1.6054092180890145</v>
      </c>
      <c r="X33" s="98">
        <f t="shared" si="4"/>
        <v>1.5550838408882499</v>
      </c>
      <c r="Y33" s="98">
        <f t="shared" si="5"/>
        <v>1.478338777793746</v>
      </c>
      <c r="Z33" s="98">
        <f t="shared" si="6"/>
        <v>1.4579953021959244</v>
      </c>
      <c r="AA33" s="98">
        <f t="shared" si="7"/>
        <v>1.4125360846049371</v>
      </c>
      <c r="AB33" s="98">
        <f t="shared" si="8"/>
        <v>1.3127875655195071</v>
      </c>
      <c r="AC33" s="98">
        <f t="shared" si="9"/>
        <v>1.2524347796913191</v>
      </c>
      <c r="AD33" s="98">
        <f t="shared" si="10"/>
        <v>1.2456071634496533</v>
      </c>
      <c r="AE33" s="98">
        <f t="shared" si="11"/>
        <v>1.2030245871960568</v>
      </c>
      <c r="AF33" s="98">
        <f t="shared" si="12"/>
        <v>1.1224332116680658</v>
      </c>
      <c r="AG33" s="98">
        <f t="shared" si="13"/>
        <v>1.0458696341913787</v>
      </c>
      <c r="AH33" s="98">
        <f t="shared" si="14"/>
        <v>0.90195842272628901</v>
      </c>
      <c r="AI33" s="98">
        <f t="shared" si="15"/>
        <v>0.8591994656241202</v>
      </c>
      <c r="AJ33" s="181">
        <f t="shared" si="16"/>
        <v>1.2416653751864175</v>
      </c>
      <c r="AK33" s="182">
        <f t="shared" si="17"/>
        <v>1.1665362848336942</v>
      </c>
      <c r="AL33" s="182">
        <f t="shared" si="18"/>
        <v>1.1510949382215598</v>
      </c>
      <c r="AM33" s="182">
        <f t="shared" si="19"/>
        <v>1.0263200722525816</v>
      </c>
      <c r="AN33" s="182">
        <f t="shared" si="20"/>
        <v>0.92200915688528273</v>
      </c>
      <c r="AO33" s="182">
        <f t="shared" si="21"/>
        <v>0.89896681486811236</v>
      </c>
      <c r="AP33" s="182">
        <f t="shared" si="22"/>
        <v>0.85432260798117077</v>
      </c>
      <c r="AQ33" s="182">
        <f t="shared" si="23"/>
        <v>0.83191698892006039</v>
      </c>
      <c r="AR33" s="182">
        <f t="shared" si="24"/>
        <v>0.71405303746586213</v>
      </c>
      <c r="AS33" s="182">
        <f t="shared" si="25"/>
        <v>0.69652129680996488</v>
      </c>
      <c r="AT33" s="182">
        <f t="shared" si="26"/>
        <v>0.68005174225584797</v>
      </c>
      <c r="AU33" s="182">
        <f t="shared" si="27"/>
        <v>0.67464097976065862</v>
      </c>
      <c r="AV33" s="182">
        <f t="shared" si="28"/>
        <v>0.61296298724058051</v>
      </c>
      <c r="AW33" s="182">
        <f t="shared" si="29"/>
        <v>0.58369330615699477</v>
      </c>
      <c r="AX33" s="182">
        <f t="shared" si="30"/>
        <v>0.51205678325071569</v>
      </c>
      <c r="AY33" s="182">
        <f t="shared" si="31"/>
        <v>0.50004672504520886</v>
      </c>
      <c r="AZ33" s="158">
        <v>37902</v>
      </c>
      <c r="BA33" s="56">
        <v>40712</v>
      </c>
      <c r="BB33" s="56">
        <v>41336</v>
      </c>
      <c r="BC33" s="56">
        <v>44942</v>
      </c>
      <c r="BD33" s="56">
        <v>44008</v>
      </c>
      <c r="BE33" s="56">
        <v>45987</v>
      </c>
      <c r="BF33" s="56">
        <v>45690</v>
      </c>
      <c r="BG33" s="56">
        <v>47661</v>
      </c>
      <c r="BH33" s="56">
        <v>48341</v>
      </c>
      <c r="BI33" s="56">
        <v>49051</v>
      </c>
      <c r="BJ33" s="56">
        <v>49191</v>
      </c>
      <c r="BK33" s="56">
        <v>50569</v>
      </c>
      <c r="BL33" s="56">
        <v>50610</v>
      </c>
      <c r="BM33" s="56">
        <v>53577</v>
      </c>
      <c r="BN33" s="56">
        <v>55693</v>
      </c>
      <c r="BO33" s="159">
        <v>57719</v>
      </c>
      <c r="BP33" s="56">
        <v>57</v>
      </c>
      <c r="BQ33" s="56">
        <v>61.85</v>
      </c>
      <c r="BR33" s="56">
        <v>64.625</v>
      </c>
      <c r="BS33" s="56">
        <v>70.3</v>
      </c>
      <c r="BT33" s="56">
        <v>74.224999999999994</v>
      </c>
      <c r="BU33" s="56">
        <v>75.625</v>
      </c>
      <c r="BV33" s="56">
        <v>77.974999999999994</v>
      </c>
      <c r="BW33" s="56">
        <v>80.925000000000011</v>
      </c>
      <c r="BX33" s="56">
        <v>88.875</v>
      </c>
      <c r="BY33" s="56">
        <v>88.2</v>
      </c>
      <c r="BZ33" s="56">
        <v>90.1</v>
      </c>
      <c r="CA33" s="56">
        <v>90.175000000000011</v>
      </c>
      <c r="CB33" s="56">
        <v>92.675000000000011</v>
      </c>
      <c r="CC33" s="56">
        <v>96</v>
      </c>
      <c r="CD33" s="56">
        <v>98.1</v>
      </c>
      <c r="CE33" s="159">
        <v>99.175000000000011</v>
      </c>
      <c r="CF33" s="221"/>
      <c r="CG33" s="221"/>
      <c r="CH33" s="221"/>
      <c r="CI33" s="221"/>
      <c r="CK33" s="250"/>
      <c r="CL33" s="250"/>
      <c r="CM33" s="250"/>
      <c r="CN33" s="250"/>
    </row>
    <row r="34" spans="1:92" s="75" customFormat="1" x14ac:dyDescent="0.3">
      <c r="A34" s="75">
        <v>29</v>
      </c>
      <c r="B34" s="57" t="s">
        <v>163</v>
      </c>
      <c r="C34" s="75" t="s">
        <v>17</v>
      </c>
      <c r="D34" s="162">
        <v>163.2616536118646</v>
      </c>
      <c r="E34" s="87">
        <v>151.7474030073268</v>
      </c>
      <c r="F34" s="87">
        <v>162.8418873196913</v>
      </c>
      <c r="G34" s="87">
        <v>140.87316594810019</v>
      </c>
      <c r="H34" s="87">
        <v>137.22763304855221</v>
      </c>
      <c r="I34" s="87">
        <v>120.64997006225019</v>
      </c>
      <c r="J34" s="87">
        <v>125.4776510549635</v>
      </c>
      <c r="K34" s="87">
        <v>127.49863121942609</v>
      </c>
      <c r="L34" s="87">
        <v>115.19926445721599</v>
      </c>
      <c r="M34" s="87">
        <v>149.68301267549469</v>
      </c>
      <c r="N34" s="87">
        <v>122.3078092222013</v>
      </c>
      <c r="O34" s="87">
        <v>115.78419878298971</v>
      </c>
      <c r="P34" s="87">
        <v>109.68468853994059</v>
      </c>
      <c r="Q34" s="87">
        <v>105.03009755230289</v>
      </c>
      <c r="R34" s="87">
        <v>96.594060994017099</v>
      </c>
      <c r="S34" s="163">
        <v>96.250555664714398</v>
      </c>
      <c r="T34" s="98">
        <f t="shared" si="0"/>
        <v>3.2346975275769654</v>
      </c>
      <c r="U34" s="98">
        <f t="shared" si="1"/>
        <v>2.7518887802137497</v>
      </c>
      <c r="V34" s="98">
        <f t="shared" si="2"/>
        <v>2.8771159794288117</v>
      </c>
      <c r="W34" s="98">
        <f t="shared" si="3"/>
        <v>2.4692497230215102</v>
      </c>
      <c r="X34" s="98">
        <f t="shared" si="4"/>
        <v>2.74609047163516</v>
      </c>
      <c r="Y34" s="98">
        <f t="shared" si="5"/>
        <v>2.4653133505435374</v>
      </c>
      <c r="Z34" s="98">
        <f t="shared" si="6"/>
        <v>2.4603460991169315</v>
      </c>
      <c r="AA34" s="98">
        <f t="shared" si="7"/>
        <v>2.4270660020449646</v>
      </c>
      <c r="AB34" s="98">
        <f t="shared" si="8"/>
        <v>1.9936532277177714</v>
      </c>
      <c r="AC34" s="98">
        <f t="shared" si="9"/>
        <v>2.4700167108167439</v>
      </c>
      <c r="AD34" s="98">
        <f t="shared" si="10"/>
        <v>1.9830375864941761</v>
      </c>
      <c r="AE34" s="98">
        <f t="shared" si="11"/>
        <v>1.8456665356828099</v>
      </c>
      <c r="AF34" s="98">
        <f t="shared" si="12"/>
        <v>1.7899229514179507</v>
      </c>
      <c r="AG34" s="98">
        <f t="shared" si="13"/>
        <v>1.4896618380322653</v>
      </c>
      <c r="AH34" s="98">
        <f t="shared" si="14"/>
        <v>1.422299687752409</v>
      </c>
      <c r="AI34" s="98">
        <f t="shared" si="15"/>
        <v>1.5053497187118097</v>
      </c>
      <c r="AJ34" s="181">
        <f t="shared" si="16"/>
        <v>2.7153705382430702</v>
      </c>
      <c r="AK34" s="182">
        <f t="shared" si="17"/>
        <v>2.4999572159361909</v>
      </c>
      <c r="AL34" s="182">
        <f t="shared" si="18"/>
        <v>2.5674716171807854</v>
      </c>
      <c r="AM34" s="182">
        <f t="shared" si="19"/>
        <v>2.1223829144723192</v>
      </c>
      <c r="AN34" s="182">
        <f t="shared" si="20"/>
        <v>2.3619213949836868</v>
      </c>
      <c r="AO34" s="182">
        <f t="shared" si="21"/>
        <v>2.0243283567491641</v>
      </c>
      <c r="AP34" s="182">
        <f t="shared" si="22"/>
        <v>1.9729190417447093</v>
      </c>
      <c r="AQ34" s="182">
        <f t="shared" si="23"/>
        <v>1.9502658695132096</v>
      </c>
      <c r="AR34" s="182">
        <f t="shared" si="24"/>
        <v>1.7297186855437834</v>
      </c>
      <c r="AS34" s="182">
        <f t="shared" si="25"/>
        <v>2.1819681148031296</v>
      </c>
      <c r="AT34" s="182">
        <f t="shared" si="26"/>
        <v>1.7028584646321099</v>
      </c>
      <c r="AU34" s="182">
        <f t="shared" si="27"/>
        <v>1.5806716557404739</v>
      </c>
      <c r="AV34" s="182">
        <f t="shared" si="28"/>
        <v>1.4585729859034657</v>
      </c>
      <c r="AW34" s="182">
        <f t="shared" si="29"/>
        <v>1.3178180370426964</v>
      </c>
      <c r="AX34" s="182">
        <f t="shared" si="30"/>
        <v>1.1779763535855743</v>
      </c>
      <c r="AY34" s="182">
        <f t="shared" si="31"/>
        <v>1.1579014215303987</v>
      </c>
      <c r="AZ34" s="158">
        <v>50472</v>
      </c>
      <c r="BA34" s="56">
        <v>55143</v>
      </c>
      <c r="BB34" s="56">
        <v>56599</v>
      </c>
      <c r="BC34" s="56">
        <v>57051</v>
      </c>
      <c r="BD34" s="56">
        <v>49972</v>
      </c>
      <c r="BE34" s="56">
        <v>48939</v>
      </c>
      <c r="BF34" s="56">
        <v>51000</v>
      </c>
      <c r="BG34" s="56">
        <v>52532</v>
      </c>
      <c r="BH34" s="56">
        <v>57783</v>
      </c>
      <c r="BI34" s="56">
        <v>60600</v>
      </c>
      <c r="BJ34" s="56">
        <v>61677</v>
      </c>
      <c r="BK34" s="56">
        <v>62733</v>
      </c>
      <c r="BL34" s="56">
        <v>61279</v>
      </c>
      <c r="BM34" s="56">
        <v>70506</v>
      </c>
      <c r="BN34" s="56">
        <v>67914</v>
      </c>
      <c r="BO34" s="159">
        <v>63939</v>
      </c>
      <c r="BP34" s="56">
        <v>60.125</v>
      </c>
      <c r="BQ34" s="56">
        <v>60.7</v>
      </c>
      <c r="BR34" s="56">
        <v>63.424999999999997</v>
      </c>
      <c r="BS34" s="56">
        <v>66.375</v>
      </c>
      <c r="BT34" s="56">
        <v>58.1</v>
      </c>
      <c r="BU34" s="56">
        <v>59.6</v>
      </c>
      <c r="BV34" s="56">
        <v>63.599999999999994</v>
      </c>
      <c r="BW34" s="56">
        <v>65.375</v>
      </c>
      <c r="BX34" s="56">
        <v>66.600000000000009</v>
      </c>
      <c r="BY34" s="56">
        <v>68.599999999999994</v>
      </c>
      <c r="BZ34" s="56">
        <v>71.825000000000003</v>
      </c>
      <c r="CA34" s="56">
        <v>73.25</v>
      </c>
      <c r="CB34" s="56">
        <v>75.199999999999989</v>
      </c>
      <c r="CC34" s="56">
        <v>79.699999999999989</v>
      </c>
      <c r="CD34" s="56">
        <v>82</v>
      </c>
      <c r="CE34" s="159">
        <v>83.125</v>
      </c>
      <c r="CF34" s="221"/>
      <c r="CG34" s="221"/>
      <c r="CH34" s="221"/>
      <c r="CI34" s="221"/>
      <c r="CK34" s="250"/>
      <c r="CL34" s="250"/>
      <c r="CM34" s="250"/>
      <c r="CN34" s="250"/>
    </row>
    <row r="35" spans="1:92" s="75" customFormat="1" x14ac:dyDescent="0.3">
      <c r="A35" s="75">
        <v>30</v>
      </c>
      <c r="B35" s="57" t="s">
        <v>164</v>
      </c>
      <c r="C35" s="75" t="s">
        <v>18</v>
      </c>
      <c r="D35" s="162">
        <v>28.68502148497117</v>
      </c>
      <c r="E35" s="87">
        <v>29.827314853042729</v>
      </c>
      <c r="F35" s="87">
        <v>31.807972511636841</v>
      </c>
      <c r="G35" s="87">
        <v>33.213275470357516</v>
      </c>
      <c r="H35" s="87">
        <v>31.872180486535807</v>
      </c>
      <c r="I35" s="87">
        <v>32.080343438803396</v>
      </c>
      <c r="J35" s="87">
        <v>31.774997361732133</v>
      </c>
      <c r="K35" s="87">
        <v>33.700308611031843</v>
      </c>
      <c r="L35" s="87">
        <v>34.481295516472287</v>
      </c>
      <c r="M35" s="87">
        <v>32.620016164947913</v>
      </c>
      <c r="N35" s="87">
        <v>31.315596041725726</v>
      </c>
      <c r="O35" s="87">
        <v>28.749757111340998</v>
      </c>
      <c r="P35" s="87">
        <v>26.87524466690445</v>
      </c>
      <c r="Q35" s="87">
        <v>26.527305929085099</v>
      </c>
      <c r="R35" s="87">
        <v>23.473462981520541</v>
      </c>
      <c r="S35" s="163">
        <v>23.195733639699167</v>
      </c>
      <c r="T35" s="98">
        <f t="shared" si="0"/>
        <v>0.69767776930490499</v>
      </c>
      <c r="U35" s="98">
        <f t="shared" si="1"/>
        <v>0.66115429474315579</v>
      </c>
      <c r="V35" s="98">
        <f t="shared" si="2"/>
        <v>0.61678021585070752</v>
      </c>
      <c r="W35" s="98">
        <f t="shared" si="3"/>
        <v>0.59252284351442397</v>
      </c>
      <c r="X35" s="98">
        <f t="shared" si="4"/>
        <v>0.54543896509798762</v>
      </c>
      <c r="Y35" s="98">
        <f t="shared" si="5"/>
        <v>0.51157478892668351</v>
      </c>
      <c r="Z35" s="98">
        <f t="shared" si="6"/>
        <v>0.48106761989571895</v>
      </c>
      <c r="AA35" s="98">
        <f t="shared" si="7"/>
        <v>0.47481942389618653</v>
      </c>
      <c r="AB35" s="98">
        <f t="shared" si="8"/>
        <v>0.43409282686631862</v>
      </c>
      <c r="AC35" s="98">
        <f t="shared" si="9"/>
        <v>0.44474158324854679</v>
      </c>
      <c r="AD35" s="98">
        <f t="shared" si="10"/>
        <v>0.44789673529650481</v>
      </c>
      <c r="AE35" s="98">
        <f t="shared" si="11"/>
        <v>0.43148367269009452</v>
      </c>
      <c r="AF35" s="98">
        <f t="shared" si="12"/>
        <v>0.41397481002625464</v>
      </c>
      <c r="AG35" s="98">
        <f t="shared" si="13"/>
        <v>0.40264876489913931</v>
      </c>
      <c r="AH35" s="98">
        <f t="shared" si="14"/>
        <v>0.37230507988263956</v>
      </c>
      <c r="AI35" s="98">
        <f t="shared" si="15"/>
        <v>0.36769015835300256</v>
      </c>
      <c r="AJ35" s="181">
        <f t="shared" si="16"/>
        <v>0.33997062500706571</v>
      </c>
      <c r="AK35" s="182">
        <f t="shared" si="17"/>
        <v>0.32985695165101164</v>
      </c>
      <c r="AL35" s="182">
        <f t="shared" si="18"/>
        <v>0.33030085681865873</v>
      </c>
      <c r="AM35" s="182">
        <f t="shared" si="19"/>
        <v>0.31171539624924938</v>
      </c>
      <c r="AN35" s="182">
        <f t="shared" si="20"/>
        <v>0.29060570309127703</v>
      </c>
      <c r="AO35" s="182">
        <f t="shared" si="21"/>
        <v>0.27366469130990312</v>
      </c>
      <c r="AP35" s="182">
        <f t="shared" si="22"/>
        <v>0.25193258562324783</v>
      </c>
      <c r="AQ35" s="182">
        <f t="shared" si="23"/>
        <v>0.25453405295341269</v>
      </c>
      <c r="AR35" s="182">
        <f t="shared" si="24"/>
        <v>0.22972215533958887</v>
      </c>
      <c r="AS35" s="182">
        <f t="shared" si="25"/>
        <v>0.23151182515931809</v>
      </c>
      <c r="AT35" s="182">
        <f t="shared" si="26"/>
        <v>0.22573866312291027</v>
      </c>
      <c r="AU35" s="182">
        <f t="shared" si="27"/>
        <v>0.2186293316451787</v>
      </c>
      <c r="AV35" s="182">
        <f t="shared" si="28"/>
        <v>0.20298523162314544</v>
      </c>
      <c r="AW35" s="182">
        <f t="shared" si="29"/>
        <v>0.20039513449733784</v>
      </c>
      <c r="AX35" s="182">
        <f t="shared" si="30"/>
        <v>0.1774260240477743</v>
      </c>
      <c r="AY35" s="182">
        <f t="shared" si="31"/>
        <v>0.17516128857616889</v>
      </c>
      <c r="AZ35" s="158">
        <v>41115</v>
      </c>
      <c r="BA35" s="56">
        <v>45114</v>
      </c>
      <c r="BB35" s="56">
        <v>51571</v>
      </c>
      <c r="BC35" s="56">
        <v>56054</v>
      </c>
      <c r="BD35" s="56">
        <v>58434</v>
      </c>
      <c r="BE35" s="56">
        <v>62709</v>
      </c>
      <c r="BF35" s="56">
        <v>66051</v>
      </c>
      <c r="BG35" s="56">
        <v>70975</v>
      </c>
      <c r="BH35" s="56">
        <v>79433</v>
      </c>
      <c r="BI35" s="56">
        <v>73346</v>
      </c>
      <c r="BJ35" s="56">
        <v>69917</v>
      </c>
      <c r="BK35" s="56">
        <v>66630</v>
      </c>
      <c r="BL35" s="56">
        <v>64920</v>
      </c>
      <c r="BM35" s="56">
        <v>65882</v>
      </c>
      <c r="BN35" s="56">
        <v>63049</v>
      </c>
      <c r="BO35" s="159">
        <v>63085</v>
      </c>
      <c r="BP35" s="56">
        <v>84.375</v>
      </c>
      <c r="BQ35" s="56">
        <v>90.424999999999997</v>
      </c>
      <c r="BR35" s="56">
        <v>96.300000000000011</v>
      </c>
      <c r="BS35" s="56">
        <v>106.55</v>
      </c>
      <c r="BT35" s="56">
        <v>109.675</v>
      </c>
      <c r="BU35" s="56">
        <v>117.22500000000001</v>
      </c>
      <c r="BV35" s="56">
        <v>126.125</v>
      </c>
      <c r="BW35" s="56">
        <v>132.4</v>
      </c>
      <c r="BX35" s="56">
        <v>150.1</v>
      </c>
      <c r="BY35" s="56">
        <v>140.89999999999998</v>
      </c>
      <c r="BZ35" s="56">
        <v>138.72499999999999</v>
      </c>
      <c r="CA35" s="56">
        <v>131.5</v>
      </c>
      <c r="CB35" s="56">
        <v>132.39999999999998</v>
      </c>
      <c r="CC35" s="56">
        <v>132.375</v>
      </c>
      <c r="CD35" s="56">
        <v>132.30000000000001</v>
      </c>
      <c r="CE35" s="159">
        <v>132.42500000000001</v>
      </c>
      <c r="CF35" s="221"/>
      <c r="CG35" s="221"/>
      <c r="CH35" s="221"/>
      <c r="CI35" s="221"/>
      <c r="CK35" s="250"/>
      <c r="CL35" s="250"/>
      <c r="CM35" s="250"/>
      <c r="CN35" s="250"/>
    </row>
    <row r="36" spans="1:92" s="75" customFormat="1" x14ac:dyDescent="0.3">
      <c r="A36" s="75">
        <v>31</v>
      </c>
      <c r="B36" s="57" t="s">
        <v>165</v>
      </c>
      <c r="C36" s="75" t="s">
        <v>19</v>
      </c>
      <c r="D36" s="162">
        <v>147.96603318973899</v>
      </c>
      <c r="E36" s="87">
        <v>148.39174714384802</v>
      </c>
      <c r="F36" s="87">
        <v>150.92683479482889</v>
      </c>
      <c r="G36" s="87">
        <v>157.0604422691691</v>
      </c>
      <c r="H36" s="87">
        <v>150.32107458378329</v>
      </c>
      <c r="I36" s="87">
        <v>147.4206017538915</v>
      </c>
      <c r="J36" s="87">
        <v>144.2405134867839</v>
      </c>
      <c r="K36" s="87">
        <v>143.9485345683849</v>
      </c>
      <c r="L36" s="87">
        <v>136.03063423199481</v>
      </c>
      <c r="M36" s="87">
        <v>135.0527399540747</v>
      </c>
      <c r="N36" s="87">
        <v>127.9426850966186</v>
      </c>
      <c r="O36" s="87">
        <v>128.56683834826859</v>
      </c>
      <c r="P36" s="87">
        <v>120.7900560222546</v>
      </c>
      <c r="Q36" s="87">
        <v>120.46754734600769</v>
      </c>
      <c r="R36" s="87">
        <v>113.18696269542551</v>
      </c>
      <c r="S36" s="163">
        <v>110.96671898499289</v>
      </c>
      <c r="T36" s="98">
        <f t="shared" si="0"/>
        <v>4.7089947549404556</v>
      </c>
      <c r="U36" s="98">
        <f t="shared" si="1"/>
        <v>4.937011250086436</v>
      </c>
      <c r="V36" s="98">
        <f t="shared" si="2"/>
        <v>4.8859447975017449</v>
      </c>
      <c r="W36" s="98">
        <f t="shared" si="3"/>
        <v>4.914896804017058</v>
      </c>
      <c r="X36" s="98">
        <f t="shared" si="4"/>
        <v>4.8694873528922349</v>
      </c>
      <c r="Y36" s="98">
        <f t="shared" si="5"/>
        <v>4.5581782745003867</v>
      </c>
      <c r="Z36" s="98">
        <f t="shared" si="6"/>
        <v>4.6735739716418978</v>
      </c>
      <c r="AA36" s="98">
        <f t="shared" si="7"/>
        <v>4.4646279563421905</v>
      </c>
      <c r="AB36" s="98">
        <f t="shared" si="8"/>
        <v>4.1280197321031409</v>
      </c>
      <c r="AC36" s="98">
        <f t="shared" si="9"/>
        <v>3.950643263246298</v>
      </c>
      <c r="AD36" s="98">
        <f t="shared" si="10"/>
        <v>3.7663433940717868</v>
      </c>
      <c r="AE36" s="98">
        <f t="shared" si="11"/>
        <v>3.3552596259791376</v>
      </c>
      <c r="AF36" s="98">
        <f t="shared" si="12"/>
        <v>3.8663953145627414</v>
      </c>
      <c r="AG36" s="98">
        <f t="shared" si="13"/>
        <v>3.8761719278615043</v>
      </c>
      <c r="AH36" s="98">
        <f t="shared" si="14"/>
        <v>2.9017089931403466</v>
      </c>
      <c r="AI36" s="98">
        <f t="shared" si="15"/>
        <v>2.6123953900932952</v>
      </c>
      <c r="AJ36" s="181">
        <f t="shared" si="16"/>
        <v>3.1820652298868599</v>
      </c>
      <c r="AK36" s="182">
        <f t="shared" si="17"/>
        <v>3.2154224733228167</v>
      </c>
      <c r="AL36" s="182">
        <f t="shared" si="18"/>
        <v>3.1443090582256019</v>
      </c>
      <c r="AM36" s="182">
        <f t="shared" si="19"/>
        <v>3.2737976502171779</v>
      </c>
      <c r="AN36" s="182">
        <f t="shared" si="20"/>
        <v>3.0184954735699452</v>
      </c>
      <c r="AO36" s="182">
        <f t="shared" si="21"/>
        <v>2.8793086280056936</v>
      </c>
      <c r="AP36" s="182">
        <f t="shared" si="22"/>
        <v>2.7087420373104956</v>
      </c>
      <c r="AQ36" s="182">
        <f t="shared" si="23"/>
        <v>2.6303980734286876</v>
      </c>
      <c r="AR36" s="182">
        <f t="shared" si="24"/>
        <v>2.4291184684284786</v>
      </c>
      <c r="AS36" s="182">
        <f t="shared" si="25"/>
        <v>2.2764895061790931</v>
      </c>
      <c r="AT36" s="182">
        <f t="shared" si="26"/>
        <v>2.1103948057174202</v>
      </c>
      <c r="AU36" s="182">
        <f t="shared" si="27"/>
        <v>2.0828973405956841</v>
      </c>
      <c r="AV36" s="182">
        <f t="shared" si="28"/>
        <v>2.0781084907054557</v>
      </c>
      <c r="AW36" s="182">
        <f t="shared" si="29"/>
        <v>2.0332075501435898</v>
      </c>
      <c r="AX36" s="182">
        <f t="shared" si="30"/>
        <v>1.7020595894048949</v>
      </c>
      <c r="AY36" s="182">
        <f t="shared" si="31"/>
        <v>1.5949222994609116</v>
      </c>
      <c r="AZ36" s="158">
        <v>31422</v>
      </c>
      <c r="BA36" s="56">
        <v>30057</v>
      </c>
      <c r="BB36" s="56">
        <v>30890</v>
      </c>
      <c r="BC36" s="56">
        <v>31956</v>
      </c>
      <c r="BD36" s="56">
        <v>30870</v>
      </c>
      <c r="BE36" s="56">
        <v>32342</v>
      </c>
      <c r="BF36" s="56">
        <v>30863</v>
      </c>
      <c r="BG36" s="56">
        <v>32242</v>
      </c>
      <c r="BH36" s="56">
        <v>32953</v>
      </c>
      <c r="BI36" s="56">
        <v>34185</v>
      </c>
      <c r="BJ36" s="56">
        <v>33970</v>
      </c>
      <c r="BK36" s="56">
        <v>38318</v>
      </c>
      <c r="BL36" s="56">
        <v>31241</v>
      </c>
      <c r="BM36" s="56">
        <v>31079</v>
      </c>
      <c r="BN36" s="56">
        <v>39007</v>
      </c>
      <c r="BO36" s="159">
        <v>42477</v>
      </c>
      <c r="BP36" s="56">
        <v>46.5</v>
      </c>
      <c r="BQ36" s="56">
        <v>46.150000000000006</v>
      </c>
      <c r="BR36" s="56">
        <v>48</v>
      </c>
      <c r="BS36" s="56">
        <v>47.975000000000001</v>
      </c>
      <c r="BT36" s="56">
        <v>49.8</v>
      </c>
      <c r="BU36" s="56">
        <v>51.2</v>
      </c>
      <c r="BV36" s="56">
        <v>53.25</v>
      </c>
      <c r="BW36" s="56">
        <v>54.724999999999994</v>
      </c>
      <c r="BX36" s="56">
        <v>56</v>
      </c>
      <c r="BY36" s="56">
        <v>59.325000000000003</v>
      </c>
      <c r="BZ36" s="56">
        <v>60.625</v>
      </c>
      <c r="CA36" s="56">
        <v>61.725000000000001</v>
      </c>
      <c r="CB36" s="56">
        <v>58.125</v>
      </c>
      <c r="CC36" s="56">
        <v>59.249999999999993</v>
      </c>
      <c r="CD36" s="56">
        <v>66.5</v>
      </c>
      <c r="CE36" s="159">
        <v>69.574999999999989</v>
      </c>
      <c r="CF36" s="221"/>
      <c r="CG36" s="221"/>
      <c r="CH36" s="221"/>
      <c r="CI36" s="221"/>
      <c r="CK36" s="250"/>
      <c r="CL36" s="250"/>
      <c r="CM36" s="250"/>
      <c r="CN36" s="250"/>
    </row>
    <row r="37" spans="1:92" s="75" customFormat="1" x14ac:dyDescent="0.3">
      <c r="A37" s="75">
        <v>32</v>
      </c>
      <c r="B37" s="57" t="s">
        <v>166</v>
      </c>
      <c r="C37" s="75" t="s">
        <v>20</v>
      </c>
      <c r="D37" s="162">
        <v>135.6218724347475</v>
      </c>
      <c r="E37" s="87">
        <v>130.18499142121829</v>
      </c>
      <c r="F37" s="87">
        <v>140.14326345583601</v>
      </c>
      <c r="G37" s="87">
        <v>145.31725526458888</v>
      </c>
      <c r="H37" s="87">
        <v>126.94247983651151</v>
      </c>
      <c r="I37" s="87">
        <v>122.20309484516881</v>
      </c>
      <c r="J37" s="87">
        <v>122.81529433027649</v>
      </c>
      <c r="K37" s="87">
        <v>118.52436925635752</v>
      </c>
      <c r="L37" s="87">
        <v>115.5556791006518</v>
      </c>
      <c r="M37" s="87">
        <v>108.75012213398259</v>
      </c>
      <c r="N37" s="87">
        <v>105.8015515965007</v>
      </c>
      <c r="O37" s="87">
        <v>103.64220509254591</v>
      </c>
      <c r="P37" s="87">
        <v>98.481912663838699</v>
      </c>
      <c r="Q37" s="87">
        <v>95.510877486668804</v>
      </c>
      <c r="R37" s="87">
        <v>87.184402863953991</v>
      </c>
      <c r="S37" s="163">
        <v>86.154062508429405</v>
      </c>
      <c r="T37" s="98">
        <f t="shared" si="0"/>
        <v>3.8787894304232089</v>
      </c>
      <c r="U37" s="98">
        <f t="shared" si="1"/>
        <v>3.8440071875636548</v>
      </c>
      <c r="V37" s="98">
        <f t="shared" si="2"/>
        <v>3.9413691665729957</v>
      </c>
      <c r="W37" s="98">
        <f t="shared" si="3"/>
        <v>3.9573338216439882</v>
      </c>
      <c r="X37" s="98">
        <f t="shared" si="4"/>
        <v>3.5750388598769716</v>
      </c>
      <c r="Y37" s="98">
        <f t="shared" si="5"/>
        <v>3.4862378354254644</v>
      </c>
      <c r="Z37" s="98">
        <f t="shared" si="6"/>
        <v>3.4092631115444285</v>
      </c>
      <c r="AA37" s="98">
        <f t="shared" si="7"/>
        <v>3.2212085679129641</v>
      </c>
      <c r="AB37" s="98">
        <f t="shared" si="8"/>
        <v>2.9718817761142864</v>
      </c>
      <c r="AC37" s="98">
        <f t="shared" si="9"/>
        <v>2.7173943561714791</v>
      </c>
      <c r="AD37" s="98">
        <f t="shared" si="10"/>
        <v>2.6087124687846908</v>
      </c>
      <c r="AE37" s="98">
        <f t="shared" si="11"/>
        <v>2.6157741934416716</v>
      </c>
      <c r="AF37" s="98">
        <f t="shared" si="12"/>
        <v>2.660882242139869</v>
      </c>
      <c r="AG37" s="98">
        <f t="shared" si="13"/>
        <v>2.4521406286692891</v>
      </c>
      <c r="AH37" s="98">
        <f t="shared" si="14"/>
        <v>2.4130082993538511</v>
      </c>
      <c r="AI37" s="98">
        <f t="shared" si="15"/>
        <v>2.1944488667455273</v>
      </c>
      <c r="AJ37" s="181">
        <f t="shared" si="16"/>
        <v>2.1570079114870375</v>
      </c>
      <c r="AK37" s="182">
        <f t="shared" si="17"/>
        <v>2.0020759926369593</v>
      </c>
      <c r="AL37" s="182">
        <f t="shared" si="18"/>
        <v>2.0901307003107528</v>
      </c>
      <c r="AM37" s="182">
        <f t="shared" si="19"/>
        <v>2.2382326571365248</v>
      </c>
      <c r="AN37" s="182">
        <f t="shared" si="20"/>
        <v>1.8911356400225179</v>
      </c>
      <c r="AO37" s="182">
        <f t="shared" si="21"/>
        <v>1.7501338323690487</v>
      </c>
      <c r="AP37" s="182">
        <f t="shared" si="22"/>
        <v>1.699865665470955</v>
      </c>
      <c r="AQ37" s="182">
        <f t="shared" si="23"/>
        <v>1.6764408664265562</v>
      </c>
      <c r="AR37" s="182">
        <f t="shared" si="24"/>
        <v>1.6195610245361149</v>
      </c>
      <c r="AS37" s="182">
        <f t="shared" si="25"/>
        <v>1.5316918610420083</v>
      </c>
      <c r="AT37" s="182">
        <f t="shared" si="26"/>
        <v>1.4859768482654594</v>
      </c>
      <c r="AU37" s="182">
        <f t="shared" si="27"/>
        <v>1.4612929868529561</v>
      </c>
      <c r="AV37" s="182">
        <f t="shared" si="28"/>
        <v>1.3929549174517495</v>
      </c>
      <c r="AW37" s="182">
        <f t="shared" si="29"/>
        <v>1.3456974637079084</v>
      </c>
      <c r="AX37" s="182">
        <f t="shared" si="30"/>
        <v>1.1963554423870186</v>
      </c>
      <c r="AY37" s="182">
        <f t="shared" si="31"/>
        <v>1.1733614233357768</v>
      </c>
      <c r="AZ37" s="158">
        <v>34965</v>
      </c>
      <c r="BA37" s="56">
        <v>33867</v>
      </c>
      <c r="BB37" s="56">
        <v>35557</v>
      </c>
      <c r="BC37" s="56">
        <v>36721</v>
      </c>
      <c r="BD37" s="56">
        <v>35508</v>
      </c>
      <c r="BE37" s="56">
        <v>35053</v>
      </c>
      <c r="BF37" s="56">
        <v>36024</v>
      </c>
      <c r="BG37" s="56">
        <v>36795</v>
      </c>
      <c r="BH37" s="56">
        <v>38883</v>
      </c>
      <c r="BI37" s="56">
        <v>40020</v>
      </c>
      <c r="BJ37" s="56">
        <v>40557</v>
      </c>
      <c r="BK37" s="56">
        <v>39622</v>
      </c>
      <c r="BL37" s="56">
        <v>37011</v>
      </c>
      <c r="BM37" s="56">
        <v>38950</v>
      </c>
      <c r="BN37" s="56">
        <v>36131</v>
      </c>
      <c r="BO37" s="159">
        <v>39260</v>
      </c>
      <c r="BP37" s="56">
        <v>62.875</v>
      </c>
      <c r="BQ37" s="56">
        <v>65.025000000000006</v>
      </c>
      <c r="BR37" s="56">
        <v>67.050000000000011</v>
      </c>
      <c r="BS37" s="56">
        <v>64.925000000000011</v>
      </c>
      <c r="BT37" s="56">
        <v>67.125</v>
      </c>
      <c r="BU37" s="56">
        <v>69.824999999999989</v>
      </c>
      <c r="BV37" s="56">
        <v>72.25</v>
      </c>
      <c r="BW37" s="56">
        <v>70.7</v>
      </c>
      <c r="BX37" s="56">
        <v>71.349999999999994</v>
      </c>
      <c r="BY37" s="56">
        <v>71</v>
      </c>
      <c r="BZ37" s="56">
        <v>71.2</v>
      </c>
      <c r="CA37" s="56">
        <v>70.924999999999997</v>
      </c>
      <c r="CB37" s="56">
        <v>70.7</v>
      </c>
      <c r="CC37" s="56">
        <v>70.974999999999994</v>
      </c>
      <c r="CD37" s="56">
        <v>72.875</v>
      </c>
      <c r="CE37" s="159">
        <v>73.424999999999997</v>
      </c>
      <c r="CF37" s="221"/>
      <c r="CG37" s="221"/>
      <c r="CH37" s="221"/>
      <c r="CI37" s="221"/>
      <c r="CK37" s="250"/>
      <c r="CL37" s="250"/>
      <c r="CM37" s="250"/>
      <c r="CN37" s="250"/>
    </row>
    <row r="38" spans="1:92" s="75" customFormat="1" x14ac:dyDescent="0.3">
      <c r="A38" s="75">
        <v>33</v>
      </c>
      <c r="B38" s="57" t="s">
        <v>167</v>
      </c>
      <c r="C38" s="75" t="s">
        <v>50</v>
      </c>
      <c r="D38" s="162">
        <v>22.221742521450331</v>
      </c>
      <c r="E38" s="87">
        <v>21.704994432716116</v>
      </c>
      <c r="F38" s="87">
        <v>22.809516892357799</v>
      </c>
      <c r="G38" s="87">
        <v>22.040860327831179</v>
      </c>
      <c r="H38" s="87">
        <v>21.891686537310019</v>
      </c>
      <c r="I38" s="87">
        <v>21.161179062403882</v>
      </c>
      <c r="J38" s="87">
        <v>20.957753889777489</v>
      </c>
      <c r="K38" s="87">
        <v>21.010480386862049</v>
      </c>
      <c r="L38" s="87">
        <v>19.303277400007659</v>
      </c>
      <c r="M38" s="87">
        <v>18.502569330634</v>
      </c>
      <c r="N38" s="87">
        <v>17.857545600329949</v>
      </c>
      <c r="O38" s="87">
        <v>18.094349222743702</v>
      </c>
      <c r="P38" s="87">
        <v>16.274308423211959</v>
      </c>
      <c r="Q38" s="87">
        <v>15.569394880919571</v>
      </c>
      <c r="R38" s="87">
        <v>14.023869405601069</v>
      </c>
      <c r="S38" s="163">
        <v>13.73782430869813</v>
      </c>
      <c r="T38" s="98">
        <f t="shared" si="0"/>
        <v>0.36678015583551199</v>
      </c>
      <c r="U38" s="98">
        <f t="shared" si="1"/>
        <v>0.36568713873902547</v>
      </c>
      <c r="V38" s="98">
        <f t="shared" si="2"/>
        <v>0.38536749889942046</v>
      </c>
      <c r="W38" s="98">
        <f t="shared" si="3"/>
        <v>0.36772152234490363</v>
      </c>
      <c r="X38" s="98">
        <f t="shared" si="4"/>
        <v>0.36209144275145172</v>
      </c>
      <c r="Y38" s="98">
        <f t="shared" si="5"/>
        <v>0.35039125498656931</v>
      </c>
      <c r="Z38" s="98">
        <f t="shared" si="6"/>
        <v>0.33900155106236435</v>
      </c>
      <c r="AA38" s="98">
        <f t="shared" si="7"/>
        <v>0.33725228955299524</v>
      </c>
      <c r="AB38" s="98">
        <f t="shared" si="8"/>
        <v>0.30879808993629371</v>
      </c>
      <c r="AC38" s="98">
        <f t="shared" si="9"/>
        <v>0.28811225989775768</v>
      </c>
      <c r="AD38" s="98">
        <f t="shared" si="10"/>
        <v>0.27796008405836947</v>
      </c>
      <c r="AE38" s="98">
        <f t="shared" si="11"/>
        <v>0.27975184327062003</v>
      </c>
      <c r="AF38" s="98">
        <f t="shared" si="12"/>
        <v>0.26486838896557718</v>
      </c>
      <c r="AG38" s="98">
        <f t="shared" si="13"/>
        <v>0.246718139018787</v>
      </c>
      <c r="AH38" s="98">
        <f t="shared" si="14"/>
        <v>0.21294101560328385</v>
      </c>
      <c r="AI38" s="98">
        <f t="shared" si="15"/>
        <v>0.20543155397093191</v>
      </c>
      <c r="AJ38" s="181">
        <f t="shared" si="16"/>
        <v>0.22378391260272237</v>
      </c>
      <c r="AK38" s="182">
        <f t="shared" si="17"/>
        <v>0.21656267830098394</v>
      </c>
      <c r="AL38" s="182">
        <f t="shared" si="18"/>
        <v>0.22832349241599398</v>
      </c>
      <c r="AM38" s="182">
        <f t="shared" si="19"/>
        <v>0.22353813719909915</v>
      </c>
      <c r="AN38" s="182">
        <f t="shared" si="20"/>
        <v>0.21446668172725958</v>
      </c>
      <c r="AO38" s="182">
        <f t="shared" si="21"/>
        <v>0.19851012253662176</v>
      </c>
      <c r="AP38" s="182">
        <f t="shared" si="22"/>
        <v>0.19078519699387791</v>
      </c>
      <c r="AQ38" s="182">
        <f t="shared" si="23"/>
        <v>0.18651114413548206</v>
      </c>
      <c r="AR38" s="182">
        <f t="shared" si="24"/>
        <v>0.16940129354986974</v>
      </c>
      <c r="AS38" s="182">
        <f t="shared" si="25"/>
        <v>0.15666866495033022</v>
      </c>
      <c r="AT38" s="182">
        <f t="shared" si="26"/>
        <v>0.14981162416384183</v>
      </c>
      <c r="AU38" s="182">
        <f t="shared" si="27"/>
        <v>0.15059799602782939</v>
      </c>
      <c r="AV38" s="182">
        <f t="shared" si="28"/>
        <v>0.13788865429537775</v>
      </c>
      <c r="AW38" s="182">
        <f t="shared" si="29"/>
        <v>0.13278801604195795</v>
      </c>
      <c r="AX38" s="182">
        <f t="shared" si="30"/>
        <v>0.11558928007913513</v>
      </c>
      <c r="AY38" s="182">
        <f t="shared" si="31"/>
        <v>0.1131849582590989</v>
      </c>
      <c r="AZ38" s="158">
        <v>60586</v>
      </c>
      <c r="BA38" s="56">
        <v>59354</v>
      </c>
      <c r="BB38" s="56">
        <v>59189</v>
      </c>
      <c r="BC38" s="56">
        <v>59939</v>
      </c>
      <c r="BD38" s="56">
        <v>60459</v>
      </c>
      <c r="BE38" s="56">
        <v>60393</v>
      </c>
      <c r="BF38" s="56">
        <v>61822</v>
      </c>
      <c r="BG38" s="56">
        <v>62299</v>
      </c>
      <c r="BH38" s="56">
        <v>62511</v>
      </c>
      <c r="BI38" s="56">
        <v>64220</v>
      </c>
      <c r="BJ38" s="56">
        <v>64245</v>
      </c>
      <c r="BK38" s="56">
        <v>64680</v>
      </c>
      <c r="BL38" s="56">
        <v>61443</v>
      </c>
      <c r="BM38" s="56">
        <v>63106</v>
      </c>
      <c r="BN38" s="229">
        <v>65858</v>
      </c>
      <c r="BO38" s="360">
        <v>66873</v>
      </c>
      <c r="BP38" s="56">
        <v>99.3</v>
      </c>
      <c r="BQ38" s="56">
        <v>100.22500000000001</v>
      </c>
      <c r="BR38" s="56">
        <v>99.9</v>
      </c>
      <c r="BS38" s="56">
        <v>98.600000000000009</v>
      </c>
      <c r="BT38" s="56">
        <v>102.07499999999999</v>
      </c>
      <c r="BU38" s="56">
        <v>106.6</v>
      </c>
      <c r="BV38" s="56">
        <v>109.85000000000001</v>
      </c>
      <c r="BW38" s="56">
        <v>112.64999999999999</v>
      </c>
      <c r="BX38" s="56">
        <v>113.95</v>
      </c>
      <c r="BY38" s="56">
        <v>118.10000000000001</v>
      </c>
      <c r="BZ38" s="56">
        <v>119.2</v>
      </c>
      <c r="CA38" s="56">
        <v>120.15</v>
      </c>
      <c r="CB38" s="56">
        <v>118.02500000000001</v>
      </c>
      <c r="CC38" s="56">
        <v>117.25000000000001</v>
      </c>
      <c r="CD38" s="56">
        <v>121.32499999999999</v>
      </c>
      <c r="CE38" s="159">
        <v>121.375</v>
      </c>
      <c r="CF38" s="221"/>
      <c r="CG38" s="221"/>
      <c r="CH38" s="221"/>
      <c r="CI38" s="221"/>
      <c r="CK38" s="250"/>
      <c r="CL38" s="250"/>
      <c r="CM38" s="250"/>
      <c r="CN38" s="250"/>
    </row>
    <row r="39" spans="1:92" s="75" customFormat="1" x14ac:dyDescent="0.3">
      <c r="A39" s="75">
        <v>34</v>
      </c>
      <c r="B39" s="57" t="s">
        <v>168</v>
      </c>
      <c r="C39" s="75" t="s">
        <v>47</v>
      </c>
      <c r="D39" s="162">
        <v>137.6339944332608</v>
      </c>
      <c r="E39" s="87">
        <v>114.3360470351498</v>
      </c>
      <c r="F39" s="87">
        <v>112.6313525915912</v>
      </c>
      <c r="G39" s="87">
        <v>104.5599411562234</v>
      </c>
      <c r="H39" s="87">
        <v>97.003949693463596</v>
      </c>
      <c r="I39" s="87">
        <v>88.256353810792902</v>
      </c>
      <c r="J39" s="87">
        <v>83.197253352277002</v>
      </c>
      <c r="K39" s="87">
        <v>83.012191240458804</v>
      </c>
      <c r="L39" s="87">
        <v>81.460059855744205</v>
      </c>
      <c r="M39" s="87">
        <v>80.366581529858195</v>
      </c>
      <c r="N39" s="87">
        <v>78.955379884590997</v>
      </c>
      <c r="O39" s="87">
        <v>81.740523961718495</v>
      </c>
      <c r="P39" s="87">
        <v>80.890049376107896</v>
      </c>
      <c r="Q39" s="87">
        <v>83.026178300076197</v>
      </c>
      <c r="R39" s="87">
        <v>76.841754595412098</v>
      </c>
      <c r="S39" s="163">
        <v>75.971200586505404</v>
      </c>
      <c r="T39" s="98">
        <f t="shared" si="0"/>
        <v>0.5263511931119359</v>
      </c>
      <c r="U39" s="98">
        <f t="shared" si="1"/>
        <v>0.42826018261860455</v>
      </c>
      <c r="V39" s="98">
        <f t="shared" si="2"/>
        <v>0.4063282716071156</v>
      </c>
      <c r="W39" s="98">
        <f t="shared" si="3"/>
        <v>0.37928974239850621</v>
      </c>
      <c r="X39" s="98">
        <f t="shared" si="4"/>
        <v>0.34280526871468664</v>
      </c>
      <c r="Y39" s="98">
        <f t="shared" si="5"/>
        <v>0.30602382760844565</v>
      </c>
      <c r="Z39" s="98">
        <f t="shared" si="6"/>
        <v>0.28666664376109746</v>
      </c>
      <c r="AA39" s="98">
        <f t="shared" si="7"/>
        <v>0.28247160808382665</v>
      </c>
      <c r="AB39" s="98">
        <f t="shared" si="8"/>
        <v>0.2718470631319595</v>
      </c>
      <c r="AC39" s="98">
        <f t="shared" si="9"/>
        <v>0.26534483263731101</v>
      </c>
      <c r="AD39" s="98">
        <f t="shared" si="10"/>
        <v>0.25738569979883552</v>
      </c>
      <c r="AE39" s="98">
        <f t="shared" si="11"/>
        <v>0.26665271743839691</v>
      </c>
      <c r="AF39" s="98">
        <f t="shared" si="12"/>
        <v>0.25863876406016217</v>
      </c>
      <c r="AG39" s="98">
        <f t="shared" si="13"/>
        <v>0.25581543436421006</v>
      </c>
      <c r="AH39" s="98">
        <f t="shared" si="14"/>
        <v>0.22849168776512668</v>
      </c>
      <c r="AI39" s="98">
        <f t="shared" si="15"/>
        <v>0.22112935320324079</v>
      </c>
      <c r="AJ39" s="181">
        <f t="shared" si="16"/>
        <v>0.57665861289729037</v>
      </c>
      <c r="AK39" s="182">
        <f t="shared" si="17"/>
        <v>0.48182067861420069</v>
      </c>
      <c r="AL39" s="182">
        <f t="shared" si="18"/>
        <v>0.46484256125295581</v>
      </c>
      <c r="AM39" s="182">
        <f t="shared" si="19"/>
        <v>0.4302435599474268</v>
      </c>
      <c r="AN39" s="182">
        <f t="shared" si="20"/>
        <v>0.39193515027662057</v>
      </c>
      <c r="AO39" s="182">
        <f t="shared" si="21"/>
        <v>0.34856379862082504</v>
      </c>
      <c r="AP39" s="182">
        <f t="shared" si="22"/>
        <v>0.32460886988793219</v>
      </c>
      <c r="AQ39" s="182">
        <f t="shared" si="23"/>
        <v>0.32237744171051963</v>
      </c>
      <c r="AR39" s="182">
        <f t="shared" si="24"/>
        <v>0.31234685527509276</v>
      </c>
      <c r="AS39" s="182">
        <f t="shared" si="25"/>
        <v>0.30441886943128105</v>
      </c>
      <c r="AT39" s="182">
        <f t="shared" si="26"/>
        <v>0.29469209623809273</v>
      </c>
      <c r="AU39" s="182">
        <f t="shared" si="27"/>
        <v>0.30143089872487699</v>
      </c>
      <c r="AV39" s="182">
        <f t="shared" si="28"/>
        <v>0.29350525898442631</v>
      </c>
      <c r="AW39" s="182">
        <f t="shared" si="29"/>
        <v>0.29348242594583313</v>
      </c>
      <c r="AX39" s="182">
        <f t="shared" si="30"/>
        <v>0.26306660251767239</v>
      </c>
      <c r="AY39" s="182">
        <f t="shared" si="31"/>
        <v>0.25346968249730722</v>
      </c>
      <c r="AZ39" s="158">
        <v>261487</v>
      </c>
      <c r="BA39" s="56">
        <v>266978</v>
      </c>
      <c r="BB39" s="56">
        <v>277193</v>
      </c>
      <c r="BC39" s="56">
        <v>275673</v>
      </c>
      <c r="BD39" s="56">
        <v>282971</v>
      </c>
      <c r="BE39" s="56">
        <v>288397</v>
      </c>
      <c r="BF39" s="56">
        <v>290223</v>
      </c>
      <c r="BG39" s="56">
        <v>293878</v>
      </c>
      <c r="BH39" s="56">
        <v>299654</v>
      </c>
      <c r="BI39" s="56">
        <v>302876</v>
      </c>
      <c r="BJ39" s="56">
        <v>306759</v>
      </c>
      <c r="BK39" s="56">
        <v>306543</v>
      </c>
      <c r="BL39" s="56">
        <v>312753</v>
      </c>
      <c r="BM39" s="56">
        <v>324555</v>
      </c>
      <c r="BN39" s="229">
        <v>336300</v>
      </c>
      <c r="BO39" s="360">
        <v>343560</v>
      </c>
      <c r="BP39" s="56">
        <v>238.67500000000001</v>
      </c>
      <c r="BQ39" s="56">
        <v>237.29999999999998</v>
      </c>
      <c r="BR39" s="56">
        <v>242.3</v>
      </c>
      <c r="BS39" s="56">
        <v>243.02500000000001</v>
      </c>
      <c r="BT39" s="56">
        <v>247.5</v>
      </c>
      <c r="BU39" s="56">
        <v>253.2</v>
      </c>
      <c r="BV39" s="56">
        <v>256.29999999999995</v>
      </c>
      <c r="BW39" s="56">
        <v>257.5</v>
      </c>
      <c r="BX39" s="56">
        <v>260.8</v>
      </c>
      <c r="BY39" s="56">
        <v>264</v>
      </c>
      <c r="BZ39" s="56">
        <v>267.92500000000001</v>
      </c>
      <c r="CA39" s="56">
        <v>271.17499999999995</v>
      </c>
      <c r="CB39" s="56">
        <v>275.60000000000002</v>
      </c>
      <c r="CC39" s="56">
        <v>282.89999999999998</v>
      </c>
      <c r="CD39" s="56">
        <v>292.10000000000002</v>
      </c>
      <c r="CE39" s="159">
        <v>299.72500000000002</v>
      </c>
      <c r="CF39" s="221"/>
      <c r="CG39" s="221"/>
      <c r="CH39" s="221"/>
      <c r="CI39" s="221"/>
      <c r="CK39" s="250"/>
      <c r="CL39" s="250"/>
      <c r="CM39" s="250"/>
      <c r="CN39" s="250"/>
    </row>
    <row r="40" spans="1:92" s="75" customFormat="1" x14ac:dyDescent="0.3">
      <c r="A40" s="75">
        <v>35</v>
      </c>
      <c r="B40" s="57" t="s">
        <v>169</v>
      </c>
      <c r="C40" s="75" t="s">
        <v>48</v>
      </c>
      <c r="D40" s="162">
        <v>360.21450187432947</v>
      </c>
      <c r="E40" s="87">
        <v>354.3439372881528</v>
      </c>
      <c r="F40" s="87">
        <v>373.86378255142142</v>
      </c>
      <c r="G40" s="87">
        <v>325.97920934356989</v>
      </c>
      <c r="H40" s="87">
        <v>340.89611144622307</v>
      </c>
      <c r="I40" s="87">
        <v>289.9874148645531</v>
      </c>
      <c r="J40" s="87">
        <v>270.66468109784819</v>
      </c>
      <c r="K40" s="87">
        <v>264.81738487688455</v>
      </c>
      <c r="L40" s="87">
        <v>258.47508576966936</v>
      </c>
      <c r="M40" s="87">
        <v>244.70101749902619</v>
      </c>
      <c r="N40" s="87">
        <v>235.98122024217511</v>
      </c>
      <c r="O40" s="87">
        <v>257.9849248592061</v>
      </c>
      <c r="P40" s="87">
        <v>246.60229132427099</v>
      </c>
      <c r="Q40" s="87">
        <v>238.78099790537698</v>
      </c>
      <c r="R40" s="87">
        <v>223.58180370504371</v>
      </c>
      <c r="S40" s="163">
        <v>221.58121299679709</v>
      </c>
      <c r="T40" s="98">
        <f t="shared" si="0"/>
        <v>0.71974524576518195</v>
      </c>
      <c r="U40" s="98">
        <f t="shared" si="1"/>
        <v>0.70334805613413531</v>
      </c>
      <c r="V40" s="98">
        <f t="shared" si="2"/>
        <v>0.75316390214855111</v>
      </c>
      <c r="W40" s="98">
        <f t="shared" si="3"/>
        <v>0.66027390828812038</v>
      </c>
      <c r="X40" s="98">
        <f t="shared" si="4"/>
        <v>0.69383017645392164</v>
      </c>
      <c r="Y40" s="98">
        <f t="shared" si="5"/>
        <v>0.59573561105518202</v>
      </c>
      <c r="Z40" s="98">
        <f t="shared" si="6"/>
        <v>0.54978840661995088</v>
      </c>
      <c r="AA40" s="98">
        <f t="shared" si="7"/>
        <v>0.52574426221338999</v>
      </c>
      <c r="AB40" s="98">
        <f t="shared" si="8"/>
        <v>0.49747980685851034</v>
      </c>
      <c r="AC40" s="98">
        <f t="shared" si="9"/>
        <v>0.462529094601694</v>
      </c>
      <c r="AD40" s="98">
        <f t="shared" si="10"/>
        <v>0.44275146953059935</v>
      </c>
      <c r="AE40" s="98">
        <f t="shared" si="11"/>
        <v>0.4843459349346585</v>
      </c>
      <c r="AF40" s="98">
        <f t="shared" si="12"/>
        <v>0.48007080555029696</v>
      </c>
      <c r="AG40" s="98">
        <f t="shared" si="13"/>
        <v>0.46542102300465454</v>
      </c>
      <c r="AH40" s="98">
        <f t="shared" si="14"/>
        <v>0.43216155131764666</v>
      </c>
      <c r="AI40" s="98">
        <f t="shared" si="15"/>
        <v>0.42106973893134436</v>
      </c>
      <c r="AJ40" s="181">
        <f t="shared" si="16"/>
        <v>0.42563452897829313</v>
      </c>
      <c r="AK40" s="182">
        <f t="shared" si="17"/>
        <v>0.42852090614119337</v>
      </c>
      <c r="AL40" s="182">
        <f t="shared" si="18"/>
        <v>0.45537610542195062</v>
      </c>
      <c r="AM40" s="182">
        <f t="shared" si="19"/>
        <v>0.39555783199074129</v>
      </c>
      <c r="AN40" s="182">
        <f t="shared" si="20"/>
        <v>0.4110153260745395</v>
      </c>
      <c r="AO40" s="182">
        <f t="shared" si="21"/>
        <v>0.34716558705202094</v>
      </c>
      <c r="AP40" s="182">
        <f t="shared" si="22"/>
        <v>0.32042699313110951</v>
      </c>
      <c r="AQ40" s="182">
        <f t="shared" si="23"/>
        <v>0.30491351166020092</v>
      </c>
      <c r="AR40" s="182">
        <f t="shared" si="24"/>
        <v>0.28678030153075484</v>
      </c>
      <c r="AS40" s="182">
        <f t="shared" si="25"/>
        <v>0.26702424432455935</v>
      </c>
      <c r="AT40" s="182">
        <f t="shared" si="26"/>
        <v>0.256564072998478</v>
      </c>
      <c r="AU40" s="182">
        <f t="shared" si="27"/>
        <v>0.27983287670819873</v>
      </c>
      <c r="AV40" s="182">
        <f t="shared" si="28"/>
        <v>0.27021947328979951</v>
      </c>
      <c r="AW40" s="182">
        <f t="shared" si="29"/>
        <v>0.26096283924084918</v>
      </c>
      <c r="AX40" s="182">
        <f t="shared" si="30"/>
        <v>0.24189311230665769</v>
      </c>
      <c r="AY40" s="182">
        <f t="shared" si="31"/>
        <v>0.23813134121095872</v>
      </c>
      <c r="AZ40" s="158">
        <v>500475</v>
      </c>
      <c r="BA40" s="56">
        <v>503796</v>
      </c>
      <c r="BB40" s="56">
        <v>496391</v>
      </c>
      <c r="BC40" s="56">
        <v>493703</v>
      </c>
      <c r="BD40" s="56">
        <v>491325</v>
      </c>
      <c r="BE40" s="56">
        <v>486772</v>
      </c>
      <c r="BF40" s="56">
        <v>492307</v>
      </c>
      <c r="BG40" s="56">
        <v>503700</v>
      </c>
      <c r="BH40" s="56">
        <v>519569</v>
      </c>
      <c r="BI40" s="56">
        <v>529050</v>
      </c>
      <c r="BJ40" s="56">
        <v>532988</v>
      </c>
      <c r="BK40" s="56">
        <v>532646</v>
      </c>
      <c r="BL40" s="56">
        <v>513679</v>
      </c>
      <c r="BM40" s="56">
        <v>513043</v>
      </c>
      <c r="BN40" s="229">
        <v>517357</v>
      </c>
      <c r="BO40" s="360">
        <v>526234</v>
      </c>
      <c r="BP40" s="56">
        <v>846.3</v>
      </c>
      <c r="BQ40" s="56">
        <v>826.9</v>
      </c>
      <c r="BR40" s="56">
        <v>821</v>
      </c>
      <c r="BS40" s="56">
        <v>824.1</v>
      </c>
      <c r="BT40" s="56">
        <v>829.4</v>
      </c>
      <c r="BU40" s="56">
        <v>835.3</v>
      </c>
      <c r="BV40" s="56">
        <v>844.69999999999993</v>
      </c>
      <c r="BW40" s="56">
        <v>868.5</v>
      </c>
      <c r="BX40" s="56">
        <v>901.3</v>
      </c>
      <c r="BY40" s="56">
        <v>916.40000000000009</v>
      </c>
      <c r="BZ40" s="56">
        <v>919.77499999999998</v>
      </c>
      <c r="CA40" s="56">
        <v>921.92499999999995</v>
      </c>
      <c r="CB40" s="56">
        <v>912.6</v>
      </c>
      <c r="CC40" s="56">
        <v>915</v>
      </c>
      <c r="CD40" s="56">
        <v>924.3</v>
      </c>
      <c r="CE40" s="159">
        <v>930.5</v>
      </c>
      <c r="CF40" s="221"/>
      <c r="CG40" s="221"/>
      <c r="CH40" s="221"/>
      <c r="CI40" s="221"/>
      <c r="CK40" s="250"/>
      <c r="CL40" s="250"/>
      <c r="CM40" s="250"/>
      <c r="CN40" s="250"/>
    </row>
    <row r="41" spans="1:92" s="75" customFormat="1" x14ac:dyDescent="0.3">
      <c r="A41" s="75">
        <v>36</v>
      </c>
      <c r="B41" s="57" t="s">
        <v>170</v>
      </c>
      <c r="C41" s="75" t="s">
        <v>278</v>
      </c>
      <c r="D41" s="162">
        <v>89.404181941470412</v>
      </c>
      <c r="E41" s="87">
        <v>87.554475009222585</v>
      </c>
      <c r="F41" s="87">
        <v>87.754638010692105</v>
      </c>
      <c r="G41" s="87">
        <v>81.659789964661698</v>
      </c>
      <c r="H41" s="87">
        <v>83.877408787064297</v>
      </c>
      <c r="I41" s="87">
        <v>77.726213563190896</v>
      </c>
      <c r="J41" s="87">
        <v>73.249870809294194</v>
      </c>
      <c r="K41" s="87">
        <v>73.541523189413994</v>
      </c>
      <c r="L41" s="87">
        <v>72.391087285107503</v>
      </c>
      <c r="M41" s="87">
        <v>69.927651986253906</v>
      </c>
      <c r="N41" s="87">
        <v>70.146600584278303</v>
      </c>
      <c r="O41" s="87">
        <v>72.811787510921704</v>
      </c>
      <c r="P41" s="87">
        <v>70.649842715540501</v>
      </c>
      <c r="Q41" s="87">
        <v>71.478969657088697</v>
      </c>
      <c r="R41" s="87">
        <v>66.29749949326299</v>
      </c>
      <c r="S41" s="163">
        <v>65.621210937293299</v>
      </c>
      <c r="T41" s="98">
        <f t="shared" si="0"/>
        <v>0.31231810920656189</v>
      </c>
      <c r="U41" s="98">
        <f t="shared" si="1"/>
        <v>0.30535193022506157</v>
      </c>
      <c r="V41" s="98">
        <f t="shared" si="2"/>
        <v>0.303965853746262</v>
      </c>
      <c r="W41" s="98">
        <f t="shared" si="3"/>
        <v>0.2835320769998913</v>
      </c>
      <c r="X41" s="98">
        <f t="shared" si="4"/>
        <v>0.29157408562929282</v>
      </c>
      <c r="Y41" s="98">
        <f t="shared" si="5"/>
        <v>0.26966639106546791</v>
      </c>
      <c r="Z41" s="98">
        <f t="shared" si="6"/>
        <v>0.25935951650802047</v>
      </c>
      <c r="AA41" s="98">
        <f t="shared" si="7"/>
        <v>0.26112908539040364</v>
      </c>
      <c r="AB41" s="98">
        <f t="shared" si="8"/>
        <v>0.2603921012528686</v>
      </c>
      <c r="AC41" s="98">
        <f t="shared" si="9"/>
        <v>0.25326378994391247</v>
      </c>
      <c r="AD41" s="98">
        <f t="shared" si="10"/>
        <v>0.25498119112440087</v>
      </c>
      <c r="AE41" s="98">
        <f t="shared" si="11"/>
        <v>0.26251063576749106</v>
      </c>
      <c r="AF41" s="98">
        <f t="shared" si="12"/>
        <v>0.29192340439865505</v>
      </c>
      <c r="AG41" s="98">
        <f t="shared" si="13"/>
        <v>0.27389411800105262</v>
      </c>
      <c r="AH41" s="98">
        <f t="shared" si="14"/>
        <v>0.2602708783718245</v>
      </c>
      <c r="AI41" s="98">
        <f t="shared" si="15"/>
        <v>0.26250899457667426</v>
      </c>
      <c r="AJ41" s="181">
        <f t="shared" si="16"/>
        <v>0.33494120798527827</v>
      </c>
      <c r="AK41" s="182">
        <f t="shared" si="17"/>
        <v>0.33584378599625081</v>
      </c>
      <c r="AL41" s="182">
        <f t="shared" si="18"/>
        <v>0.34376510825851381</v>
      </c>
      <c r="AM41" s="182">
        <f t="shared" si="19"/>
        <v>0.31758790457816899</v>
      </c>
      <c r="AN41" s="182">
        <f t="shared" si="20"/>
        <v>0.32633949532949835</v>
      </c>
      <c r="AO41" s="182">
        <f t="shared" si="21"/>
        <v>0.29897572290870617</v>
      </c>
      <c r="AP41" s="182">
        <f t="shared" si="22"/>
        <v>0.27664949791065696</v>
      </c>
      <c r="AQ41" s="182">
        <f t="shared" si="23"/>
        <v>0.2717971844753358</v>
      </c>
      <c r="AR41" s="182">
        <f t="shared" si="24"/>
        <v>0.26371980796031874</v>
      </c>
      <c r="AS41" s="182">
        <f t="shared" si="25"/>
        <v>0.24821244826072908</v>
      </c>
      <c r="AT41" s="182">
        <f t="shared" si="26"/>
        <v>0.24333223687200869</v>
      </c>
      <c r="AU41" s="182">
        <f t="shared" si="27"/>
        <v>0.24844080017374973</v>
      </c>
      <c r="AV41" s="182">
        <f t="shared" si="28"/>
        <v>0.23971445488350329</v>
      </c>
      <c r="AW41" s="182">
        <f t="shared" si="29"/>
        <v>0.23637225415703936</v>
      </c>
      <c r="AX41" s="182">
        <f t="shared" si="30"/>
        <v>0.21779730451137647</v>
      </c>
      <c r="AY41" s="182">
        <f t="shared" si="31"/>
        <v>0.21347173369321179</v>
      </c>
      <c r="AZ41" s="158">
        <v>286260</v>
      </c>
      <c r="BA41" s="56">
        <v>286733</v>
      </c>
      <c r="BB41" s="56">
        <v>288699</v>
      </c>
      <c r="BC41" s="56">
        <v>288009</v>
      </c>
      <c r="BD41" s="56">
        <v>287671</v>
      </c>
      <c r="BE41" s="56">
        <v>288231</v>
      </c>
      <c r="BF41" s="56">
        <v>282426</v>
      </c>
      <c r="BG41" s="56">
        <v>281629</v>
      </c>
      <c r="BH41" s="56">
        <v>278008</v>
      </c>
      <c r="BI41" s="56">
        <v>276106</v>
      </c>
      <c r="BJ41" s="56">
        <v>275105</v>
      </c>
      <c r="BK41" s="56">
        <v>277367</v>
      </c>
      <c r="BL41" s="56">
        <v>242015</v>
      </c>
      <c r="BM41" s="56">
        <v>260973</v>
      </c>
      <c r="BN41" s="229">
        <v>254725</v>
      </c>
      <c r="BO41" s="360">
        <v>249977</v>
      </c>
      <c r="BP41" s="56">
        <v>266.92500000000001</v>
      </c>
      <c r="BQ41" s="56">
        <v>260.7</v>
      </c>
      <c r="BR41" s="56">
        <v>255.27499999999998</v>
      </c>
      <c r="BS41" s="56">
        <v>257.125</v>
      </c>
      <c r="BT41" s="56">
        <v>257.02499999999998</v>
      </c>
      <c r="BU41" s="56">
        <v>259.97500000000002</v>
      </c>
      <c r="BV41" s="56">
        <v>264.77499999999998</v>
      </c>
      <c r="BW41" s="56">
        <v>270.57499999999999</v>
      </c>
      <c r="BX41" s="56">
        <v>274.5</v>
      </c>
      <c r="BY41" s="56">
        <v>281.72500000000002</v>
      </c>
      <c r="BZ41" s="56">
        <v>288.27499999999998</v>
      </c>
      <c r="CA41" s="56">
        <v>293.07499999999999</v>
      </c>
      <c r="CB41" s="56">
        <v>294.72500000000002</v>
      </c>
      <c r="CC41" s="56">
        <v>302.39999999999998</v>
      </c>
      <c r="CD41" s="56">
        <v>304.39999999999998</v>
      </c>
      <c r="CE41" s="159">
        <v>307.39999999999998</v>
      </c>
      <c r="CF41" s="221"/>
      <c r="CG41" s="221"/>
      <c r="CH41" s="221"/>
      <c r="CI41" s="221"/>
      <c r="CK41" s="250"/>
      <c r="CL41" s="250"/>
      <c r="CM41" s="250"/>
      <c r="CN41" s="250"/>
    </row>
    <row r="42" spans="1:92" s="75" customFormat="1" x14ac:dyDescent="0.3">
      <c r="A42" s="75">
        <v>37</v>
      </c>
      <c r="B42" s="57" t="s">
        <v>171</v>
      </c>
      <c r="C42" s="75" t="s">
        <v>49</v>
      </c>
      <c r="D42" s="162">
        <v>11424.602028796831</v>
      </c>
      <c r="E42" s="87">
        <v>11381.091319213059</v>
      </c>
      <c r="F42" s="87">
        <v>11172.944114600141</v>
      </c>
      <c r="G42" s="87">
        <v>10432.40240157948</v>
      </c>
      <c r="H42" s="87">
        <v>10040.54984423619</v>
      </c>
      <c r="I42" s="87">
        <v>9947.8142374711606</v>
      </c>
      <c r="J42" s="87">
        <v>9850.0967993558115</v>
      </c>
      <c r="K42" s="87">
        <v>9998.1798295114004</v>
      </c>
      <c r="L42" s="87">
        <v>9737.7052053383086</v>
      </c>
      <c r="M42" s="87">
        <v>9583.2842709537708</v>
      </c>
      <c r="N42" s="87">
        <v>9212.1567782404691</v>
      </c>
      <c r="O42" s="87">
        <v>8921.8120978880197</v>
      </c>
      <c r="P42" s="87">
        <v>8328.7061248351511</v>
      </c>
      <c r="Q42" s="87">
        <v>8343.2587912668696</v>
      </c>
      <c r="R42" s="87">
        <v>7447.5809487267506</v>
      </c>
      <c r="S42" s="163">
        <v>7382.5396602330602</v>
      </c>
      <c r="T42" s="98" t="s">
        <v>244</v>
      </c>
      <c r="U42" s="98" t="s">
        <v>244</v>
      </c>
      <c r="V42" s="98" t="s">
        <v>244</v>
      </c>
      <c r="W42" s="98" t="s">
        <v>244</v>
      </c>
      <c r="X42" s="98" t="s">
        <v>244</v>
      </c>
      <c r="Y42" s="98" t="s">
        <v>244</v>
      </c>
      <c r="Z42" s="98" t="s">
        <v>244</v>
      </c>
      <c r="AA42" s="98" t="s">
        <v>244</v>
      </c>
      <c r="AB42" s="98" t="s">
        <v>244</v>
      </c>
      <c r="AC42" s="98" t="s">
        <v>244</v>
      </c>
      <c r="AD42" s="98" t="s">
        <v>244</v>
      </c>
      <c r="AE42" s="98" t="s">
        <v>244</v>
      </c>
      <c r="AF42" s="98" t="s">
        <v>244</v>
      </c>
      <c r="AG42" s="98" t="s">
        <v>244</v>
      </c>
      <c r="AH42" s="98" t="s">
        <v>244</v>
      </c>
      <c r="AI42" s="98" t="s">
        <v>244</v>
      </c>
      <c r="AJ42" s="181" t="s">
        <v>244</v>
      </c>
      <c r="AK42" s="182" t="s">
        <v>244</v>
      </c>
      <c r="AL42" s="182" t="s">
        <v>244</v>
      </c>
      <c r="AM42" s="182" t="s">
        <v>244</v>
      </c>
      <c r="AN42" s="182" t="s">
        <v>244</v>
      </c>
      <c r="AO42" s="182" t="s">
        <v>244</v>
      </c>
      <c r="AP42" s="182" t="s">
        <v>244</v>
      </c>
      <c r="AQ42" s="182" t="s">
        <v>244</v>
      </c>
      <c r="AR42" s="182" t="s">
        <v>244</v>
      </c>
      <c r="AS42" s="182" t="s">
        <v>244</v>
      </c>
      <c r="AT42" s="182" t="s">
        <v>244</v>
      </c>
      <c r="AU42" s="182" t="s">
        <v>244</v>
      </c>
      <c r="AV42" s="182" t="s">
        <v>244</v>
      </c>
      <c r="AW42" s="182" t="s">
        <v>244</v>
      </c>
      <c r="AX42" s="182" t="s">
        <v>244</v>
      </c>
      <c r="AY42" s="182" t="s">
        <v>244</v>
      </c>
      <c r="AZ42" s="361"/>
      <c r="BA42" s="67"/>
      <c r="BB42" s="67"/>
      <c r="BC42" s="67"/>
      <c r="BD42" s="67"/>
      <c r="BE42" s="67"/>
      <c r="BF42" s="67"/>
      <c r="BG42" s="67"/>
      <c r="BH42" s="67"/>
      <c r="BI42" s="67"/>
      <c r="BJ42" s="67"/>
      <c r="BK42" s="67"/>
      <c r="BL42" s="67"/>
      <c r="BM42" s="67"/>
      <c r="BN42" s="67"/>
      <c r="BO42" s="362"/>
      <c r="BP42" s="182" t="s">
        <v>244</v>
      </c>
      <c r="BQ42" s="182" t="s">
        <v>244</v>
      </c>
      <c r="BR42" s="182" t="s">
        <v>244</v>
      </c>
      <c r="BS42" s="182" t="s">
        <v>244</v>
      </c>
      <c r="BT42" s="182" t="s">
        <v>244</v>
      </c>
      <c r="BU42" s="182" t="s">
        <v>244</v>
      </c>
      <c r="BV42" s="182" t="s">
        <v>244</v>
      </c>
      <c r="BW42" s="182" t="s">
        <v>244</v>
      </c>
      <c r="BX42" s="182" t="s">
        <v>244</v>
      </c>
      <c r="BY42" s="182" t="s">
        <v>244</v>
      </c>
      <c r="BZ42" s="182" t="s">
        <v>244</v>
      </c>
      <c r="CA42" s="182" t="s">
        <v>244</v>
      </c>
      <c r="CB42" s="182" t="s">
        <v>244</v>
      </c>
      <c r="CC42" s="182" t="s">
        <v>244</v>
      </c>
      <c r="CD42" s="182" t="s">
        <v>244</v>
      </c>
      <c r="CE42" s="202"/>
    </row>
    <row r="43" spans="1:92" s="89" customFormat="1" x14ac:dyDescent="0.3">
      <c r="A43" s="94"/>
      <c r="B43" s="103" t="s">
        <v>243</v>
      </c>
      <c r="C43" s="94" t="s">
        <v>242</v>
      </c>
      <c r="D43" s="160">
        <v>67717.391272084671</v>
      </c>
      <c r="E43" s="160">
        <v>62277.440891930135</v>
      </c>
      <c r="F43" s="160">
        <v>68399.515908096349</v>
      </c>
      <c r="G43" s="160">
        <v>63038.315623160452</v>
      </c>
      <c r="H43" s="160">
        <v>59484.612598078231</v>
      </c>
      <c r="I43" s="160">
        <v>58076.111754123893</v>
      </c>
      <c r="J43" s="160">
        <v>56563.955117091711</v>
      </c>
      <c r="K43" s="160">
        <v>57086.716271539786</v>
      </c>
      <c r="L43" s="160">
        <v>58024.947486807599</v>
      </c>
      <c r="M43" s="160">
        <v>56508.015557691855</v>
      </c>
      <c r="N43" s="160">
        <v>55635.150551618011</v>
      </c>
      <c r="O43" s="160">
        <v>54183.58919557753</v>
      </c>
      <c r="P43" s="160">
        <v>48613.090333459768</v>
      </c>
      <c r="Q43" s="160">
        <v>50778.337580412925</v>
      </c>
      <c r="R43" s="160">
        <v>49090.024485188631</v>
      </c>
      <c r="S43" s="161">
        <v>47600.628573262635</v>
      </c>
      <c r="T43" s="160">
        <f>(D43*1000)/AZ43</f>
        <v>14.040844272928007</v>
      </c>
      <c r="U43" s="160">
        <f t="shared" ref="U43:AI43" si="32">(E43*1000)/BA43</f>
        <v>13.486840346525151</v>
      </c>
      <c r="V43" s="160">
        <f t="shared" si="32"/>
        <v>14.007129332814891</v>
      </c>
      <c r="W43" s="160">
        <f t="shared" si="32"/>
        <v>12.51333013408329</v>
      </c>
      <c r="X43" s="160">
        <f t="shared" si="32"/>
        <v>11.857049633109426</v>
      </c>
      <c r="Y43" s="160">
        <f t="shared" si="32"/>
        <v>11.446070038580627</v>
      </c>
      <c r="Z43" s="160">
        <f t="shared" si="32"/>
        <v>10.897853087539652</v>
      </c>
      <c r="AA43" s="160">
        <f t="shared" si="32"/>
        <v>10.534005773007772</v>
      </c>
      <c r="AB43" s="160">
        <f t="shared" si="32"/>
        <v>10.461320301273243</v>
      </c>
      <c r="AC43" s="160">
        <f t="shared" si="32"/>
        <v>10.00522066663064</v>
      </c>
      <c r="AD43" s="160">
        <f t="shared" si="32"/>
        <v>9.6667177297597195</v>
      </c>
      <c r="AE43" s="160">
        <f t="shared" si="32"/>
        <v>9.1804366968099043</v>
      </c>
      <c r="AF43" s="160">
        <f t="shared" si="32"/>
        <v>8.4051684321630979</v>
      </c>
      <c r="AG43" s="160">
        <f t="shared" si="32"/>
        <v>8.2874696440535907</v>
      </c>
      <c r="AH43" s="160">
        <f t="shared" si="32"/>
        <v>7.8966872030601989</v>
      </c>
      <c r="AI43" s="160">
        <f t="shared" si="32"/>
        <v>7.6700560411468306</v>
      </c>
      <c r="AJ43" s="160">
        <f t="shared" ref="AJ43:AY43" si="33">(D43*1000)/(BP43*1000)</f>
        <v>14.685495838280838</v>
      </c>
      <c r="AK43" s="160">
        <f t="shared" si="33"/>
        <v>13.785438342476441</v>
      </c>
      <c r="AL43" s="160">
        <f t="shared" si="33"/>
        <v>15.039967436941927</v>
      </c>
      <c r="AM43" s="160">
        <f t="shared" si="33"/>
        <v>13.550361794688571</v>
      </c>
      <c r="AN43" s="160">
        <f t="shared" si="33"/>
        <v>12.688358906402504</v>
      </c>
      <c r="AO43" s="160">
        <f t="shared" si="33"/>
        <v>12.262498324904884</v>
      </c>
      <c r="AP43" s="160">
        <f t="shared" si="33"/>
        <v>11.770915036644547</v>
      </c>
      <c r="AQ43" s="160">
        <f t="shared" si="33"/>
        <v>11.703793602734894</v>
      </c>
      <c r="AR43" s="160">
        <f t="shared" si="33"/>
        <v>11.663774922973305</v>
      </c>
      <c r="AS43" s="160">
        <f t="shared" si="33"/>
        <v>11.079351323979347</v>
      </c>
      <c r="AT43" s="160">
        <f t="shared" si="33"/>
        <v>10.727433222775227</v>
      </c>
      <c r="AU43" s="160">
        <f t="shared" si="33"/>
        <v>10.380793393282538</v>
      </c>
      <c r="AV43" s="160">
        <f t="shared" si="33"/>
        <v>9.4341225976556427</v>
      </c>
      <c r="AW43" s="160">
        <f t="shared" si="33"/>
        <v>9.7315192495892404</v>
      </c>
      <c r="AX43" s="160">
        <f t="shared" si="33"/>
        <v>9.090240261687061</v>
      </c>
      <c r="AY43" s="160">
        <f t="shared" si="33"/>
        <v>8.7153502706598012</v>
      </c>
      <c r="AZ43" s="363">
        <v>4822886</v>
      </c>
      <c r="BA43" s="160">
        <v>4617645</v>
      </c>
      <c r="BB43" s="160">
        <v>4883193</v>
      </c>
      <c r="BC43" s="160">
        <v>5037693</v>
      </c>
      <c r="BD43" s="160">
        <v>5016814</v>
      </c>
      <c r="BE43" s="160">
        <v>5073891</v>
      </c>
      <c r="BF43" s="160">
        <v>5190376</v>
      </c>
      <c r="BG43" s="160">
        <v>5419279</v>
      </c>
      <c r="BH43" s="160">
        <v>5546618</v>
      </c>
      <c r="BI43" s="160">
        <v>5647853</v>
      </c>
      <c r="BJ43" s="160">
        <v>5755330</v>
      </c>
      <c r="BK43" s="160">
        <v>5902071</v>
      </c>
      <c r="BL43" s="160">
        <v>5783714</v>
      </c>
      <c r="BM43" s="160">
        <v>6127122</v>
      </c>
      <c r="BN43" s="160">
        <v>6216534</v>
      </c>
      <c r="BO43" s="161">
        <v>6206034</v>
      </c>
      <c r="BP43" s="160">
        <v>4611.175000000002</v>
      </c>
      <c r="BQ43" s="160">
        <v>4517.625</v>
      </c>
      <c r="BR43" s="160">
        <v>4547.8500000000004</v>
      </c>
      <c r="BS43" s="160">
        <v>4652.1500000000005</v>
      </c>
      <c r="BT43" s="160">
        <v>4688.1249999999991</v>
      </c>
      <c r="BU43" s="160">
        <v>4736.0749999999998</v>
      </c>
      <c r="BV43" s="160">
        <v>4805.3999999999996</v>
      </c>
      <c r="BW43" s="160">
        <v>4877.625</v>
      </c>
      <c r="BX43" s="160">
        <v>4974.8</v>
      </c>
      <c r="BY43" s="160">
        <v>5100.2999999999993</v>
      </c>
      <c r="BZ43" s="160">
        <v>5186.2499999999991</v>
      </c>
      <c r="CA43" s="160">
        <v>5219.6000000000004</v>
      </c>
      <c r="CB43" s="160">
        <v>5152.8999999999996</v>
      </c>
      <c r="CC43" s="160">
        <v>5217.9249999999993</v>
      </c>
      <c r="CD43" s="160">
        <v>5400.3</v>
      </c>
      <c r="CE43" s="161">
        <v>5461.7</v>
      </c>
    </row>
    <row r="44" spans="1:92" s="89" customFormat="1" x14ac:dyDescent="0.3">
      <c r="A44" s="95"/>
      <c r="B44" s="95"/>
      <c r="C44" s="95"/>
      <c r="D44" s="96"/>
      <c r="E44" s="96"/>
      <c r="F44" s="96"/>
      <c r="G44" s="96"/>
      <c r="H44" s="96"/>
      <c r="I44" s="96"/>
      <c r="J44" s="96"/>
      <c r="K44" s="96"/>
      <c r="L44" s="96"/>
      <c r="M44" s="96"/>
      <c r="N44" s="96"/>
      <c r="O44" s="96"/>
      <c r="P44" s="96"/>
      <c r="Q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row>
    <row r="45" spans="1:92" x14ac:dyDescent="0.3">
      <c r="B45" s="89"/>
      <c r="C45" s="89"/>
      <c r="D45" s="75"/>
      <c r="E45" s="75"/>
      <c r="F45" s="75"/>
      <c r="G45" s="75"/>
      <c r="H45" s="75"/>
      <c r="I45" s="75"/>
      <c r="J45" s="75"/>
      <c r="K45" s="75"/>
      <c r="L45" s="75"/>
      <c r="M45" s="75"/>
      <c r="N45" s="75"/>
      <c r="O45" s="75"/>
      <c r="P45" s="75"/>
      <c r="Q45" s="75"/>
      <c r="R45" s="75"/>
      <c r="S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row>
    <row r="46" spans="1:92" ht="26.25" customHeight="1" x14ac:dyDescent="0.3">
      <c r="B46" s="167" t="s">
        <v>276</v>
      </c>
      <c r="C46" s="328" t="s">
        <v>208</v>
      </c>
      <c r="D46" s="322" t="s">
        <v>228</v>
      </c>
      <c r="E46" s="323"/>
      <c r="F46" s="323"/>
      <c r="G46" s="323"/>
      <c r="H46" s="323"/>
      <c r="I46" s="323"/>
      <c r="J46" s="323"/>
      <c r="K46" s="323"/>
      <c r="L46" s="323"/>
      <c r="M46" s="323"/>
      <c r="N46" s="323"/>
      <c r="O46" s="323"/>
      <c r="P46" s="323"/>
      <c r="Q46" s="323"/>
      <c r="R46" s="323"/>
      <c r="S46" s="324"/>
      <c r="T46" s="325" t="s">
        <v>401</v>
      </c>
      <c r="U46" s="326"/>
      <c r="V46" s="326"/>
      <c r="W46" s="326"/>
      <c r="X46" s="326"/>
      <c r="Y46" s="326"/>
      <c r="Z46" s="326"/>
      <c r="AA46" s="326"/>
      <c r="AB46" s="326"/>
      <c r="AC46" s="326"/>
      <c r="AD46" s="326"/>
      <c r="AE46" s="326"/>
      <c r="AF46" s="326"/>
      <c r="AG46" s="326"/>
      <c r="AH46" s="326"/>
      <c r="AI46" s="327"/>
      <c r="AJ46" s="325" t="s">
        <v>275</v>
      </c>
      <c r="AK46" s="326"/>
      <c r="AL46" s="326"/>
      <c r="AM46" s="326"/>
      <c r="AN46" s="326"/>
      <c r="AO46" s="326"/>
      <c r="AP46" s="326"/>
      <c r="AQ46" s="326"/>
      <c r="AR46" s="326"/>
      <c r="AS46" s="326"/>
      <c r="AT46" s="326"/>
      <c r="AU46" s="326"/>
      <c r="AV46" s="326"/>
      <c r="AW46" s="326"/>
      <c r="AX46" s="326"/>
      <c r="AY46" s="327"/>
      <c r="AZ46" s="325" t="s">
        <v>430</v>
      </c>
      <c r="BA46" s="326"/>
      <c r="BB46" s="326"/>
      <c r="BC46" s="326"/>
      <c r="BD46" s="326"/>
      <c r="BE46" s="326"/>
      <c r="BF46" s="326"/>
      <c r="BG46" s="326"/>
      <c r="BH46" s="326"/>
      <c r="BI46" s="326"/>
      <c r="BJ46" s="326"/>
      <c r="BK46" s="326"/>
      <c r="BL46" s="326"/>
      <c r="BM46" s="326"/>
      <c r="BN46" s="326"/>
      <c r="BO46" s="327"/>
      <c r="BP46" s="325" t="s">
        <v>237</v>
      </c>
      <c r="BQ46" s="326"/>
      <c r="BR46" s="326"/>
      <c r="BS46" s="326"/>
      <c r="BT46" s="326"/>
      <c r="BU46" s="326"/>
      <c r="BV46" s="326"/>
      <c r="BW46" s="326"/>
      <c r="BX46" s="326"/>
      <c r="BY46" s="326"/>
      <c r="BZ46" s="326"/>
      <c r="CA46" s="326"/>
      <c r="CB46" s="326"/>
      <c r="CC46" s="326"/>
      <c r="CD46" s="326"/>
      <c r="CE46" s="327"/>
    </row>
    <row r="47" spans="1:92" x14ac:dyDescent="0.3">
      <c r="B47" s="170"/>
      <c r="C47" s="365"/>
      <c r="D47" s="329">
        <v>2008</v>
      </c>
      <c r="E47" s="330">
        <v>2009</v>
      </c>
      <c r="F47" s="330">
        <v>2010</v>
      </c>
      <c r="G47" s="330">
        <v>2011</v>
      </c>
      <c r="H47" s="330">
        <v>2012</v>
      </c>
      <c r="I47" s="330">
        <v>2013</v>
      </c>
      <c r="J47" s="330">
        <v>2014</v>
      </c>
      <c r="K47" s="330">
        <v>2015</v>
      </c>
      <c r="L47" s="330">
        <v>2016</v>
      </c>
      <c r="M47" s="330">
        <v>2017</v>
      </c>
      <c r="N47" s="330">
        <v>2018</v>
      </c>
      <c r="O47" s="330">
        <v>2019</v>
      </c>
      <c r="P47" s="330">
        <v>2020</v>
      </c>
      <c r="Q47" s="330">
        <v>2021</v>
      </c>
      <c r="R47" s="330">
        <v>2022</v>
      </c>
      <c r="S47" s="356" t="s">
        <v>429</v>
      </c>
      <c r="T47" s="330">
        <v>2008</v>
      </c>
      <c r="U47" s="330">
        <v>2009</v>
      </c>
      <c r="V47" s="330">
        <v>2010</v>
      </c>
      <c r="W47" s="330">
        <v>2011</v>
      </c>
      <c r="X47" s="330">
        <v>2012</v>
      </c>
      <c r="Y47" s="330">
        <v>2013</v>
      </c>
      <c r="Z47" s="330">
        <v>2014</v>
      </c>
      <c r="AA47" s="330">
        <v>2015</v>
      </c>
      <c r="AB47" s="330">
        <v>2016</v>
      </c>
      <c r="AC47" s="330">
        <v>2017</v>
      </c>
      <c r="AD47" s="330">
        <v>2018</v>
      </c>
      <c r="AE47" s="330">
        <v>2019</v>
      </c>
      <c r="AF47" s="330">
        <v>2020</v>
      </c>
      <c r="AG47" s="330">
        <v>2021</v>
      </c>
      <c r="AH47" s="330">
        <v>2022</v>
      </c>
      <c r="AI47" s="356" t="s">
        <v>429</v>
      </c>
      <c r="AJ47" s="329">
        <v>2008</v>
      </c>
      <c r="AK47" s="330">
        <v>2009</v>
      </c>
      <c r="AL47" s="330">
        <v>2010</v>
      </c>
      <c r="AM47" s="330">
        <v>2011</v>
      </c>
      <c r="AN47" s="330">
        <v>2012</v>
      </c>
      <c r="AO47" s="330">
        <v>2013</v>
      </c>
      <c r="AP47" s="330">
        <v>2014</v>
      </c>
      <c r="AQ47" s="330">
        <v>2015</v>
      </c>
      <c r="AR47" s="330">
        <v>2016</v>
      </c>
      <c r="AS47" s="330">
        <v>2017</v>
      </c>
      <c r="AT47" s="330">
        <v>2018</v>
      </c>
      <c r="AU47" s="330">
        <v>2019</v>
      </c>
      <c r="AV47" s="330">
        <v>2020</v>
      </c>
      <c r="AW47" s="330">
        <v>2021</v>
      </c>
      <c r="AX47" s="330">
        <v>2022</v>
      </c>
      <c r="AY47" s="356" t="s">
        <v>429</v>
      </c>
      <c r="AZ47" s="329">
        <v>2008</v>
      </c>
      <c r="BA47" s="330">
        <v>2009</v>
      </c>
      <c r="BB47" s="330">
        <v>2010</v>
      </c>
      <c r="BC47" s="330">
        <v>2011</v>
      </c>
      <c r="BD47" s="330">
        <v>2012</v>
      </c>
      <c r="BE47" s="330">
        <v>2013</v>
      </c>
      <c r="BF47" s="330">
        <v>2014</v>
      </c>
      <c r="BG47" s="330">
        <v>2015</v>
      </c>
      <c r="BH47" s="330">
        <v>2016</v>
      </c>
      <c r="BI47" s="330">
        <v>2017</v>
      </c>
      <c r="BJ47" s="330">
        <v>2018</v>
      </c>
      <c r="BK47" s="330">
        <v>2019</v>
      </c>
      <c r="BL47" s="330">
        <v>2020</v>
      </c>
      <c r="BM47" s="330">
        <v>2021</v>
      </c>
      <c r="BN47" s="330">
        <v>2022</v>
      </c>
      <c r="BO47" s="356" t="s">
        <v>429</v>
      </c>
      <c r="BP47" s="329">
        <v>2008</v>
      </c>
      <c r="BQ47" s="330">
        <v>2009</v>
      </c>
      <c r="BR47" s="330">
        <v>2010</v>
      </c>
      <c r="BS47" s="330">
        <v>2011</v>
      </c>
      <c r="BT47" s="330">
        <v>2012</v>
      </c>
      <c r="BU47" s="330">
        <v>2013</v>
      </c>
      <c r="BV47" s="330">
        <v>2014</v>
      </c>
      <c r="BW47" s="330">
        <v>2015</v>
      </c>
      <c r="BX47" s="330">
        <v>2016</v>
      </c>
      <c r="BY47" s="330">
        <v>2017</v>
      </c>
      <c r="BZ47" s="330">
        <v>2018</v>
      </c>
      <c r="CA47" s="330">
        <v>2019</v>
      </c>
      <c r="CB47" s="330">
        <v>2020</v>
      </c>
      <c r="CC47" s="330">
        <v>2021</v>
      </c>
      <c r="CD47" s="330">
        <v>2022</v>
      </c>
      <c r="CE47" s="356" t="s">
        <v>429</v>
      </c>
    </row>
    <row r="48" spans="1:92" x14ac:dyDescent="0.3">
      <c r="B48" s="171" t="s">
        <v>122</v>
      </c>
      <c r="C48" s="366" t="s">
        <v>22</v>
      </c>
      <c r="D48" s="164">
        <v>9124.0319633199706</v>
      </c>
      <c r="E48" s="70">
        <v>8801.6277087924209</v>
      </c>
      <c r="F48" s="70">
        <v>9030.6101440852908</v>
      </c>
      <c r="G48" s="70">
        <v>9017.8156599354297</v>
      </c>
      <c r="H48" s="70">
        <v>8849.9706851308183</v>
      </c>
      <c r="I48" s="70">
        <v>8814.47836053418</v>
      </c>
      <c r="J48" s="70">
        <v>8793.8819203929088</v>
      </c>
      <c r="K48" s="70">
        <v>8770.3054643190208</v>
      </c>
      <c r="L48" s="70">
        <v>8606.8262386695806</v>
      </c>
      <c r="M48" s="70">
        <v>8658.0381820532493</v>
      </c>
      <c r="N48" s="70">
        <v>8278.2241746054806</v>
      </c>
      <c r="O48" s="70">
        <v>8336.0665098744703</v>
      </c>
      <c r="P48" s="70">
        <v>8349.6691923058097</v>
      </c>
      <c r="Q48" s="70">
        <v>8224.4716665708402</v>
      </c>
      <c r="R48" s="70">
        <v>8062.47456986016</v>
      </c>
      <c r="S48" s="165">
        <v>7954.7242988533899</v>
      </c>
      <c r="T48" s="70">
        <f t="shared" ref="T48:AI55" si="34">(D48*1000)/AZ48</f>
        <v>163.04030278827156</v>
      </c>
      <c r="U48" s="70">
        <f t="shared" si="34"/>
        <v>150.55082474863522</v>
      </c>
      <c r="V48" s="70">
        <f t="shared" si="34"/>
        <v>153.83656460531122</v>
      </c>
      <c r="W48" s="70">
        <f t="shared" si="34"/>
        <v>146.62669626310756</v>
      </c>
      <c r="X48" s="70">
        <f t="shared" si="34"/>
        <v>142.36256130062071</v>
      </c>
      <c r="Y48" s="70">
        <f t="shared" si="34"/>
        <v>133.01461852444007</v>
      </c>
      <c r="Z48" s="70">
        <f t="shared" si="34"/>
        <v>120.54397592146148</v>
      </c>
      <c r="AA48" s="70">
        <f t="shared" si="34"/>
        <v>116.29221191506736</v>
      </c>
      <c r="AB48" s="70">
        <f t="shared" si="34"/>
        <v>114.83981385163862</v>
      </c>
      <c r="AC48" s="70">
        <f t="shared" si="34"/>
        <v>111.30636146297512</v>
      </c>
      <c r="AD48" s="70">
        <f t="shared" si="34"/>
        <v>117.1549583053866</v>
      </c>
      <c r="AE48" s="70">
        <f t="shared" si="34"/>
        <v>109.14727329027588</v>
      </c>
      <c r="AF48" s="70">
        <f t="shared" si="34"/>
        <v>115.02068212805239</v>
      </c>
      <c r="AG48" s="70">
        <f t="shared" si="34"/>
        <v>117.46787015106338</v>
      </c>
      <c r="AH48" s="70">
        <f t="shared" si="34"/>
        <v>117.19412821793946</v>
      </c>
      <c r="AI48" s="165">
        <f t="shared" si="34"/>
        <v>134.50894162656436</v>
      </c>
      <c r="AJ48" s="70">
        <f t="shared" ref="AJ48:AY55" si="35">(D48*1000)/(BP48*1000)</f>
        <v>81.246945354585662</v>
      </c>
      <c r="AK48" s="70">
        <f t="shared" si="35"/>
        <v>78.254080540497185</v>
      </c>
      <c r="AL48" s="70">
        <f t="shared" si="35"/>
        <v>77.366546533178749</v>
      </c>
      <c r="AM48" s="70">
        <f t="shared" si="35"/>
        <v>70.575743767837452</v>
      </c>
      <c r="AN48" s="70">
        <f t="shared" si="35"/>
        <v>67.197955088312966</v>
      </c>
      <c r="AO48" s="70">
        <f t="shared" si="35"/>
        <v>66.449139544170222</v>
      </c>
      <c r="AP48" s="70">
        <f t="shared" si="35"/>
        <v>65.921153826033802</v>
      </c>
      <c r="AQ48" s="70">
        <f t="shared" si="35"/>
        <v>66.25348792686701</v>
      </c>
      <c r="AR48" s="70">
        <f t="shared" si="35"/>
        <v>66.875106749569383</v>
      </c>
      <c r="AS48" s="70">
        <f t="shared" si="35"/>
        <v>65.878167639743197</v>
      </c>
      <c r="AT48" s="70">
        <f t="shared" si="35"/>
        <v>63.301274514283939</v>
      </c>
      <c r="AU48" s="70">
        <f t="shared" si="35"/>
        <v>62.058935491341678</v>
      </c>
      <c r="AV48" s="70">
        <f t="shared" si="35"/>
        <v>60.713827975319482</v>
      </c>
      <c r="AW48" s="70">
        <f t="shared" si="35"/>
        <v>59.554465362569445</v>
      </c>
      <c r="AX48" s="70">
        <f t="shared" si="35"/>
        <v>58.265398878844877</v>
      </c>
      <c r="AY48" s="70">
        <f t="shared" si="35"/>
        <v>57.125488681173358</v>
      </c>
      <c r="AZ48" s="164">
        <v>55961.819300401316</v>
      </c>
      <c r="BA48" s="70">
        <v>58462.832890407059</v>
      </c>
      <c r="BB48" s="70">
        <v>58702.624875006513</v>
      </c>
      <c r="BC48" s="70">
        <v>61501.867598202058</v>
      </c>
      <c r="BD48" s="70">
        <v>62165.014483286286</v>
      </c>
      <c r="BE48" s="70">
        <v>66266.989736279327</v>
      </c>
      <c r="BF48" s="70">
        <v>72951.649828792957</v>
      </c>
      <c r="BG48" s="70">
        <v>75416.10327890495</v>
      </c>
      <c r="BH48" s="70">
        <v>74946.361806095621</v>
      </c>
      <c r="BI48" s="70">
        <v>77785.654550690291</v>
      </c>
      <c r="BJ48" s="70">
        <v>70660.467933646651</v>
      </c>
      <c r="BK48" s="70">
        <v>76374.482463751527</v>
      </c>
      <c r="BL48" s="70">
        <v>72592.76364758586</v>
      </c>
      <c r="BM48" s="70">
        <v>70014.648737515978</v>
      </c>
      <c r="BN48" s="70">
        <v>68795.891845936349</v>
      </c>
      <c r="BO48" s="165">
        <v>59139</v>
      </c>
      <c r="BP48" s="70">
        <v>112.30000000000001</v>
      </c>
      <c r="BQ48" s="70">
        <v>112.47499999999999</v>
      </c>
      <c r="BR48" s="70">
        <v>116.72500000000001</v>
      </c>
      <c r="BS48" s="70">
        <v>127.77499999999999</v>
      </c>
      <c r="BT48" s="70">
        <v>131.69999999999999</v>
      </c>
      <c r="BU48" s="70">
        <v>132.65</v>
      </c>
      <c r="BV48" s="70">
        <v>133.39999999999998</v>
      </c>
      <c r="BW48" s="70">
        <v>132.375</v>
      </c>
      <c r="BX48" s="70">
        <v>128.70000000000002</v>
      </c>
      <c r="BY48" s="70">
        <v>131.42500000000001</v>
      </c>
      <c r="BZ48" s="70">
        <v>130.77499999999998</v>
      </c>
      <c r="CA48" s="70">
        <v>134.32499999999999</v>
      </c>
      <c r="CB48" s="70">
        <v>137.52499999999998</v>
      </c>
      <c r="CC48" s="70">
        <v>138.1</v>
      </c>
      <c r="CD48" s="70">
        <v>138.375</v>
      </c>
      <c r="CE48" s="165">
        <v>139.25</v>
      </c>
    </row>
    <row r="49" spans="2:83" x14ac:dyDescent="0.3">
      <c r="B49" s="171" t="s">
        <v>123</v>
      </c>
      <c r="C49" s="366" t="s">
        <v>23</v>
      </c>
      <c r="D49" s="164">
        <v>776.38816466701201</v>
      </c>
      <c r="E49" s="70">
        <v>640.978174308191</v>
      </c>
      <c r="F49" s="70">
        <v>877.13114096562003</v>
      </c>
      <c r="G49" s="70">
        <v>884.918729521606</v>
      </c>
      <c r="H49" s="70">
        <v>912.17100988095103</v>
      </c>
      <c r="I49" s="70">
        <v>897.12087233265697</v>
      </c>
      <c r="J49" s="70">
        <v>939.71420164620213</v>
      </c>
      <c r="K49" s="70">
        <v>918.412686715478</v>
      </c>
      <c r="L49" s="70">
        <v>915.66619318425603</v>
      </c>
      <c r="M49" s="70">
        <v>928.50495507995095</v>
      </c>
      <c r="N49" s="70">
        <v>881.72982938474399</v>
      </c>
      <c r="O49" s="70">
        <v>894.3457035061341</v>
      </c>
      <c r="P49" s="70">
        <v>904.66504623137098</v>
      </c>
      <c r="Q49" s="70">
        <v>882.00300353646094</v>
      </c>
      <c r="R49" s="70">
        <v>820.76937580408003</v>
      </c>
      <c r="S49" s="165">
        <v>822.57263657237104</v>
      </c>
      <c r="T49" s="70">
        <f t="shared" si="34"/>
        <v>17.037234762066312</v>
      </c>
      <c r="U49" s="70">
        <f t="shared" si="34"/>
        <v>16.080554911990031</v>
      </c>
      <c r="V49" s="70">
        <f t="shared" si="34"/>
        <v>18.452759733464436</v>
      </c>
      <c r="W49" s="70">
        <f t="shared" si="34"/>
        <v>19.359740379939588</v>
      </c>
      <c r="X49" s="70">
        <f t="shared" si="34"/>
        <v>20.973181845147334</v>
      </c>
      <c r="Y49" s="70">
        <f t="shared" si="34"/>
        <v>22.888946663397235</v>
      </c>
      <c r="Z49" s="70">
        <f t="shared" si="34"/>
        <v>25.959668495263987</v>
      </c>
      <c r="AA49" s="70">
        <f t="shared" si="34"/>
        <v>24.198378105675808</v>
      </c>
      <c r="AB49" s="70">
        <f t="shared" si="34"/>
        <v>23.220824906480512</v>
      </c>
      <c r="AC49" s="70">
        <f t="shared" si="34"/>
        <v>21.061346661204013</v>
      </c>
      <c r="AD49" s="70">
        <f t="shared" si="34"/>
        <v>19.532406499109218</v>
      </c>
      <c r="AE49" s="70">
        <f t="shared" si="34"/>
        <v>19.818998965505127</v>
      </c>
      <c r="AF49" s="70">
        <f t="shared" si="34"/>
        <v>19.900393170400104</v>
      </c>
      <c r="AG49" s="70">
        <f t="shared" si="34"/>
        <v>18.158692017904063</v>
      </c>
      <c r="AH49" s="70">
        <f t="shared" si="34"/>
        <v>20.442301386246221</v>
      </c>
      <c r="AI49" s="165">
        <f t="shared" si="34"/>
        <v>22.378057472451466</v>
      </c>
      <c r="AJ49" s="70">
        <f t="shared" si="35"/>
        <v>84.390017898588269</v>
      </c>
      <c r="AK49" s="70">
        <f t="shared" si="35"/>
        <v>76.306925512879886</v>
      </c>
      <c r="AL49" s="70">
        <f t="shared" si="35"/>
        <v>99.673993291547731</v>
      </c>
      <c r="AM49" s="70">
        <f t="shared" si="35"/>
        <v>94.89745088703549</v>
      </c>
      <c r="AN49" s="70">
        <f t="shared" si="35"/>
        <v>94.771014013605296</v>
      </c>
      <c r="AO49" s="70">
        <f t="shared" si="35"/>
        <v>90.847683274193116</v>
      </c>
      <c r="AP49" s="70">
        <f t="shared" si="35"/>
        <v>93.73707747094285</v>
      </c>
      <c r="AQ49" s="70">
        <f t="shared" si="35"/>
        <v>99.020235764472019</v>
      </c>
      <c r="AR49" s="70">
        <f t="shared" si="35"/>
        <v>99.528934041766959</v>
      </c>
      <c r="AS49" s="70">
        <f t="shared" si="35"/>
        <v>100.65094364010308</v>
      </c>
      <c r="AT49" s="70">
        <f t="shared" si="35"/>
        <v>91.608293962051334</v>
      </c>
      <c r="AU49" s="70">
        <f t="shared" si="35"/>
        <v>92.2005879903231</v>
      </c>
      <c r="AV49" s="70">
        <f t="shared" si="35"/>
        <v>90.693237717430677</v>
      </c>
      <c r="AW49" s="70">
        <f t="shared" si="35"/>
        <v>84.000286051091521</v>
      </c>
      <c r="AX49" s="70">
        <f t="shared" si="35"/>
        <v>76.707418299446729</v>
      </c>
      <c r="AY49" s="70">
        <f t="shared" si="35"/>
        <v>76.340847941751363</v>
      </c>
      <c r="AZ49" s="164">
        <v>45570.080797128729</v>
      </c>
      <c r="BA49" s="70">
        <v>39860.451198127681</v>
      </c>
      <c r="BB49" s="70">
        <v>47533.873178597009</v>
      </c>
      <c r="BC49" s="70">
        <v>45709.225028583125</v>
      </c>
      <c r="BD49" s="70">
        <v>43492.256759887125</v>
      </c>
      <c r="BE49" s="70">
        <v>39194.502286436982</v>
      </c>
      <c r="BF49" s="70">
        <v>36199.006232211366</v>
      </c>
      <c r="BG49" s="70">
        <v>37953.481126078499</v>
      </c>
      <c r="BH49" s="70">
        <v>39432.974361247187</v>
      </c>
      <c r="BI49" s="70">
        <v>44085.735352825308</v>
      </c>
      <c r="BJ49" s="70">
        <v>45141.894288599593</v>
      </c>
      <c r="BK49" s="70">
        <v>45125.674866966721</v>
      </c>
      <c r="BL49" s="70">
        <v>45459.656926626558</v>
      </c>
      <c r="BM49" s="70">
        <v>48571.945747349302</v>
      </c>
      <c r="BN49" s="70">
        <v>40150.536884085937</v>
      </c>
      <c r="BO49" s="165">
        <v>36758</v>
      </c>
      <c r="BP49" s="70">
        <v>9.1999999999999993</v>
      </c>
      <c r="BQ49" s="70">
        <v>8.4</v>
      </c>
      <c r="BR49" s="70">
        <v>8.8000000000000007</v>
      </c>
      <c r="BS49" s="70">
        <v>9.3249999999999993</v>
      </c>
      <c r="BT49" s="70">
        <v>9.625</v>
      </c>
      <c r="BU49" s="70">
        <v>9.875</v>
      </c>
      <c r="BV49" s="70">
        <v>10.025</v>
      </c>
      <c r="BW49" s="70">
        <v>9.2750000000000004</v>
      </c>
      <c r="BX49" s="70">
        <v>9.1999999999999993</v>
      </c>
      <c r="BY49" s="70">
        <v>9.2249999999999996</v>
      </c>
      <c r="BZ49" s="70">
        <v>9.625</v>
      </c>
      <c r="CA49" s="70">
        <v>9.6999999999999993</v>
      </c>
      <c r="CB49" s="70">
        <v>9.9749999999999996</v>
      </c>
      <c r="CC49" s="70">
        <v>10.5</v>
      </c>
      <c r="CD49" s="70">
        <v>10.7</v>
      </c>
      <c r="CE49" s="165">
        <v>10.775</v>
      </c>
    </row>
    <row r="50" spans="2:83" x14ac:dyDescent="0.3">
      <c r="B50" s="171" t="s">
        <v>124</v>
      </c>
      <c r="C50" s="366" t="s">
        <v>0</v>
      </c>
      <c r="D50" s="164">
        <v>18224.63215996313</v>
      </c>
      <c r="E50" s="70">
        <v>14516.183576402262</v>
      </c>
      <c r="F50" s="70">
        <v>17534.450215215249</v>
      </c>
      <c r="G50" s="70">
        <v>16537.29147619729</v>
      </c>
      <c r="H50" s="70">
        <v>15754.36901290797</v>
      </c>
      <c r="I50" s="70">
        <v>14784.015024168333</v>
      </c>
      <c r="J50" s="70">
        <v>14653.740394695325</v>
      </c>
      <c r="K50" s="70">
        <v>14937.160033824646</v>
      </c>
      <c r="L50" s="70">
        <v>15195.645483307741</v>
      </c>
      <c r="M50" s="70">
        <v>15009.684488107798</v>
      </c>
      <c r="N50" s="70">
        <v>15021.860102298155</v>
      </c>
      <c r="O50" s="70">
        <v>15039.4964084441</v>
      </c>
      <c r="P50" s="70">
        <v>13032.453522282369</v>
      </c>
      <c r="Q50" s="70">
        <v>14207.746996426506</v>
      </c>
      <c r="R50" s="70">
        <v>13827.275683075155</v>
      </c>
      <c r="S50" s="165">
        <v>13318.920840681134</v>
      </c>
      <c r="T50" s="70">
        <f t="shared" si="34"/>
        <v>22.993493985687092</v>
      </c>
      <c r="U50" s="70">
        <f t="shared" si="34"/>
        <v>23.436194273887939</v>
      </c>
      <c r="V50" s="70">
        <f t="shared" si="34"/>
        <v>23.071059599559266</v>
      </c>
      <c r="W50" s="70">
        <f t="shared" si="34"/>
        <v>20.595665883416814</v>
      </c>
      <c r="X50" s="70">
        <f t="shared" si="34"/>
        <v>21.11794575346412</v>
      </c>
      <c r="Y50" s="70">
        <f t="shared" si="34"/>
        <v>20.672753560061267</v>
      </c>
      <c r="Z50" s="70">
        <f t="shared" si="34"/>
        <v>20.909994749599836</v>
      </c>
      <c r="AA50" s="70">
        <f t="shared" si="34"/>
        <v>19.956147318743064</v>
      </c>
      <c r="AB50" s="70">
        <f t="shared" si="34"/>
        <v>19.937995068856473</v>
      </c>
      <c r="AC50" s="70">
        <f t="shared" si="34"/>
        <v>19.110943017105981</v>
      </c>
      <c r="AD50" s="70">
        <f t="shared" si="34"/>
        <v>18.572211258105519</v>
      </c>
      <c r="AE50" s="70">
        <f t="shared" si="34"/>
        <v>18.810280605492185</v>
      </c>
      <c r="AF50" s="70">
        <f t="shared" si="34"/>
        <v>17.382311004638897</v>
      </c>
      <c r="AG50" s="70">
        <f t="shared" si="34"/>
        <v>15.899561643790433</v>
      </c>
      <c r="AH50" s="70">
        <f t="shared" si="34"/>
        <v>14.761387755105632</v>
      </c>
      <c r="AI50" s="165">
        <f t="shared" si="34"/>
        <v>14.939548076468343</v>
      </c>
      <c r="AJ50" s="70">
        <f t="shared" si="35"/>
        <v>28.165724688916047</v>
      </c>
      <c r="AK50" s="70">
        <f t="shared" si="35"/>
        <v>24.785390492000271</v>
      </c>
      <c r="AL50" s="70">
        <f t="shared" si="35"/>
        <v>30.52787850309511</v>
      </c>
      <c r="AM50" s="70">
        <f t="shared" si="35"/>
        <v>28.390199959136972</v>
      </c>
      <c r="AN50" s="70">
        <f t="shared" si="35"/>
        <v>27.584800197693966</v>
      </c>
      <c r="AO50" s="70">
        <f t="shared" si="35"/>
        <v>26.461455207031207</v>
      </c>
      <c r="AP50" s="70">
        <f t="shared" si="35"/>
        <v>26.549035953791694</v>
      </c>
      <c r="AQ50" s="70">
        <f t="shared" si="35"/>
        <v>27.554252045424548</v>
      </c>
      <c r="AR50" s="70">
        <f t="shared" si="35"/>
        <v>28.512328517323834</v>
      </c>
      <c r="AS50" s="70">
        <f t="shared" si="35"/>
        <v>27.502857513711039</v>
      </c>
      <c r="AT50" s="70">
        <f t="shared" si="35"/>
        <v>26.881152601079339</v>
      </c>
      <c r="AU50" s="70">
        <f t="shared" si="35"/>
        <v>27.027579132795584</v>
      </c>
      <c r="AV50" s="70">
        <f t="shared" si="35"/>
        <v>23.853671679843274</v>
      </c>
      <c r="AW50" s="70">
        <f t="shared" si="35"/>
        <v>25.766679355144188</v>
      </c>
      <c r="AX50" s="70">
        <f t="shared" si="35"/>
        <v>24.347010050755213</v>
      </c>
      <c r="AY50" s="70">
        <f t="shared" si="35"/>
        <v>23.189554871909348</v>
      </c>
      <c r="AZ50" s="164">
        <v>792599.51407591789</v>
      </c>
      <c r="BA50" s="70">
        <v>619391.67284407839</v>
      </c>
      <c r="BB50" s="70">
        <v>760019.28474712174</v>
      </c>
      <c r="BC50" s="70">
        <v>802950.07550655399</v>
      </c>
      <c r="BD50" s="70">
        <v>746018.06429603475</v>
      </c>
      <c r="BE50" s="70">
        <v>715144.93612163572</v>
      </c>
      <c r="BF50" s="70">
        <v>700800.76873169758</v>
      </c>
      <c r="BG50" s="70">
        <v>748499.1865035732</v>
      </c>
      <c r="BH50" s="70">
        <v>762145.11192470032</v>
      </c>
      <c r="BI50" s="70">
        <v>785397.37545514142</v>
      </c>
      <c r="BJ50" s="70">
        <v>808835.30202910677</v>
      </c>
      <c r="BK50" s="70">
        <v>799535.99437814346</v>
      </c>
      <c r="BL50" s="70">
        <v>749753.78813578584</v>
      </c>
      <c r="BM50" s="70">
        <v>893593.62948068045</v>
      </c>
      <c r="BN50" s="70">
        <v>936719.22399657918</v>
      </c>
      <c r="BO50" s="165">
        <v>891521</v>
      </c>
      <c r="BP50" s="70">
        <v>647.05000000000007</v>
      </c>
      <c r="BQ50" s="70">
        <v>585.67500000000007</v>
      </c>
      <c r="BR50" s="70">
        <v>574.37499999999989</v>
      </c>
      <c r="BS50" s="70">
        <v>582.50000000000011</v>
      </c>
      <c r="BT50" s="70">
        <v>571.12500000000011</v>
      </c>
      <c r="BU50" s="70">
        <v>558.69999999999993</v>
      </c>
      <c r="BV50" s="70">
        <v>551.95000000000005</v>
      </c>
      <c r="BW50" s="70">
        <v>542.1</v>
      </c>
      <c r="BX50" s="70">
        <v>532.95000000000016</v>
      </c>
      <c r="BY50" s="70">
        <v>545.75</v>
      </c>
      <c r="BZ50" s="70">
        <v>558.82499999999982</v>
      </c>
      <c r="CA50" s="70">
        <v>556.44999999999993</v>
      </c>
      <c r="CB50" s="70">
        <v>546.34999999999991</v>
      </c>
      <c r="CC50" s="70">
        <v>551.4</v>
      </c>
      <c r="CD50" s="70">
        <v>567.92499999999995</v>
      </c>
      <c r="CE50" s="165">
        <v>574.35</v>
      </c>
    </row>
    <row r="51" spans="2:83" ht="14.25" customHeight="1" x14ac:dyDescent="0.3">
      <c r="B51" s="173" t="s">
        <v>230</v>
      </c>
      <c r="C51" s="366" t="s">
        <v>28</v>
      </c>
      <c r="D51" s="164">
        <v>10398.464292524099</v>
      </c>
      <c r="E51" s="70">
        <v>10633.28047881264</v>
      </c>
      <c r="F51" s="70">
        <v>13074.245441416209</v>
      </c>
      <c r="G51" s="70">
        <v>10737.94528070394</v>
      </c>
      <c r="H51" s="70">
        <v>10015.04089732134</v>
      </c>
      <c r="I51" s="70">
        <v>9666.9048117402508</v>
      </c>
      <c r="J51" s="70">
        <v>8616.1702619603893</v>
      </c>
      <c r="K51" s="70">
        <v>8184.5603994091098</v>
      </c>
      <c r="L51" s="70">
        <v>8656.9327938446404</v>
      </c>
      <c r="M51" s="70">
        <v>8178.5955132337003</v>
      </c>
      <c r="N51" s="70">
        <v>8289.5370617746485</v>
      </c>
      <c r="O51" s="70">
        <v>7061.0587283483001</v>
      </c>
      <c r="P51" s="70">
        <v>6526.2305977919295</v>
      </c>
      <c r="Q51" s="70">
        <v>7341.07938979138</v>
      </c>
      <c r="R51" s="70">
        <v>6828.6194617587098</v>
      </c>
      <c r="S51" s="165">
        <v>6375.3477575374509</v>
      </c>
      <c r="T51" s="70">
        <f t="shared" si="34"/>
        <v>76.114614768187849</v>
      </c>
      <c r="U51" s="70">
        <f t="shared" si="34"/>
        <v>79.493200469242936</v>
      </c>
      <c r="V51" s="70">
        <f t="shared" si="34"/>
        <v>97.670823126800769</v>
      </c>
      <c r="W51" s="70">
        <f t="shared" si="34"/>
        <v>78.146241693958814</v>
      </c>
      <c r="X51" s="70">
        <f t="shared" si="34"/>
        <v>64.388935804806678</v>
      </c>
      <c r="Y51" s="70">
        <f t="shared" si="34"/>
        <v>65.968577235427915</v>
      </c>
      <c r="Z51" s="70">
        <f t="shared" si="34"/>
        <v>57.144157076205396</v>
      </c>
      <c r="AA51" s="70">
        <f t="shared" si="34"/>
        <v>51.90880177102845</v>
      </c>
      <c r="AB51" s="70">
        <f t="shared" si="34"/>
        <v>58.659986247429615</v>
      </c>
      <c r="AC51" s="70">
        <f t="shared" si="34"/>
        <v>57.498182692250332</v>
      </c>
      <c r="AD51" s="70">
        <f t="shared" si="34"/>
        <v>65.214394216699247</v>
      </c>
      <c r="AE51" s="70">
        <f t="shared" si="34"/>
        <v>47.809354025913294</v>
      </c>
      <c r="AF51" s="70">
        <f t="shared" si="34"/>
        <v>35.732449087984172</v>
      </c>
      <c r="AG51" s="70">
        <f t="shared" si="34"/>
        <v>46.044556488680172</v>
      </c>
      <c r="AH51" s="70">
        <f t="shared" si="34"/>
        <v>46.602650512446083</v>
      </c>
      <c r="AI51" s="165">
        <f t="shared" si="34"/>
        <v>43.539130204178505</v>
      </c>
      <c r="AJ51" s="70">
        <f t="shared" si="35"/>
        <v>211.78135015324034</v>
      </c>
      <c r="AK51" s="70">
        <f t="shared" si="35"/>
        <v>211.7129015194154</v>
      </c>
      <c r="AL51" s="70">
        <f t="shared" si="35"/>
        <v>262.27172400032515</v>
      </c>
      <c r="AM51" s="70">
        <f t="shared" si="35"/>
        <v>211.89827884960906</v>
      </c>
      <c r="AN51" s="70">
        <f t="shared" si="35"/>
        <v>194.84515364438403</v>
      </c>
      <c r="AO51" s="70">
        <f t="shared" si="35"/>
        <v>183.43272887552658</v>
      </c>
      <c r="AP51" s="70">
        <f t="shared" si="35"/>
        <v>161.35150303296609</v>
      </c>
      <c r="AQ51" s="70">
        <f t="shared" si="35"/>
        <v>152.34174777867119</v>
      </c>
      <c r="AR51" s="70">
        <f t="shared" si="35"/>
        <v>160.61099803051277</v>
      </c>
      <c r="AS51" s="70">
        <f t="shared" si="35"/>
        <v>148.63417561533302</v>
      </c>
      <c r="AT51" s="70">
        <f t="shared" si="35"/>
        <v>148.29225513013682</v>
      </c>
      <c r="AU51" s="70">
        <f t="shared" si="35"/>
        <v>124.1504831357943</v>
      </c>
      <c r="AV51" s="70">
        <f t="shared" si="35"/>
        <v>111.17939689594431</v>
      </c>
      <c r="AW51" s="70">
        <f t="shared" si="35"/>
        <v>122.81186766694067</v>
      </c>
      <c r="AX51" s="70">
        <f t="shared" si="35"/>
        <v>113.33808235284165</v>
      </c>
      <c r="AY51" s="70">
        <f t="shared" si="35"/>
        <v>102.45637215809482</v>
      </c>
      <c r="AZ51" s="164">
        <v>136615.86968801351</v>
      </c>
      <c r="BA51" s="70">
        <v>133763.39631622718</v>
      </c>
      <c r="BB51" s="70">
        <v>133860.29750606915</v>
      </c>
      <c r="BC51" s="70">
        <v>137408.33913365341</v>
      </c>
      <c r="BD51" s="70">
        <v>155539.77981064428</v>
      </c>
      <c r="BE51" s="70">
        <v>146538.02184093057</v>
      </c>
      <c r="BF51" s="70">
        <v>150779.54952542522</v>
      </c>
      <c r="BG51" s="70">
        <v>157671.9192153865</v>
      </c>
      <c r="BH51" s="70">
        <v>147578.15928100346</v>
      </c>
      <c r="BI51" s="70">
        <v>142240.93928339097</v>
      </c>
      <c r="BJ51" s="70">
        <v>127112.076426403</v>
      </c>
      <c r="BK51" s="70">
        <v>147691.99191691889</v>
      </c>
      <c r="BL51" s="70">
        <v>182641.56989973909</v>
      </c>
      <c r="BM51" s="70">
        <v>159434.25129083713</v>
      </c>
      <c r="BN51" s="70">
        <v>146528.56407673642</v>
      </c>
      <c r="BO51" s="165">
        <v>146428</v>
      </c>
      <c r="BP51" s="70">
        <v>49.099999999999994</v>
      </c>
      <c r="BQ51" s="70">
        <v>50.225000000000001</v>
      </c>
      <c r="BR51" s="70">
        <v>49.85</v>
      </c>
      <c r="BS51" s="70">
        <v>50.674999999999997</v>
      </c>
      <c r="BT51" s="70">
        <v>51.400000000000006</v>
      </c>
      <c r="BU51" s="70">
        <v>52.7</v>
      </c>
      <c r="BV51" s="70">
        <v>53.4</v>
      </c>
      <c r="BW51" s="70">
        <v>53.725000000000001</v>
      </c>
      <c r="BX51" s="70">
        <v>53.900000000000006</v>
      </c>
      <c r="BY51" s="70">
        <v>55.025000000000006</v>
      </c>
      <c r="BZ51" s="70">
        <v>55.9</v>
      </c>
      <c r="CA51" s="70">
        <v>56.874999999999993</v>
      </c>
      <c r="CB51" s="70">
        <v>58.699999999999996</v>
      </c>
      <c r="CC51" s="70">
        <v>59.775000000000006</v>
      </c>
      <c r="CD51" s="70">
        <v>60.25</v>
      </c>
      <c r="CE51" s="165">
        <v>62.225000000000001</v>
      </c>
    </row>
    <row r="52" spans="2:83" x14ac:dyDescent="0.3">
      <c r="B52" s="171" t="s">
        <v>126</v>
      </c>
      <c r="C52" s="366" t="s">
        <v>24</v>
      </c>
      <c r="D52" s="164">
        <v>1950.6130154655609</v>
      </c>
      <c r="E52" s="70">
        <v>1919.1955973163308</v>
      </c>
      <c r="F52" s="70">
        <v>2018.1372293610339</v>
      </c>
      <c r="G52" s="70">
        <v>2041.9581427671878</v>
      </c>
      <c r="H52" s="70">
        <v>1989.0280428644371</v>
      </c>
      <c r="I52" s="70">
        <v>1968.513458112835</v>
      </c>
      <c r="J52" s="70">
        <v>1907.1280948612771</v>
      </c>
      <c r="K52" s="70">
        <v>1966.8063472775129</v>
      </c>
      <c r="L52" s="70">
        <v>1979.5493799716669</v>
      </c>
      <c r="M52" s="70">
        <v>1893.424444292923</v>
      </c>
      <c r="N52" s="70">
        <v>1867.395407178474</v>
      </c>
      <c r="O52" s="70">
        <v>1941.589696997383</v>
      </c>
      <c r="P52" s="70">
        <v>1930.0939391280499</v>
      </c>
      <c r="Q52" s="70">
        <v>2007.27050738763</v>
      </c>
      <c r="R52" s="70">
        <v>1809.198296309303</v>
      </c>
      <c r="S52" s="165">
        <v>1762.0918890817268</v>
      </c>
      <c r="T52" s="70">
        <f t="shared" si="34"/>
        <v>6.8982035842596385</v>
      </c>
      <c r="U52" s="70">
        <f t="shared" si="34"/>
        <v>6.6773372196990701</v>
      </c>
      <c r="V52" s="70">
        <f t="shared" si="34"/>
        <v>7.1016740105223537</v>
      </c>
      <c r="W52" s="70">
        <f t="shared" si="34"/>
        <v>6.9484341321873506</v>
      </c>
      <c r="X52" s="70">
        <f t="shared" si="34"/>
        <v>6.7930695243956825</v>
      </c>
      <c r="Y52" s="70">
        <f t="shared" si="34"/>
        <v>7.0042385280162316</v>
      </c>
      <c r="Z52" s="70">
        <f t="shared" si="34"/>
        <v>6.5831345241545218</v>
      </c>
      <c r="AA52" s="70">
        <f t="shared" si="34"/>
        <v>6.3629832448343304</v>
      </c>
      <c r="AB52" s="70">
        <f t="shared" si="34"/>
        <v>6.5380694312392258</v>
      </c>
      <c r="AC52" s="70">
        <f t="shared" si="34"/>
        <v>5.989385366047653</v>
      </c>
      <c r="AD52" s="70">
        <f t="shared" si="34"/>
        <v>5.6731940935965497</v>
      </c>
      <c r="AE52" s="70">
        <f t="shared" si="34"/>
        <v>5.7177416606188682</v>
      </c>
      <c r="AF52" s="70">
        <f t="shared" si="34"/>
        <v>5.7237192570972759</v>
      </c>
      <c r="AG52" s="70">
        <f t="shared" si="34"/>
        <v>5.8966457970026207</v>
      </c>
      <c r="AH52" s="70">
        <f t="shared" si="34"/>
        <v>5.1117563966590884</v>
      </c>
      <c r="AI52" s="165">
        <f t="shared" si="34"/>
        <v>4.7566382662167443</v>
      </c>
      <c r="AJ52" s="70">
        <f t="shared" si="35"/>
        <v>6.659655225215297</v>
      </c>
      <c r="AK52" s="70">
        <f t="shared" si="35"/>
        <v>6.5479208369714454</v>
      </c>
      <c r="AL52" s="70">
        <f t="shared" si="35"/>
        <v>6.7739774418428604</v>
      </c>
      <c r="AM52" s="70">
        <f t="shared" si="35"/>
        <v>6.54473763707432</v>
      </c>
      <c r="AN52" s="70">
        <f t="shared" si="35"/>
        <v>6.2784976100518861</v>
      </c>
      <c r="AO52" s="70">
        <f t="shared" si="35"/>
        <v>6.1762129048955527</v>
      </c>
      <c r="AP52" s="70">
        <f t="shared" si="35"/>
        <v>5.8753176058572922</v>
      </c>
      <c r="AQ52" s="70">
        <f t="shared" si="35"/>
        <v>5.9098748415790663</v>
      </c>
      <c r="AR52" s="70">
        <f t="shared" si="35"/>
        <v>5.8536242477169127</v>
      </c>
      <c r="AS52" s="70">
        <f t="shared" si="35"/>
        <v>5.2174826241193797</v>
      </c>
      <c r="AT52" s="70">
        <f t="shared" si="35"/>
        <v>4.9760719663672601</v>
      </c>
      <c r="AU52" s="70">
        <f t="shared" si="35"/>
        <v>5.1648326049009325</v>
      </c>
      <c r="AV52" s="70">
        <f t="shared" si="35"/>
        <v>5.1651674292581795</v>
      </c>
      <c r="AW52" s="70">
        <f t="shared" si="35"/>
        <v>5.2673896408518788</v>
      </c>
      <c r="AX52" s="70">
        <f t="shared" si="35"/>
        <v>4.5857633769958888</v>
      </c>
      <c r="AY52" s="70">
        <f t="shared" si="35"/>
        <v>4.4545077142936913</v>
      </c>
      <c r="AZ52" s="164">
        <v>282771.15797458938</v>
      </c>
      <c r="BA52" s="70">
        <v>287419.30116311001</v>
      </c>
      <c r="BB52" s="70">
        <v>284177.67787859816</v>
      </c>
      <c r="BC52" s="70">
        <v>293873.13802230492</v>
      </c>
      <c r="BD52" s="70">
        <v>292802.54467017</v>
      </c>
      <c r="BE52" s="70">
        <v>281046.03380352969</v>
      </c>
      <c r="BF52" s="70">
        <v>289699.09210631106</v>
      </c>
      <c r="BG52" s="70">
        <v>309101.29283685103</v>
      </c>
      <c r="BH52" s="70">
        <v>302772.76813753002</v>
      </c>
      <c r="BI52" s="70">
        <v>316130.0081017125</v>
      </c>
      <c r="BJ52" s="70">
        <v>329161.2055519555</v>
      </c>
      <c r="BK52" s="70">
        <v>339572.82651822927</v>
      </c>
      <c r="BL52" s="70">
        <v>337209.74989029719</v>
      </c>
      <c r="BM52" s="70">
        <v>340408.86573311972</v>
      </c>
      <c r="BN52" s="70">
        <v>353928.89565155102</v>
      </c>
      <c r="BO52" s="165">
        <v>370449</v>
      </c>
      <c r="BP52" s="70">
        <v>292.90000000000003</v>
      </c>
      <c r="BQ52" s="70">
        <v>293.10000000000002</v>
      </c>
      <c r="BR52" s="70">
        <v>297.92499999999995</v>
      </c>
      <c r="BS52" s="70">
        <v>312</v>
      </c>
      <c r="BT52" s="70">
        <v>316.79999999999995</v>
      </c>
      <c r="BU52" s="70">
        <v>318.72500000000002</v>
      </c>
      <c r="BV52" s="70">
        <v>324.60000000000002</v>
      </c>
      <c r="BW52" s="70">
        <v>332.79999999999995</v>
      </c>
      <c r="BX52" s="70">
        <v>338.17500000000001</v>
      </c>
      <c r="BY52" s="70">
        <v>362.9</v>
      </c>
      <c r="BZ52" s="70">
        <v>375.27500000000003</v>
      </c>
      <c r="CA52" s="70">
        <v>375.92500000000001</v>
      </c>
      <c r="CB52" s="70">
        <v>373.67499999999995</v>
      </c>
      <c r="CC52" s="70">
        <v>381.07500000000005</v>
      </c>
      <c r="CD52" s="70">
        <v>394.52499999999998</v>
      </c>
      <c r="CE52" s="165">
        <v>395.57499999999999</v>
      </c>
    </row>
    <row r="53" spans="2:83" x14ac:dyDescent="0.3">
      <c r="B53" s="171" t="s">
        <v>127</v>
      </c>
      <c r="C53" s="366" t="s">
        <v>199</v>
      </c>
      <c r="D53" s="164">
        <v>10933.896281601259</v>
      </c>
      <c r="E53" s="70">
        <v>9743.9927334724707</v>
      </c>
      <c r="F53" s="70">
        <v>9836.5463200581489</v>
      </c>
      <c r="G53" s="70">
        <v>8583.7590815358199</v>
      </c>
      <c r="H53" s="70">
        <v>7459.7844987825993</v>
      </c>
      <c r="I53" s="70">
        <v>7655.7666468470998</v>
      </c>
      <c r="J53" s="70">
        <v>7705.0263013982494</v>
      </c>
      <c r="K53" s="70">
        <v>8220.3650591421301</v>
      </c>
      <c r="L53" s="70">
        <v>8960.6366413239703</v>
      </c>
      <c r="M53" s="70">
        <v>8369.7963309448405</v>
      </c>
      <c r="N53" s="70">
        <v>8261.4457893883991</v>
      </c>
      <c r="O53" s="70">
        <v>8127.5010064313401</v>
      </c>
      <c r="P53" s="70">
        <v>5959.9872869116807</v>
      </c>
      <c r="Q53" s="70">
        <v>6264.6126919919998</v>
      </c>
      <c r="R53" s="70">
        <v>6999.4901032056405</v>
      </c>
      <c r="S53" s="165">
        <v>6748.1880000309702</v>
      </c>
      <c r="T53" s="70">
        <f t="shared" si="34"/>
        <v>55.275592089609823</v>
      </c>
      <c r="U53" s="70">
        <f t="shared" si="34"/>
        <v>55.356877090214439</v>
      </c>
      <c r="V53" s="70">
        <f t="shared" si="34"/>
        <v>52.608915377927183</v>
      </c>
      <c r="W53" s="70">
        <f t="shared" si="34"/>
        <v>41.650880668757694</v>
      </c>
      <c r="X53" s="70">
        <f t="shared" si="34"/>
        <v>37.280166443849978</v>
      </c>
      <c r="Y53" s="70">
        <f t="shared" si="34"/>
        <v>37.321919344055935</v>
      </c>
      <c r="Z53" s="70">
        <f t="shared" si="34"/>
        <v>37.0191145088884</v>
      </c>
      <c r="AA53" s="70">
        <f t="shared" si="34"/>
        <v>40.473760088789888</v>
      </c>
      <c r="AB53" s="70">
        <f t="shared" si="34"/>
        <v>43.899001073203465</v>
      </c>
      <c r="AC53" s="70">
        <f t="shared" si="34"/>
        <v>39.887754369568917</v>
      </c>
      <c r="AD53" s="70">
        <f t="shared" si="34"/>
        <v>37.798702645674581</v>
      </c>
      <c r="AE53" s="70">
        <f t="shared" si="34"/>
        <v>36.187853919283398</v>
      </c>
      <c r="AF53" s="70">
        <f t="shared" si="34"/>
        <v>33.968270736689163</v>
      </c>
      <c r="AG53" s="70">
        <f t="shared" si="34"/>
        <v>34.480750371303095</v>
      </c>
      <c r="AH53" s="70">
        <f t="shared" si="34"/>
        <v>33.902983813318826</v>
      </c>
      <c r="AI53" s="165">
        <f t="shared" si="34"/>
        <v>35.176859400899573</v>
      </c>
      <c r="AJ53" s="70">
        <f t="shared" si="35"/>
        <v>45.567394380501185</v>
      </c>
      <c r="AK53" s="70">
        <f t="shared" si="35"/>
        <v>42.122523434442755</v>
      </c>
      <c r="AL53" s="70">
        <f t="shared" si="35"/>
        <v>42.321378165249641</v>
      </c>
      <c r="AM53" s="70">
        <f t="shared" si="35"/>
        <v>36.368007971764939</v>
      </c>
      <c r="AN53" s="70">
        <f t="shared" si="35"/>
        <v>32.14731522853954</v>
      </c>
      <c r="AO53" s="70">
        <f t="shared" si="35"/>
        <v>33.034591787905505</v>
      </c>
      <c r="AP53" s="70">
        <f t="shared" si="35"/>
        <v>33.72740775398664</v>
      </c>
      <c r="AQ53" s="70">
        <f t="shared" si="35"/>
        <v>36.498457361048416</v>
      </c>
      <c r="AR53" s="70">
        <f t="shared" si="35"/>
        <v>39.095273304205797</v>
      </c>
      <c r="AS53" s="70">
        <f t="shared" si="35"/>
        <v>35.74163053675602</v>
      </c>
      <c r="AT53" s="70">
        <f t="shared" si="35"/>
        <v>34.390449742484748</v>
      </c>
      <c r="AU53" s="70">
        <f t="shared" si="35"/>
        <v>33.343593872538833</v>
      </c>
      <c r="AV53" s="70">
        <f t="shared" si="35"/>
        <v>25.475474618130711</v>
      </c>
      <c r="AW53" s="70">
        <f t="shared" si="35"/>
        <v>26.757555545080617</v>
      </c>
      <c r="AX53" s="70">
        <f t="shared" si="35"/>
        <v>29.207135836451663</v>
      </c>
      <c r="AY53" s="70">
        <f t="shared" si="35"/>
        <v>28.196753368979298</v>
      </c>
      <c r="AZ53" s="164">
        <v>197806.95001648852</v>
      </c>
      <c r="BA53" s="70">
        <v>176021.35896489973</v>
      </c>
      <c r="BB53" s="70">
        <v>186974.89293202976</v>
      </c>
      <c r="BC53" s="70">
        <v>206088.297383217</v>
      </c>
      <c r="BD53" s="70">
        <v>200100.62213692779</v>
      </c>
      <c r="BE53" s="70">
        <v>205127.89217166541</v>
      </c>
      <c r="BF53" s="70">
        <v>208136.42907499179</v>
      </c>
      <c r="BG53" s="70">
        <v>203103.5673757167</v>
      </c>
      <c r="BH53" s="70">
        <v>204119.37452475799</v>
      </c>
      <c r="BI53" s="70">
        <v>209833.73125989534</v>
      </c>
      <c r="BJ53" s="70">
        <v>218564.26837797253</v>
      </c>
      <c r="BK53" s="70">
        <v>224591.95907443532</v>
      </c>
      <c r="BL53" s="70">
        <v>175457.48304679792</v>
      </c>
      <c r="BM53" s="70">
        <v>181684.34922477146</v>
      </c>
      <c r="BN53" s="70">
        <v>206456.46240894831</v>
      </c>
      <c r="BO53" s="165">
        <v>191836</v>
      </c>
      <c r="BP53" s="70">
        <v>239.95</v>
      </c>
      <c r="BQ53" s="70">
        <v>231.32499999999999</v>
      </c>
      <c r="BR53" s="70">
        <v>232.42500000000001</v>
      </c>
      <c r="BS53" s="70">
        <v>236.02500000000001</v>
      </c>
      <c r="BT53" s="70">
        <v>232.04999999999998</v>
      </c>
      <c r="BU53" s="70">
        <v>231.75</v>
      </c>
      <c r="BV53" s="70">
        <v>228.45000000000002</v>
      </c>
      <c r="BW53" s="70">
        <v>225.22500000000002</v>
      </c>
      <c r="BX53" s="70">
        <v>229.20000000000002</v>
      </c>
      <c r="BY53" s="70">
        <v>234.17500000000001</v>
      </c>
      <c r="BZ53" s="70">
        <v>240.22500000000002</v>
      </c>
      <c r="CA53" s="70">
        <v>243.75</v>
      </c>
      <c r="CB53" s="70">
        <v>233.95000000000002</v>
      </c>
      <c r="CC53" s="70">
        <v>234.125</v>
      </c>
      <c r="CD53" s="70">
        <v>239.65</v>
      </c>
      <c r="CE53" s="165">
        <v>239.32499999999999</v>
      </c>
    </row>
    <row r="54" spans="2:83" x14ac:dyDescent="0.3">
      <c r="B54" s="171" t="s">
        <v>128</v>
      </c>
      <c r="C54" s="366" t="s">
        <v>29</v>
      </c>
      <c r="D54" s="164">
        <v>4275.2889449763325</v>
      </c>
      <c r="E54" s="70">
        <v>4063.1518498475184</v>
      </c>
      <c r="F54" s="70">
        <v>4258.3920123485932</v>
      </c>
      <c r="G54" s="70">
        <v>4267.9850501274323</v>
      </c>
      <c r="H54" s="70">
        <v>3920.0294504898698</v>
      </c>
      <c r="I54" s="70">
        <v>3864.3671816164415</v>
      </c>
      <c r="J54" s="70">
        <v>3650.1275836323384</v>
      </c>
      <c r="K54" s="70">
        <v>3648.5448716468663</v>
      </c>
      <c r="L54" s="70">
        <v>3540.3560408569078</v>
      </c>
      <c r="M54" s="70">
        <v>3473.1895526798635</v>
      </c>
      <c r="N54" s="70">
        <v>3419.8606624362683</v>
      </c>
      <c r="O54" s="70">
        <v>3431.087458533163</v>
      </c>
      <c r="P54" s="70">
        <v>3166.8681321342774</v>
      </c>
      <c r="Q54" s="70">
        <v>3099.0389926977768</v>
      </c>
      <c r="R54" s="70">
        <v>2913.8711192495189</v>
      </c>
      <c r="S54" s="165">
        <v>2858.7372746432352</v>
      </c>
      <c r="T54" s="70">
        <f t="shared" si="34"/>
        <v>2.4362740900545727</v>
      </c>
      <c r="U54" s="70">
        <f t="shared" si="34"/>
        <v>2.3339465931880854</v>
      </c>
      <c r="V54" s="70">
        <f t="shared" si="34"/>
        <v>2.3479036437329275</v>
      </c>
      <c r="W54" s="70">
        <f t="shared" si="34"/>
        <v>2.2552931308032909</v>
      </c>
      <c r="X54" s="70">
        <f t="shared" si="34"/>
        <v>2.0550513685758802</v>
      </c>
      <c r="Y54" s="70">
        <f t="shared" si="34"/>
        <v>1.9407934913898102</v>
      </c>
      <c r="Z54" s="70">
        <f t="shared" si="34"/>
        <v>1.7547475878569427</v>
      </c>
      <c r="AA54" s="70">
        <f t="shared" si="34"/>
        <v>1.6673913009573746</v>
      </c>
      <c r="AB54" s="70">
        <f t="shared" si="34"/>
        <v>1.5639182690337416</v>
      </c>
      <c r="AC54" s="70">
        <f t="shared" si="34"/>
        <v>1.5079752398362818</v>
      </c>
      <c r="AD54" s="70">
        <f t="shared" si="34"/>
        <v>1.4430698192861577</v>
      </c>
      <c r="AE54" s="70">
        <f t="shared" si="34"/>
        <v>1.3891906732767136</v>
      </c>
      <c r="AF54" s="70">
        <f t="shared" si="34"/>
        <v>1.2898735338289862</v>
      </c>
      <c r="AG54" s="70">
        <f t="shared" si="34"/>
        <v>1.1886464210951544</v>
      </c>
      <c r="AH54" s="70">
        <f t="shared" si="34"/>
        <v>1.1078955662690189</v>
      </c>
      <c r="AI54" s="165">
        <f t="shared" si="34"/>
        <v>1.0719045488487817</v>
      </c>
      <c r="AJ54" s="70">
        <f t="shared" si="35"/>
        <v>2.3627234114736777</v>
      </c>
      <c r="AK54" s="70">
        <f t="shared" si="35"/>
        <v>2.2432241207130335</v>
      </c>
      <c r="AL54" s="70">
        <f t="shared" si="35"/>
        <v>2.3027359437339463</v>
      </c>
      <c r="AM54" s="70">
        <f t="shared" si="35"/>
        <v>2.2333778388945227</v>
      </c>
      <c r="AN54" s="70">
        <f t="shared" si="35"/>
        <v>2.021232814102051</v>
      </c>
      <c r="AO54" s="70">
        <f t="shared" si="35"/>
        <v>1.9550577666783573</v>
      </c>
      <c r="AP54" s="70">
        <f t="shared" si="35"/>
        <v>1.7999100488830289</v>
      </c>
      <c r="AQ54" s="70">
        <f t="shared" si="35"/>
        <v>1.7601162003217072</v>
      </c>
      <c r="AR54" s="70">
        <f t="shared" si="35"/>
        <v>1.6604824017620488</v>
      </c>
      <c r="AS54" s="70">
        <f t="shared" si="35"/>
        <v>1.5920559928858111</v>
      </c>
      <c r="AT54" s="70">
        <f t="shared" si="35"/>
        <v>1.5401655801464873</v>
      </c>
      <c r="AU54" s="70">
        <f t="shared" si="35"/>
        <v>1.5343040619488715</v>
      </c>
      <c r="AV54" s="70">
        <f t="shared" si="35"/>
        <v>1.4448874232684825</v>
      </c>
      <c r="AW54" s="70">
        <f t="shared" si="35"/>
        <v>1.3925761628011939</v>
      </c>
      <c r="AX54" s="70">
        <f t="shared" si="35"/>
        <v>1.2416623497387957</v>
      </c>
      <c r="AY54" s="70">
        <f t="shared" si="35"/>
        <v>1.2005447986910947</v>
      </c>
      <c r="AZ54" s="164">
        <v>1754847.2737238551</v>
      </c>
      <c r="BA54" s="70">
        <v>1740893.2413904991</v>
      </c>
      <c r="BB54" s="70">
        <v>1813699.6480733699</v>
      </c>
      <c r="BC54" s="70">
        <v>1892430.2973455433</v>
      </c>
      <c r="BD54" s="70">
        <v>1907509.2284463875</v>
      </c>
      <c r="BE54" s="70">
        <v>1991127.4428528468</v>
      </c>
      <c r="BF54" s="70">
        <v>2080143.9528349522</v>
      </c>
      <c r="BG54" s="70">
        <v>2188175.546766954</v>
      </c>
      <c r="BH54" s="70">
        <v>2263773.0570436376</v>
      </c>
      <c r="BI54" s="70">
        <v>2303213.9128868864</v>
      </c>
      <c r="BJ54" s="70">
        <v>2369851.1442280514</v>
      </c>
      <c r="BK54" s="70">
        <v>2469846.310183025</v>
      </c>
      <c r="BL54" s="70">
        <v>2455177.2317813495</v>
      </c>
      <c r="BM54" s="70">
        <v>2607200.0366959334</v>
      </c>
      <c r="BN54" s="70">
        <v>2630095.4782790183</v>
      </c>
      <c r="BO54" s="165">
        <v>2666970</v>
      </c>
      <c r="BP54" s="70">
        <v>1809.4749999999997</v>
      </c>
      <c r="BQ54" s="70">
        <v>1811.3000000000002</v>
      </c>
      <c r="BR54" s="70">
        <v>1849.2750000000001</v>
      </c>
      <c r="BS54" s="70">
        <v>1911</v>
      </c>
      <c r="BT54" s="70">
        <v>1939.4249999999997</v>
      </c>
      <c r="BU54" s="70">
        <v>1976.6000000000001</v>
      </c>
      <c r="BV54" s="70">
        <v>2027.95</v>
      </c>
      <c r="BW54" s="70">
        <v>2072.8999999999996</v>
      </c>
      <c r="BX54" s="70">
        <v>2132.1249999999995</v>
      </c>
      <c r="BY54" s="70">
        <v>2181.5749999999998</v>
      </c>
      <c r="BZ54" s="70">
        <v>2220.4500000000003</v>
      </c>
      <c r="CA54" s="70">
        <v>2236.2499999999995</v>
      </c>
      <c r="CB54" s="70">
        <v>2191.7749999999996</v>
      </c>
      <c r="CC54" s="70">
        <v>2225.4</v>
      </c>
      <c r="CD54" s="70">
        <v>2346.75</v>
      </c>
      <c r="CE54" s="165">
        <v>2381.2000000000003</v>
      </c>
    </row>
    <row r="55" spans="2:83" x14ac:dyDescent="0.3">
      <c r="B55" s="171" t="s">
        <v>129</v>
      </c>
      <c r="C55" s="366" t="s">
        <v>26</v>
      </c>
      <c r="D55" s="164">
        <v>587.25267824906075</v>
      </c>
      <c r="E55" s="70">
        <v>556.23445933252515</v>
      </c>
      <c r="F55" s="70">
        <v>574.24977315370472</v>
      </c>
      <c r="G55" s="70">
        <v>512.19894046445506</v>
      </c>
      <c r="H55" s="70">
        <v>521.777469926751</v>
      </c>
      <c r="I55" s="70">
        <v>455.96998223853689</v>
      </c>
      <c r="J55" s="70">
        <v>427.11180525941933</v>
      </c>
      <c r="K55" s="70">
        <v>421.37109930675734</v>
      </c>
      <c r="L55" s="70">
        <v>412.32623291052107</v>
      </c>
      <c r="M55" s="70">
        <v>394.99525101513825</v>
      </c>
      <c r="N55" s="70">
        <v>385.08320071104436</v>
      </c>
      <c r="O55" s="70">
        <v>412.53723633184626</v>
      </c>
      <c r="P55" s="70">
        <v>398.14218341591936</v>
      </c>
      <c r="Q55" s="70">
        <v>393.28614586254196</v>
      </c>
      <c r="R55" s="70">
        <v>366.72105779371884</v>
      </c>
      <c r="S55" s="165">
        <v>363.17362452059575</v>
      </c>
      <c r="T55" s="70">
        <f t="shared" si="34"/>
        <v>0.56832243918547309</v>
      </c>
      <c r="U55" s="70">
        <f t="shared" si="34"/>
        <v>0.53300902932677063</v>
      </c>
      <c r="V55" s="70">
        <f t="shared" si="34"/>
        <v>0.54691824101123565</v>
      </c>
      <c r="W55" s="70">
        <f t="shared" si="34"/>
        <v>0.49016974886026793</v>
      </c>
      <c r="X55" s="70">
        <f t="shared" si="34"/>
        <v>0.4964929045585989</v>
      </c>
      <c r="Y55" s="70">
        <f t="shared" si="34"/>
        <v>0.43298146849611868</v>
      </c>
      <c r="Z55" s="70">
        <f t="shared" si="34"/>
        <v>0.404384056455521</v>
      </c>
      <c r="AA55" s="70">
        <f t="shared" si="34"/>
        <v>0.39336844976175955</v>
      </c>
      <c r="AB55" s="70">
        <f t="shared" si="34"/>
        <v>0.37806783272793021</v>
      </c>
      <c r="AC55" s="70">
        <f t="shared" si="34"/>
        <v>0.35838369133783782</v>
      </c>
      <c r="AD55" s="70">
        <f t="shared" si="34"/>
        <v>0.34708174095638633</v>
      </c>
      <c r="AE55" s="70">
        <f t="shared" si="34"/>
        <v>0.37134950012750906</v>
      </c>
      <c r="AF55" s="70">
        <f t="shared" si="34"/>
        <v>0.37307261701877564</v>
      </c>
      <c r="AG55" s="70">
        <f t="shared" si="34"/>
        <v>0.35838845074118869</v>
      </c>
      <c r="AH55" s="70">
        <f t="shared" si="34"/>
        <v>0.33099430583765865</v>
      </c>
      <c r="AI55" s="165">
        <f t="shared" si="34"/>
        <v>0.32432847834119277</v>
      </c>
      <c r="AJ55" s="70">
        <f t="shared" si="35"/>
        <v>0.43439061931286399</v>
      </c>
      <c r="AK55" s="70">
        <f t="shared" si="35"/>
        <v>0.41983127732849662</v>
      </c>
      <c r="AL55" s="70">
        <f t="shared" si="35"/>
        <v>0.43550785746256743</v>
      </c>
      <c r="AM55" s="70">
        <f t="shared" si="35"/>
        <v>0.38678417252365871</v>
      </c>
      <c r="AN55" s="70">
        <f t="shared" si="35"/>
        <v>0.3911595254056644</v>
      </c>
      <c r="AO55" s="70">
        <f t="shared" si="35"/>
        <v>0.33813751255198421</v>
      </c>
      <c r="AP55" s="70">
        <f t="shared" si="35"/>
        <v>0.31272486702379187</v>
      </c>
      <c r="AQ55" s="70">
        <f t="shared" si="35"/>
        <v>0.3017174869282046</v>
      </c>
      <c r="AR55" s="70">
        <f t="shared" si="35"/>
        <v>0.28701533684429981</v>
      </c>
      <c r="AS55" s="70">
        <f t="shared" si="35"/>
        <v>0.27015149252980303</v>
      </c>
      <c r="AT55" s="70">
        <f t="shared" si="35"/>
        <v>0.260900896499632</v>
      </c>
      <c r="AU55" s="70">
        <f t="shared" si="35"/>
        <v>0.27758321619718151</v>
      </c>
      <c r="AV55" s="70">
        <f t="shared" si="35"/>
        <v>0.26848436934836173</v>
      </c>
      <c r="AW55" s="70">
        <f t="shared" si="35"/>
        <v>0.26213833624111305</v>
      </c>
      <c r="AX55" s="70">
        <f t="shared" si="35"/>
        <v>0.24113693963290292</v>
      </c>
      <c r="AY55" s="70">
        <f t="shared" si="35"/>
        <v>0.23619128494957858</v>
      </c>
      <c r="AZ55" s="164">
        <v>1033308.9770143841</v>
      </c>
      <c r="BA55" s="70">
        <v>1043574.1774113844</v>
      </c>
      <c r="BB55" s="70">
        <v>1049973.7073898539</v>
      </c>
      <c r="BC55" s="70">
        <v>1044941.9648099642</v>
      </c>
      <c r="BD55" s="70">
        <v>1050926.337790529</v>
      </c>
      <c r="BE55" s="70">
        <v>1053093.5280492825</v>
      </c>
      <c r="BF55" s="70">
        <v>1056203.3750863227</v>
      </c>
      <c r="BG55" s="70">
        <v>1071186.8213171579</v>
      </c>
      <c r="BH55" s="70">
        <v>1090614.4274042069</v>
      </c>
      <c r="BI55" s="70">
        <v>1102157.4378583755</v>
      </c>
      <c r="BJ55" s="70">
        <v>1109488.5016133224</v>
      </c>
      <c r="BK55" s="70">
        <v>1110913.6707877477</v>
      </c>
      <c r="BL55" s="70">
        <v>1067197.551504784</v>
      </c>
      <c r="BM55" s="70">
        <v>1097373.9389458026</v>
      </c>
      <c r="BN55" s="70">
        <v>1107937.6633554019</v>
      </c>
      <c r="BO55" s="165">
        <v>1119771</v>
      </c>
      <c r="BP55" s="70">
        <v>1351.8999999999999</v>
      </c>
      <c r="BQ55" s="70">
        <v>1324.9</v>
      </c>
      <c r="BR55" s="70">
        <v>1318.5749999999998</v>
      </c>
      <c r="BS55" s="70">
        <v>1324.25</v>
      </c>
      <c r="BT55" s="70">
        <v>1333.9250000000002</v>
      </c>
      <c r="BU55" s="70">
        <v>1348.4749999999999</v>
      </c>
      <c r="BV55" s="70">
        <v>1365.7750000000001</v>
      </c>
      <c r="BW55" s="70">
        <v>1396.575</v>
      </c>
      <c r="BX55" s="70">
        <v>1436.6</v>
      </c>
      <c r="BY55" s="70">
        <v>1462.125</v>
      </c>
      <c r="BZ55" s="70">
        <v>1475.9749999999999</v>
      </c>
      <c r="CA55" s="70">
        <v>1486.175</v>
      </c>
      <c r="CB55" s="70">
        <v>1482.9250000000002</v>
      </c>
      <c r="CC55" s="70">
        <v>1500.3000000000002</v>
      </c>
      <c r="CD55" s="70">
        <v>1520.8000000000002</v>
      </c>
      <c r="CE55" s="165">
        <v>1537.625</v>
      </c>
    </row>
    <row r="56" spans="2:83" x14ac:dyDescent="0.3">
      <c r="B56" s="171" t="s">
        <v>303</v>
      </c>
      <c r="C56" s="366" t="s">
        <v>302</v>
      </c>
      <c r="D56" s="164">
        <v>11446.823771318281</v>
      </c>
      <c r="E56" s="70">
        <v>11402.796313645775</v>
      </c>
      <c r="F56" s="70">
        <v>11195.753631492498</v>
      </c>
      <c r="G56" s="70">
        <v>10454.44326190731</v>
      </c>
      <c r="H56" s="70">
        <v>10062.4415307735</v>
      </c>
      <c r="I56" s="70">
        <v>9968.9754165335635</v>
      </c>
      <c r="J56" s="70">
        <v>9871.054553245589</v>
      </c>
      <c r="K56" s="70">
        <v>10019.190309898264</v>
      </c>
      <c r="L56" s="70">
        <v>9757.0084827383162</v>
      </c>
      <c r="M56" s="70">
        <v>9601.7868402844033</v>
      </c>
      <c r="N56" s="70">
        <v>9230.0143238408</v>
      </c>
      <c r="O56" s="70">
        <v>8939.9064471107649</v>
      </c>
      <c r="P56" s="70">
        <v>8344.9804332583644</v>
      </c>
      <c r="Q56" s="70">
        <v>8358.8281861477881</v>
      </c>
      <c r="R56" s="70">
        <v>7461.6048181323513</v>
      </c>
      <c r="S56" s="165">
        <v>7396.2774845417589</v>
      </c>
      <c r="T56" s="70" t="s">
        <v>244</v>
      </c>
      <c r="U56" s="70" t="s">
        <v>244</v>
      </c>
      <c r="V56" s="70" t="s">
        <v>244</v>
      </c>
      <c r="W56" s="70" t="s">
        <v>244</v>
      </c>
      <c r="X56" s="70" t="s">
        <v>244</v>
      </c>
      <c r="Y56" s="70" t="s">
        <v>244</v>
      </c>
      <c r="Z56" s="70" t="s">
        <v>244</v>
      </c>
      <c r="AA56" s="70" t="s">
        <v>244</v>
      </c>
      <c r="AB56" s="70" t="s">
        <v>244</v>
      </c>
      <c r="AC56" s="70" t="s">
        <v>244</v>
      </c>
      <c r="AD56" s="70" t="s">
        <v>244</v>
      </c>
      <c r="AE56" s="70" t="s">
        <v>244</v>
      </c>
      <c r="AF56" s="70" t="s">
        <v>244</v>
      </c>
      <c r="AG56" s="70" t="s">
        <v>244</v>
      </c>
      <c r="AH56" s="70" t="s">
        <v>244</v>
      </c>
      <c r="AI56" s="165" t="s">
        <v>244</v>
      </c>
      <c r="AJ56" s="70" t="s">
        <v>244</v>
      </c>
      <c r="AK56" s="70" t="s">
        <v>244</v>
      </c>
      <c r="AL56" s="70" t="s">
        <v>244</v>
      </c>
      <c r="AM56" s="70" t="s">
        <v>244</v>
      </c>
      <c r="AN56" s="70" t="s">
        <v>244</v>
      </c>
      <c r="AO56" s="70" t="s">
        <v>244</v>
      </c>
      <c r="AP56" s="70" t="s">
        <v>244</v>
      </c>
      <c r="AQ56" s="70" t="s">
        <v>244</v>
      </c>
      <c r="AR56" s="70" t="s">
        <v>244</v>
      </c>
      <c r="AS56" s="70" t="s">
        <v>244</v>
      </c>
      <c r="AT56" s="70" t="s">
        <v>244</v>
      </c>
      <c r="AU56" s="70" t="s">
        <v>244</v>
      </c>
      <c r="AV56" s="70" t="s">
        <v>244</v>
      </c>
      <c r="AW56" s="70" t="s">
        <v>244</v>
      </c>
      <c r="AX56" s="70" t="s">
        <v>244</v>
      </c>
      <c r="AY56" s="70" t="s">
        <v>244</v>
      </c>
      <c r="AZ56" s="164">
        <v>60587.029262834563</v>
      </c>
      <c r="BA56" s="70">
        <v>59354.633667353977</v>
      </c>
      <c r="BB56" s="70">
        <v>59189.913518417081</v>
      </c>
      <c r="BC56" s="70">
        <v>59939.436672393582</v>
      </c>
      <c r="BD56" s="70">
        <v>60459.364218401373</v>
      </c>
      <c r="BE56" s="70">
        <v>60393.724689748247</v>
      </c>
      <c r="BF56" s="70">
        <v>61822.446564942693</v>
      </c>
      <c r="BG56" s="70">
        <v>62299.367317717777</v>
      </c>
      <c r="BH56" s="70">
        <v>62511.236213372875</v>
      </c>
      <c r="BI56" s="70">
        <v>64220.07140892536</v>
      </c>
      <c r="BJ56" s="70">
        <v>64245.044956193749</v>
      </c>
      <c r="BK56" s="70">
        <v>64679.993814527777</v>
      </c>
      <c r="BL56" s="70">
        <v>61443.469095848188</v>
      </c>
      <c r="BM56" s="70">
        <v>63106.097240118761</v>
      </c>
      <c r="BN56" s="70">
        <v>65857.6649175645</v>
      </c>
      <c r="BO56" s="165">
        <v>66873</v>
      </c>
      <c r="BP56" s="70">
        <v>99.3</v>
      </c>
      <c r="BQ56" s="70">
        <v>100.22500000000001</v>
      </c>
      <c r="BR56" s="70">
        <v>99.9</v>
      </c>
      <c r="BS56" s="70">
        <v>98.600000000000009</v>
      </c>
      <c r="BT56" s="70">
        <v>102.07499999999999</v>
      </c>
      <c r="BU56" s="70">
        <v>106.6</v>
      </c>
      <c r="BV56" s="70">
        <v>109.85000000000001</v>
      </c>
      <c r="BW56" s="70">
        <v>112.64999999999999</v>
      </c>
      <c r="BX56" s="70">
        <v>113.95</v>
      </c>
      <c r="BY56" s="70">
        <v>118.10000000000001</v>
      </c>
      <c r="BZ56" s="70">
        <v>119.2</v>
      </c>
      <c r="CA56" s="70">
        <v>120.15</v>
      </c>
      <c r="CB56" s="70">
        <v>118.02500000000001</v>
      </c>
      <c r="CC56" s="70">
        <v>117.25000000000001</v>
      </c>
      <c r="CD56" s="70">
        <v>121.32499999999999</v>
      </c>
      <c r="CE56" s="238">
        <v>121.375</v>
      </c>
    </row>
    <row r="57" spans="2:83" x14ac:dyDescent="0.3">
      <c r="B57" s="172" t="s">
        <v>130</v>
      </c>
      <c r="C57" s="214" t="s">
        <v>30</v>
      </c>
      <c r="D57" s="363">
        <v>67717.3912720847</v>
      </c>
      <c r="E57" s="160">
        <v>62277.440891930135</v>
      </c>
      <c r="F57" s="160">
        <v>68399.515908096349</v>
      </c>
      <c r="G57" s="160">
        <v>63038.315623160466</v>
      </c>
      <c r="H57" s="160">
        <v>59484.612598078238</v>
      </c>
      <c r="I57" s="160">
        <v>58076.111754123893</v>
      </c>
      <c r="J57" s="160">
        <v>56563.955117091697</v>
      </c>
      <c r="K57" s="160">
        <v>57086.716271539794</v>
      </c>
      <c r="L57" s="160">
        <v>58024.947486807599</v>
      </c>
      <c r="M57" s="160">
        <v>56508.015557691862</v>
      </c>
      <c r="N57" s="160">
        <v>55635.150551618011</v>
      </c>
      <c r="O57" s="160">
        <v>54183.589195577508</v>
      </c>
      <c r="P57" s="160">
        <v>48613.090333459768</v>
      </c>
      <c r="Q57" s="160">
        <v>50778.337580412917</v>
      </c>
      <c r="R57" s="160">
        <v>49090.024485188638</v>
      </c>
      <c r="S57" s="161">
        <v>47600.628573262635</v>
      </c>
      <c r="T57" s="160">
        <f t="shared" ref="T57:AI57" si="36">(D57*1000)/AZ57</f>
        <v>14.040844272928014</v>
      </c>
      <c r="U57" s="160">
        <f t="shared" si="36"/>
        <v>13.486840346525151</v>
      </c>
      <c r="V57" s="160">
        <f t="shared" si="36"/>
        <v>14.007129332814891</v>
      </c>
      <c r="W57" s="160">
        <f t="shared" si="36"/>
        <v>12.513330134083294</v>
      </c>
      <c r="X57" s="160">
        <f t="shared" si="36"/>
        <v>11.857049633109426</v>
      </c>
      <c r="Y57" s="160">
        <f t="shared" si="36"/>
        <v>11.446070038580627</v>
      </c>
      <c r="Z57" s="160">
        <f t="shared" si="36"/>
        <v>10.89785308753965</v>
      </c>
      <c r="AA57" s="160">
        <f t="shared" si="36"/>
        <v>10.534005773007774</v>
      </c>
      <c r="AB57" s="160">
        <f t="shared" si="36"/>
        <v>10.461320301273243</v>
      </c>
      <c r="AC57" s="160">
        <f t="shared" si="36"/>
        <v>10.00522066663064</v>
      </c>
      <c r="AD57" s="160">
        <f t="shared" si="36"/>
        <v>9.6667177297597195</v>
      </c>
      <c r="AE57" s="160">
        <f t="shared" si="36"/>
        <v>9.1804366968099007</v>
      </c>
      <c r="AF57" s="160">
        <f t="shared" si="36"/>
        <v>8.4051684321630979</v>
      </c>
      <c r="AG57" s="160">
        <f t="shared" si="36"/>
        <v>8.2874696440535889</v>
      </c>
      <c r="AH57" s="160">
        <f t="shared" si="36"/>
        <v>7.8966872030602007</v>
      </c>
      <c r="AI57" s="161">
        <f t="shared" si="36"/>
        <v>7.6700560411468306</v>
      </c>
      <c r="AJ57" s="160">
        <f t="shared" ref="AJ57:AY57" si="37">(D57*1000)/(BP57*1000)</f>
        <v>14.68549583828085</v>
      </c>
      <c r="AK57" s="160">
        <f t="shared" si="37"/>
        <v>13.785438342476441</v>
      </c>
      <c r="AL57" s="160">
        <f t="shared" si="37"/>
        <v>15.039967436941931</v>
      </c>
      <c r="AM57" s="160">
        <f t="shared" si="37"/>
        <v>13.550361794688575</v>
      </c>
      <c r="AN57" s="160">
        <f t="shared" si="37"/>
        <v>12.688358906402504</v>
      </c>
      <c r="AO57" s="160">
        <f t="shared" si="37"/>
        <v>12.262498324904881</v>
      </c>
      <c r="AP57" s="160">
        <f t="shared" si="37"/>
        <v>11.770915036644542</v>
      </c>
      <c r="AQ57" s="160">
        <f t="shared" si="37"/>
        <v>11.703793602734898</v>
      </c>
      <c r="AR57" s="160">
        <f t="shared" si="37"/>
        <v>11.663774922973305</v>
      </c>
      <c r="AS57" s="160">
        <f t="shared" si="37"/>
        <v>11.079351323979347</v>
      </c>
      <c r="AT57" s="160">
        <f t="shared" si="37"/>
        <v>10.727433222775225</v>
      </c>
      <c r="AU57" s="160">
        <f t="shared" si="37"/>
        <v>10.380793393282534</v>
      </c>
      <c r="AV57" s="160">
        <f t="shared" si="37"/>
        <v>9.4341225976556427</v>
      </c>
      <c r="AW57" s="160">
        <f t="shared" si="37"/>
        <v>9.7315192495892369</v>
      </c>
      <c r="AX57" s="161">
        <f t="shared" si="37"/>
        <v>9.0902402616870628</v>
      </c>
      <c r="AY57" s="161">
        <f t="shared" si="37"/>
        <v>8.7153502706597994</v>
      </c>
      <c r="AZ57" s="160">
        <v>4822886</v>
      </c>
      <c r="BA57" s="160">
        <v>4617645</v>
      </c>
      <c r="BB57" s="160">
        <v>4883193</v>
      </c>
      <c r="BC57" s="160">
        <v>5037693</v>
      </c>
      <c r="BD57" s="160">
        <v>5016814</v>
      </c>
      <c r="BE57" s="160">
        <v>5073891</v>
      </c>
      <c r="BF57" s="160">
        <v>5190376</v>
      </c>
      <c r="BG57" s="160">
        <v>5419279</v>
      </c>
      <c r="BH57" s="160">
        <v>5546618</v>
      </c>
      <c r="BI57" s="160">
        <v>5647853</v>
      </c>
      <c r="BJ57" s="160">
        <v>5755330</v>
      </c>
      <c r="BK57" s="160">
        <v>5902071</v>
      </c>
      <c r="BL57" s="160">
        <v>5783714</v>
      </c>
      <c r="BM57" s="160">
        <v>6127122</v>
      </c>
      <c r="BN57" s="160">
        <v>6216534</v>
      </c>
      <c r="BO57" s="160">
        <v>6206034</v>
      </c>
      <c r="BP57" s="160">
        <v>4611.1750000000002</v>
      </c>
      <c r="BQ57" s="160">
        <v>4517.625</v>
      </c>
      <c r="BR57" s="160">
        <v>4547.8499999999995</v>
      </c>
      <c r="BS57" s="160">
        <v>4652.1500000000005</v>
      </c>
      <c r="BT57" s="160">
        <v>4688.125</v>
      </c>
      <c r="BU57" s="160">
        <v>4736.0750000000007</v>
      </c>
      <c r="BV57" s="160">
        <v>4805.4000000000005</v>
      </c>
      <c r="BW57" s="160">
        <v>4877.6249999999991</v>
      </c>
      <c r="BX57" s="160">
        <v>4974.8</v>
      </c>
      <c r="BY57" s="160">
        <v>5100.3</v>
      </c>
      <c r="BZ57" s="160">
        <v>5186.25</v>
      </c>
      <c r="CA57" s="160">
        <v>5219.5999999999995</v>
      </c>
      <c r="CB57" s="160">
        <v>5152.8999999999996</v>
      </c>
      <c r="CC57" s="160">
        <v>5217.9250000000002</v>
      </c>
      <c r="CD57" s="160">
        <v>5400.3</v>
      </c>
      <c r="CE57" s="161">
        <v>5461.7000000000007</v>
      </c>
    </row>
    <row r="58" spans="2:83" x14ac:dyDescent="0.3">
      <c r="D58" s="188"/>
      <c r="E58" s="188"/>
      <c r="F58" s="188"/>
      <c r="G58" s="188"/>
      <c r="H58" s="188"/>
      <c r="I58" s="188"/>
      <c r="J58" s="188"/>
      <c r="K58" s="188"/>
      <c r="L58" s="188"/>
      <c r="M58" s="188"/>
      <c r="N58" s="188"/>
      <c r="O58" s="188"/>
      <c r="P58" s="188"/>
      <c r="Q58" s="188"/>
      <c r="R58" s="188"/>
      <c r="S58" s="188"/>
      <c r="BI58" s="188"/>
      <c r="BJ58" s="188"/>
      <c r="BK58" s="188"/>
    </row>
    <row r="59" spans="2:83" x14ac:dyDescent="0.3">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row>
    <row r="60" spans="2:83" ht="14.5" x14ac:dyDescent="0.35">
      <c r="B60" s="121" t="s">
        <v>248</v>
      </c>
      <c r="C60" s="180" t="s">
        <v>245</v>
      </c>
      <c r="BF60" s="186"/>
      <c r="BG60" s="186"/>
      <c r="BH60" s="186"/>
      <c r="BI60" s="186"/>
      <c r="BJ60" s="186"/>
      <c r="BK60" s="186"/>
      <c r="BL60" s="186"/>
      <c r="BM60" s="186"/>
      <c r="BN60" s="186"/>
      <c r="BO60" s="186"/>
    </row>
    <row r="61" spans="2:83" ht="14.5" x14ac:dyDescent="0.35">
      <c r="B61" s="184" t="s">
        <v>249</v>
      </c>
      <c r="C61" s="183" t="s">
        <v>247</v>
      </c>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BF61" s="186"/>
      <c r="BG61" s="186"/>
      <c r="BH61" s="186"/>
      <c r="BI61" s="186"/>
      <c r="BJ61" s="186"/>
      <c r="BK61" s="186"/>
      <c r="BL61" s="186"/>
      <c r="BM61" s="186"/>
      <c r="BN61" s="186"/>
      <c r="BO61" s="186"/>
    </row>
    <row r="62" spans="2:83" ht="14.5" x14ac:dyDescent="0.35">
      <c r="B62" s="75" t="s">
        <v>400</v>
      </c>
      <c r="C62" s="75" t="s">
        <v>399</v>
      </c>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U62" s="186"/>
      <c r="BF62" s="186"/>
      <c r="BG62" s="186"/>
      <c r="BH62" s="186"/>
      <c r="BI62" s="186"/>
      <c r="BJ62" s="186"/>
      <c r="BK62" s="186"/>
      <c r="BL62" s="186"/>
      <c r="BM62" s="186"/>
      <c r="BN62" s="186"/>
      <c r="BO62" s="186"/>
    </row>
    <row r="63" spans="2:83" ht="14.5" x14ac:dyDescent="0.35">
      <c r="B63" s="75"/>
      <c r="G63" s="186"/>
      <c r="H63" s="186"/>
      <c r="I63" s="6"/>
      <c r="J63" s="6"/>
      <c r="K63" s="6"/>
      <c r="L63" s="6"/>
      <c r="M63" s="6"/>
      <c r="N63" s="6"/>
      <c r="O63" s="6"/>
      <c r="P63" s="6"/>
      <c r="Q63" s="6"/>
      <c r="R63" s="6"/>
      <c r="S63" s="6"/>
      <c r="T63" s="6"/>
      <c r="U63" s="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U63" s="186"/>
      <c r="BF63" s="186"/>
      <c r="BG63" s="186"/>
      <c r="BH63" s="186"/>
      <c r="BI63" s="186"/>
      <c r="BJ63" s="186"/>
      <c r="BK63" s="186"/>
      <c r="BL63" s="186"/>
      <c r="BM63" s="186"/>
      <c r="BN63" s="186"/>
      <c r="BO63" s="186"/>
    </row>
    <row r="64" spans="2:83" ht="14.5" x14ac:dyDescent="0.35">
      <c r="B64" s="78"/>
      <c r="G64" s="186"/>
      <c r="H64" s="186"/>
      <c r="I64" s="6"/>
      <c r="J64" s="6"/>
      <c r="K64" s="6"/>
      <c r="L64" s="6"/>
      <c r="M64" s="6"/>
      <c r="N64" s="6"/>
      <c r="O64" s="6"/>
      <c r="P64" s="6"/>
      <c r="Q64" s="6"/>
      <c r="R64" s="6"/>
      <c r="S64" s="6"/>
      <c r="T64" s="6"/>
      <c r="U64" s="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U64" s="186"/>
      <c r="BF64" s="186"/>
      <c r="BG64" s="186"/>
      <c r="BH64" s="186"/>
      <c r="BI64" s="186"/>
      <c r="BJ64" s="186"/>
      <c r="BK64" s="186"/>
      <c r="BL64" s="186"/>
      <c r="BM64" s="186"/>
      <c r="BN64" s="186"/>
      <c r="BO64" s="186"/>
    </row>
    <row r="65" spans="2:67" ht="14.5" x14ac:dyDescent="0.35">
      <c r="B65" s="79"/>
      <c r="G65" s="186"/>
      <c r="H65" s="186"/>
      <c r="I65" s="6"/>
      <c r="J65" s="6"/>
      <c r="K65" s="6"/>
      <c r="L65" s="6"/>
      <c r="M65" s="6"/>
      <c r="N65" s="6"/>
      <c r="O65" s="6"/>
      <c r="P65" s="6"/>
      <c r="Q65" s="6"/>
      <c r="R65" s="6"/>
      <c r="S65" s="6"/>
      <c r="T65" s="6"/>
      <c r="U65" s="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U65" s="186"/>
      <c r="BF65" s="186"/>
      <c r="BG65" s="186"/>
      <c r="BH65" s="186"/>
      <c r="BI65" s="186"/>
      <c r="BJ65" s="186"/>
      <c r="BK65" s="186"/>
      <c r="BL65" s="186"/>
      <c r="BM65" s="186"/>
      <c r="BN65" s="186"/>
      <c r="BO65" s="186"/>
    </row>
    <row r="66" spans="2:67" ht="14.5" x14ac:dyDescent="0.35">
      <c r="B66" s="80"/>
      <c r="G66" s="186"/>
      <c r="H66" s="186"/>
      <c r="I66" s="6"/>
      <c r="J66" s="6"/>
      <c r="K66" s="6"/>
      <c r="L66" s="6"/>
      <c r="M66" s="6"/>
      <c r="N66" s="6"/>
      <c r="O66" s="6"/>
      <c r="P66" s="6"/>
      <c r="Q66" s="6"/>
      <c r="R66" s="6"/>
      <c r="S66" s="6"/>
      <c r="T66" s="6"/>
      <c r="U66" s="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U66" s="186"/>
      <c r="BF66" s="186"/>
      <c r="BG66" s="186"/>
      <c r="BH66" s="186"/>
      <c r="BI66" s="186"/>
      <c r="BJ66" s="186"/>
      <c r="BK66" s="186"/>
      <c r="BL66" s="186"/>
      <c r="BM66" s="186"/>
      <c r="BN66" s="186"/>
      <c r="BO66" s="186"/>
    </row>
    <row r="67" spans="2:67" ht="14.5" x14ac:dyDescent="0.35">
      <c r="B67" s="78" t="s">
        <v>118</v>
      </c>
      <c r="C67" s="78" t="s">
        <v>120</v>
      </c>
      <c r="G67" s="186"/>
      <c r="H67" s="186"/>
      <c r="I67" s="6"/>
      <c r="J67" s="6"/>
      <c r="K67" s="6"/>
      <c r="L67" s="6"/>
      <c r="M67" s="6"/>
      <c r="N67" s="6"/>
      <c r="O67" s="6"/>
      <c r="P67" s="6"/>
      <c r="Q67" s="6"/>
      <c r="R67" s="6"/>
      <c r="S67" s="6"/>
      <c r="T67" s="6"/>
      <c r="U67" s="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U67" s="186"/>
      <c r="BF67" s="186"/>
      <c r="BG67" s="186"/>
      <c r="BH67" s="186"/>
      <c r="BI67" s="186"/>
      <c r="BJ67" s="186"/>
      <c r="BK67" s="186"/>
      <c r="BL67" s="186"/>
      <c r="BM67" s="186"/>
      <c r="BN67" s="186"/>
      <c r="BO67" s="186"/>
    </row>
    <row r="68" spans="2:67" ht="14.5" x14ac:dyDescent="0.35">
      <c r="B68" s="196">
        <v>45533</v>
      </c>
      <c r="C68" s="196">
        <v>45533</v>
      </c>
      <c r="G68" s="186"/>
      <c r="H68" s="186"/>
      <c r="I68" s="6"/>
      <c r="J68" s="6"/>
      <c r="K68" s="6"/>
      <c r="L68" s="6"/>
      <c r="M68" s="6"/>
      <c r="N68" s="6"/>
      <c r="O68" s="6"/>
      <c r="P68" s="6"/>
      <c r="Q68" s="6"/>
      <c r="R68" s="6"/>
      <c r="S68" s="6"/>
      <c r="T68" s="6"/>
      <c r="U68" s="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U68" s="186"/>
      <c r="BF68" s="186"/>
      <c r="BG68" s="186"/>
      <c r="BH68" s="186"/>
      <c r="BI68" s="186"/>
      <c r="BJ68" s="186"/>
      <c r="BK68" s="186"/>
      <c r="BL68" s="186"/>
      <c r="BM68" s="186"/>
      <c r="BN68" s="186"/>
      <c r="BO68" s="186"/>
    </row>
    <row r="69" spans="2:67" ht="14.5" x14ac:dyDescent="0.35">
      <c r="B69" s="80"/>
      <c r="C69" s="80"/>
      <c r="G69" s="186"/>
      <c r="H69" s="186"/>
      <c r="I69" s="6"/>
      <c r="J69" s="6"/>
      <c r="K69" s="6"/>
      <c r="L69" s="6"/>
      <c r="M69" s="6"/>
      <c r="N69" s="6"/>
      <c r="O69" s="6"/>
      <c r="P69" s="6"/>
      <c r="Q69" s="6"/>
      <c r="R69" s="6"/>
      <c r="S69" s="6"/>
      <c r="T69" s="6"/>
      <c r="U69" s="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U69" s="186"/>
      <c r="BF69" s="186"/>
      <c r="BG69" s="186"/>
      <c r="BH69" s="186"/>
      <c r="BI69" s="186"/>
      <c r="BJ69" s="186"/>
      <c r="BK69" s="186"/>
      <c r="BL69" s="186"/>
      <c r="BM69" s="186"/>
      <c r="BN69" s="186"/>
      <c r="BO69" s="186"/>
    </row>
    <row r="70" spans="2:67" ht="14.5" x14ac:dyDescent="0.35">
      <c r="B70" s="78" t="s">
        <v>119</v>
      </c>
      <c r="C70" s="78" t="s">
        <v>121</v>
      </c>
      <c r="G70" s="186"/>
      <c r="H70" s="186"/>
      <c r="I70" s="6"/>
      <c r="J70" s="6"/>
      <c r="K70" s="6"/>
      <c r="L70" s="6"/>
      <c r="M70" s="6"/>
      <c r="N70" s="6"/>
      <c r="O70" s="6"/>
      <c r="P70" s="6"/>
      <c r="Q70" s="6"/>
      <c r="R70" s="6"/>
      <c r="S70" s="6"/>
      <c r="T70" s="6"/>
      <c r="U70" s="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U70" s="186"/>
      <c r="BF70" s="186"/>
      <c r="BG70" s="186"/>
      <c r="BH70" s="186"/>
      <c r="BI70" s="186"/>
      <c r="BJ70" s="186"/>
      <c r="BK70" s="186"/>
      <c r="BL70" s="186"/>
      <c r="BM70" s="186"/>
      <c r="BN70" s="186"/>
      <c r="BO70" s="186"/>
    </row>
    <row r="71" spans="2:67" ht="14.5" x14ac:dyDescent="0.35">
      <c r="B71" s="80" t="s">
        <v>185</v>
      </c>
      <c r="C71" s="80" t="s">
        <v>184</v>
      </c>
      <c r="G71" s="186"/>
      <c r="H71" s="186"/>
      <c r="I71" s="6"/>
      <c r="J71" s="6"/>
      <c r="K71" s="6"/>
      <c r="L71" s="6"/>
      <c r="M71" s="6"/>
      <c r="N71" s="6"/>
      <c r="O71" s="6"/>
      <c r="P71" s="6"/>
      <c r="Q71" s="6"/>
      <c r="R71" s="6"/>
      <c r="S71" s="6"/>
      <c r="T71" s="6"/>
      <c r="U71" s="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U71" s="186"/>
      <c r="BF71" s="186"/>
      <c r="BG71" s="186"/>
      <c r="BH71" s="186"/>
      <c r="BI71" s="186"/>
      <c r="BJ71" s="186"/>
      <c r="BK71" s="186"/>
      <c r="BL71" s="186"/>
      <c r="BM71" s="186"/>
      <c r="BN71" s="186"/>
      <c r="BO71" s="186"/>
    </row>
    <row r="72" spans="2:67" ht="14.5" x14ac:dyDescent="0.35">
      <c r="B72" s="81"/>
      <c r="C72" s="80"/>
      <c r="G72" s="186"/>
      <c r="H72" s="186"/>
      <c r="I72" s="6"/>
      <c r="J72" s="6"/>
      <c r="K72" s="6"/>
      <c r="L72" s="6"/>
      <c r="M72" s="6"/>
      <c r="N72" s="6"/>
      <c r="O72" s="6"/>
      <c r="P72" s="6"/>
      <c r="Q72" s="6"/>
      <c r="R72" s="6"/>
      <c r="S72" s="6"/>
      <c r="T72" s="6"/>
      <c r="U72" s="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U72" s="186"/>
      <c r="BF72" s="186"/>
      <c r="BG72" s="186"/>
      <c r="BH72" s="186"/>
      <c r="BI72" s="186"/>
      <c r="BJ72" s="186"/>
      <c r="BK72" s="186"/>
      <c r="BL72" s="186"/>
      <c r="BM72" s="186"/>
      <c r="BN72" s="186"/>
      <c r="BO72" s="186"/>
    </row>
    <row r="73" spans="2:67" ht="14.5" x14ac:dyDescent="0.35">
      <c r="B73" s="78" t="s">
        <v>34</v>
      </c>
      <c r="C73" s="78" t="s">
        <v>33</v>
      </c>
      <c r="I73" s="6"/>
      <c r="J73" s="6"/>
      <c r="K73" s="6"/>
      <c r="L73" s="6"/>
      <c r="M73" s="6"/>
      <c r="N73" s="6"/>
      <c r="O73" s="6"/>
      <c r="P73" s="6"/>
      <c r="Q73" s="6"/>
      <c r="R73" s="6"/>
      <c r="S73" s="6"/>
      <c r="T73" s="6"/>
      <c r="U73" s="6"/>
      <c r="BF73" s="186"/>
      <c r="BG73" s="186"/>
      <c r="BH73" s="186"/>
      <c r="BI73" s="186"/>
      <c r="BJ73" s="186"/>
      <c r="BK73" s="186"/>
      <c r="BL73" s="186"/>
      <c r="BM73" s="186"/>
      <c r="BN73" s="186"/>
      <c r="BO73" s="186"/>
    </row>
    <row r="74" spans="2:67" ht="14.5" x14ac:dyDescent="0.35">
      <c r="B74" s="81" t="s">
        <v>439</v>
      </c>
      <c r="C74" s="81" t="s">
        <v>436</v>
      </c>
      <c r="I74" s="6"/>
      <c r="J74" s="6"/>
      <c r="K74" s="6"/>
      <c r="L74" s="6"/>
      <c r="M74" s="6"/>
      <c r="N74" s="6"/>
      <c r="O74" s="6"/>
      <c r="P74" s="6"/>
      <c r="Q74" s="6"/>
      <c r="R74" s="6"/>
      <c r="S74" s="6"/>
      <c r="T74" s="6"/>
      <c r="U74" s="6"/>
      <c r="BF74" s="186"/>
      <c r="BG74" s="186"/>
      <c r="BH74" s="186"/>
      <c r="BI74" s="186"/>
      <c r="BJ74" s="186"/>
      <c r="BK74" s="186"/>
      <c r="BL74" s="186"/>
      <c r="BM74" s="186"/>
      <c r="BN74" s="186"/>
      <c r="BO74" s="186"/>
    </row>
    <row r="75" spans="2:67" ht="14.5" x14ac:dyDescent="0.35">
      <c r="B75" s="81" t="s">
        <v>440</v>
      </c>
      <c r="C75" s="81" t="s">
        <v>438</v>
      </c>
      <c r="I75" s="6"/>
      <c r="J75" s="6"/>
      <c r="K75" s="6"/>
      <c r="L75" s="6"/>
      <c r="M75" s="6"/>
      <c r="N75" s="6"/>
      <c r="O75" s="6"/>
      <c r="P75" s="6"/>
      <c r="Q75" s="6"/>
      <c r="R75" s="6"/>
      <c r="S75" s="6"/>
      <c r="T75" s="6"/>
      <c r="U75" s="6"/>
      <c r="BF75" s="186"/>
      <c r="BG75" s="186"/>
      <c r="BH75" s="186"/>
      <c r="BI75" s="186"/>
      <c r="BJ75" s="186"/>
      <c r="BK75" s="186"/>
      <c r="BL75" s="186"/>
      <c r="BM75" s="186"/>
      <c r="BN75" s="186"/>
      <c r="BO75" s="186"/>
    </row>
    <row r="76" spans="2:67" ht="14.5" x14ac:dyDescent="0.35">
      <c r="B76" s="81" t="s">
        <v>437</v>
      </c>
      <c r="C76" s="81" t="s">
        <v>437</v>
      </c>
      <c r="I76" s="6"/>
      <c r="J76" s="6"/>
      <c r="K76" s="6"/>
      <c r="L76" s="6"/>
      <c r="M76" s="6"/>
      <c r="N76" s="6"/>
      <c r="O76" s="6"/>
      <c r="P76" s="6"/>
      <c r="Q76" s="6"/>
      <c r="R76" s="6"/>
      <c r="S76" s="6"/>
      <c r="T76" s="6"/>
      <c r="U76" s="6"/>
    </row>
  </sheetData>
  <mergeCells count="15">
    <mergeCell ref="AZ46:BO46"/>
    <mergeCell ref="AZ4:BO4"/>
    <mergeCell ref="BP4:CE4"/>
    <mergeCell ref="BP46:CE46"/>
    <mergeCell ref="D2:S2"/>
    <mergeCell ref="T2:AI2"/>
    <mergeCell ref="AJ2:AY2"/>
    <mergeCell ref="AZ2:BO2"/>
    <mergeCell ref="BP2:CE2"/>
    <mergeCell ref="D46:S46"/>
    <mergeCell ref="T46:AI46"/>
    <mergeCell ref="T4:AI4"/>
    <mergeCell ref="AJ4:AY4"/>
    <mergeCell ref="AJ46:AY46"/>
    <mergeCell ref="D4:S4"/>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P111"/>
  <sheetViews>
    <sheetView zoomScale="70" zoomScaleNormal="70" workbookViewId="0">
      <pane xSplit="3" ySplit="4" topLeftCell="D22" activePane="bottomRight" state="frozen"/>
      <selection pane="topRight"/>
      <selection pane="bottomLeft"/>
      <selection pane="bottomRight" activeCell="C45" sqref="C45"/>
    </sheetView>
  </sheetViews>
  <sheetFormatPr defaultColWidth="9.1796875" defaultRowHeight="14.5" x14ac:dyDescent="0.35"/>
  <cols>
    <col min="1" max="1" width="4.453125" style="58" customWidth="1"/>
    <col min="2" max="2" width="30.453125" style="58" customWidth="1"/>
    <col min="3" max="3" width="60" style="58" customWidth="1"/>
    <col min="4" max="4" width="9" style="110" customWidth="1"/>
    <col min="5" max="33" width="8.453125" style="110" bestFit="1" customWidth="1"/>
    <col min="34" max="38" width="7.81640625" style="110" bestFit="1" customWidth="1"/>
    <col min="39" max="43" width="9.1796875" style="110"/>
    <col min="44" max="52" width="9.1796875" style="58"/>
    <col min="53" max="62" width="9.1796875" style="185"/>
    <col min="63" max="65" width="9.1796875" style="58"/>
    <col min="66" max="66" width="9.1796875" style="58" customWidth="1"/>
    <col min="67" max="16384" width="9.1796875" style="58"/>
  </cols>
  <sheetData>
    <row r="1" spans="1:68" s="2" customFormat="1" x14ac:dyDescent="0.35">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85"/>
      <c r="BB1" s="185"/>
      <c r="BC1" s="185"/>
      <c r="BD1" s="185"/>
      <c r="BE1" s="185"/>
      <c r="BF1" s="185"/>
      <c r="BG1" s="185"/>
      <c r="BH1" s="185"/>
      <c r="BI1" s="185"/>
      <c r="BJ1" s="185"/>
    </row>
    <row r="2" spans="1:68" s="2" customFormat="1" x14ac:dyDescent="0.35">
      <c r="A2" s="58"/>
      <c r="B2" s="60" t="s">
        <v>175</v>
      </c>
      <c r="C2" s="60"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85"/>
      <c r="BB2" s="185"/>
      <c r="BC2" s="185"/>
      <c r="BD2" s="185"/>
      <c r="BE2" s="185"/>
      <c r="BF2" s="185"/>
      <c r="BG2" s="185"/>
      <c r="BH2" s="185"/>
      <c r="BI2" s="185"/>
      <c r="BJ2" s="185"/>
    </row>
    <row r="3" spans="1:68" s="60" customFormat="1" x14ac:dyDescent="0.35">
      <c r="A3" s="57"/>
      <c r="B3" s="60" t="s">
        <v>397</v>
      </c>
      <c r="C3" s="60" t="s">
        <v>413</v>
      </c>
      <c r="D3" s="104"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A3" s="185"/>
      <c r="BB3" s="185"/>
      <c r="BC3" s="185"/>
      <c r="BD3" s="185"/>
      <c r="BE3" s="185"/>
      <c r="BF3" s="185"/>
      <c r="BG3" s="185"/>
      <c r="BH3" s="185"/>
      <c r="BI3" s="185"/>
      <c r="BJ3" s="185"/>
    </row>
    <row r="4" spans="1:68" s="60" customFormat="1" ht="13" x14ac:dyDescent="0.3">
      <c r="A4" s="84"/>
      <c r="B4" s="120" t="s">
        <v>134</v>
      </c>
      <c r="C4" s="83" t="s">
        <v>21</v>
      </c>
      <c r="D4" s="105" t="s">
        <v>52</v>
      </c>
      <c r="E4" s="105" t="s">
        <v>53</v>
      </c>
      <c r="F4" s="105" t="s">
        <v>54</v>
      </c>
      <c r="G4" s="105" t="s">
        <v>55</v>
      </c>
      <c r="H4" s="105" t="s">
        <v>56</v>
      </c>
      <c r="I4" s="105" t="s">
        <v>57</v>
      </c>
      <c r="J4" s="105" t="s">
        <v>58</v>
      </c>
      <c r="K4" s="105" t="s">
        <v>59</v>
      </c>
      <c r="L4" s="105" t="s">
        <v>60</v>
      </c>
      <c r="M4" s="105" t="s">
        <v>61</v>
      </c>
      <c r="N4" s="105" t="s">
        <v>62</v>
      </c>
      <c r="O4" s="105" t="s">
        <v>63</v>
      </c>
      <c r="P4" s="105" t="s">
        <v>64</v>
      </c>
      <c r="Q4" s="105" t="s">
        <v>65</v>
      </c>
      <c r="R4" s="105" t="s">
        <v>66</v>
      </c>
      <c r="S4" s="105" t="s">
        <v>67</v>
      </c>
      <c r="T4" s="105" t="s">
        <v>68</v>
      </c>
      <c r="U4" s="105" t="s">
        <v>69</v>
      </c>
      <c r="V4" s="105" t="s">
        <v>70</v>
      </c>
      <c r="W4" s="105" t="s">
        <v>71</v>
      </c>
      <c r="X4" s="105" t="s">
        <v>72</v>
      </c>
      <c r="Y4" s="105" t="s">
        <v>73</v>
      </c>
      <c r="Z4" s="105" t="s">
        <v>74</v>
      </c>
      <c r="AA4" s="105" t="s">
        <v>75</v>
      </c>
      <c r="AB4" s="105" t="s">
        <v>76</v>
      </c>
      <c r="AC4" s="105" t="s">
        <v>77</v>
      </c>
      <c r="AD4" s="105" t="s">
        <v>78</v>
      </c>
      <c r="AE4" s="105" t="s">
        <v>79</v>
      </c>
      <c r="AF4" s="105" t="s">
        <v>80</v>
      </c>
      <c r="AG4" s="105" t="s">
        <v>81</v>
      </c>
      <c r="AH4" s="105" t="s">
        <v>179</v>
      </c>
      <c r="AI4" s="105" t="s">
        <v>180</v>
      </c>
      <c r="AJ4" s="105" t="s">
        <v>194</v>
      </c>
      <c r="AK4" s="105" t="s">
        <v>196</v>
      </c>
      <c r="AL4" s="105" t="s">
        <v>198</v>
      </c>
      <c r="AM4" s="105" t="s">
        <v>200</v>
      </c>
      <c r="AN4" s="105" t="s">
        <v>201</v>
      </c>
      <c r="AO4" s="105" t="s">
        <v>205</v>
      </c>
      <c r="AP4" s="105" t="s">
        <v>209</v>
      </c>
      <c r="AQ4" s="105" t="s">
        <v>211</v>
      </c>
      <c r="AR4" s="353" t="s">
        <v>251</v>
      </c>
      <c r="AS4" s="353" t="s">
        <v>263</v>
      </c>
      <c r="AT4" s="353" t="s">
        <v>264</v>
      </c>
      <c r="AU4" s="353" t="s">
        <v>269</v>
      </c>
      <c r="AV4" s="353" t="s">
        <v>270</v>
      </c>
      <c r="AW4" s="353" t="s">
        <v>271</v>
      </c>
      <c r="AX4" s="353" t="s">
        <v>272</v>
      </c>
      <c r="AY4" s="353" t="s">
        <v>274</v>
      </c>
      <c r="AZ4" s="353" t="s">
        <v>277</v>
      </c>
      <c r="BA4" s="353" t="s">
        <v>279</v>
      </c>
      <c r="BB4" s="353" t="s">
        <v>280</v>
      </c>
      <c r="BC4" s="353" t="s">
        <v>282</v>
      </c>
      <c r="BD4" s="353" t="s">
        <v>283</v>
      </c>
      <c r="BE4" s="353" t="s">
        <v>284</v>
      </c>
      <c r="BF4" s="353" t="s">
        <v>287</v>
      </c>
      <c r="BG4" s="218" t="s">
        <v>289</v>
      </c>
      <c r="BH4" s="353" t="s">
        <v>290</v>
      </c>
      <c r="BI4" s="353" t="s">
        <v>291</v>
      </c>
      <c r="BJ4" s="353" t="s">
        <v>293</v>
      </c>
      <c r="BK4" s="353" t="s">
        <v>310</v>
      </c>
      <c r="BL4" s="353" t="s">
        <v>313</v>
      </c>
      <c r="BM4" s="353" t="s">
        <v>402</v>
      </c>
      <c r="BN4" s="353" t="s">
        <v>405</v>
      </c>
      <c r="BO4" s="353" t="s">
        <v>408</v>
      </c>
      <c r="BP4" s="353" t="s">
        <v>409</v>
      </c>
    </row>
    <row r="5" spans="1:68" s="75" customFormat="1" ht="13" x14ac:dyDescent="0.3">
      <c r="A5" s="267">
        <v>1</v>
      </c>
      <c r="B5" s="75" t="s">
        <v>135</v>
      </c>
      <c r="C5" s="267" t="s">
        <v>35</v>
      </c>
      <c r="D5" s="354">
        <f>('1 Utsläpp'!D6/'6 FV'!D6)*1000</f>
        <v>161.80118526566869</v>
      </c>
      <c r="E5" s="354">
        <f>('1 Utsläpp'!E6/'6 FV'!E6)*1000</f>
        <v>160.2142137338233</v>
      </c>
      <c r="F5" s="354">
        <f>('1 Utsläpp'!F6/'6 FV'!F6)*1000</f>
        <v>171.25490193321954</v>
      </c>
      <c r="G5" s="354">
        <f>('1 Utsläpp'!G6/'6 FV'!G6)*1000</f>
        <v>159.47310759596118</v>
      </c>
      <c r="H5" s="354">
        <f>('1 Utsläpp'!H6/'6 FV'!H6)*1000</f>
        <v>156.96811017674881</v>
      </c>
      <c r="I5" s="354">
        <f>('1 Utsläpp'!I6/'6 FV'!I6)*1000</f>
        <v>146.28004941073476</v>
      </c>
      <c r="J5" s="354">
        <f>('1 Utsläpp'!J6/'6 FV'!J6)*1000</f>
        <v>154.91623304192549</v>
      </c>
      <c r="K5" s="354">
        <f>('1 Utsläpp'!K6/'6 FV'!K6)*1000</f>
        <v>144.83354189295457</v>
      </c>
      <c r="L5" s="354">
        <f>('1 Utsläpp'!L6/'6 FV'!L6)*1000</f>
        <v>156.41298118090927</v>
      </c>
      <c r="M5" s="354">
        <f>('1 Utsläpp'!M6/'6 FV'!M6)*1000</f>
        <v>149.43556380572508</v>
      </c>
      <c r="N5" s="354">
        <f>('1 Utsläpp'!N6/'6 FV'!N6)*1000</f>
        <v>156.3266837346182</v>
      </c>
      <c r="O5" s="354">
        <f>('1 Utsläpp'!O6/'6 FV'!O6)*1000</f>
        <v>153.35755963570415</v>
      </c>
      <c r="P5" s="354">
        <f>('1 Utsläpp'!P6/'6 FV'!P6)*1000</f>
        <v>152.71593205616045</v>
      </c>
      <c r="Q5" s="354">
        <f>('1 Utsläpp'!Q6/'6 FV'!Q6)*1000</f>
        <v>143.02440182804517</v>
      </c>
      <c r="R5" s="354">
        <f>('1 Utsläpp'!R6/'6 FV'!R6)*1000</f>
        <v>150.13492697823821</v>
      </c>
      <c r="S5" s="354">
        <f>('1 Utsläpp'!S6/'6 FV'!S6)*1000</f>
        <v>141.30222061498523</v>
      </c>
      <c r="T5" s="354">
        <f>('1 Utsläpp'!T6/'6 FV'!T6)*1000</f>
        <v>143.58336277343608</v>
      </c>
      <c r="U5" s="354">
        <f>('1 Utsläpp'!U6/'6 FV'!U6)*1000</f>
        <v>138.56360777937903</v>
      </c>
      <c r="V5" s="354">
        <f>('1 Utsläpp'!V6/'6 FV'!V6)*1000</f>
        <v>146.04345230618733</v>
      </c>
      <c r="W5" s="354">
        <f>('1 Utsläpp'!W6/'6 FV'!W6)*1000</f>
        <v>141.43170872193491</v>
      </c>
      <c r="X5" s="354">
        <f>('1 Utsläpp'!X6/'6 FV'!X6)*1000</f>
        <v>140.00692011945279</v>
      </c>
      <c r="Y5" s="354">
        <f>('1 Utsläpp'!Y6/'6 FV'!Y6)*1000</f>
        <v>126.14359925524271</v>
      </c>
      <c r="Z5" s="354">
        <f>('1 Utsläpp'!Z6/'6 FV'!Z6)*1000</f>
        <v>137.70989619541601</v>
      </c>
      <c r="AA5" s="354">
        <f>('1 Utsläpp'!AA6/'6 FV'!AA6)*1000</f>
        <v>129.19020614031805</v>
      </c>
      <c r="AB5" s="354">
        <f>('1 Utsläpp'!AB6/'6 FV'!AB6)*1000</f>
        <v>122.77110754817534</v>
      </c>
      <c r="AC5" s="354">
        <f>('1 Utsläpp'!AC6/'6 FV'!AC6)*1000</f>
        <v>114.7945991370696</v>
      </c>
      <c r="AD5" s="354">
        <f>('1 Utsläpp'!AD6/'6 FV'!AD6)*1000</f>
        <v>130.47787475594689</v>
      </c>
      <c r="AE5" s="354">
        <f>('1 Utsläpp'!AE6/'6 FV'!AE6)*1000</f>
        <v>115.43574354636512</v>
      </c>
      <c r="AF5" s="354">
        <f>('1 Utsläpp'!AF6/'6 FV'!AF6)*1000</f>
        <v>120.80851346841456</v>
      </c>
      <c r="AG5" s="354">
        <f>('1 Utsläpp'!AG6/'6 FV'!AG6)*1000</f>
        <v>110.76866015245132</v>
      </c>
      <c r="AH5" s="354">
        <f>('1 Utsläpp'!AH6/'6 FV'!AH6)*1000</f>
        <v>121.30102842106857</v>
      </c>
      <c r="AI5" s="354">
        <f>('1 Utsläpp'!AI6/'6 FV'!AI6)*1000</f>
        <v>113.10375584143635</v>
      </c>
      <c r="AJ5" s="354">
        <f>('1 Utsläpp'!AJ6/'6 FV'!AJ6)*1000</f>
        <v>117.29378705296081</v>
      </c>
      <c r="AK5" s="354">
        <f>('1 Utsläpp'!AK6/'6 FV'!AK6)*1000</f>
        <v>113.3678140569959</v>
      </c>
      <c r="AL5" s="354">
        <f>('1 Utsläpp'!AL6/'6 FV'!AL6)*1000</f>
        <v>120.58311017118893</v>
      </c>
      <c r="AM5" s="354">
        <f>('1 Utsläpp'!AM6/'6 FV'!AM6)*1000</f>
        <v>108.89688266095159</v>
      </c>
      <c r="AN5" s="354">
        <f>('1 Utsläpp'!AN6/'6 FV'!AN6)*1000</f>
        <v>113.13026001063415</v>
      </c>
      <c r="AO5" s="354">
        <f>('1 Utsläpp'!AO6/'6 FV'!AO6)*1000</f>
        <v>105.61753257267161</v>
      </c>
      <c r="AP5" s="354">
        <f>('1 Utsläpp'!AP6/'6 FV'!AP6)*1000</f>
        <v>117.44616399897984</v>
      </c>
      <c r="AQ5" s="354">
        <f>('1 Utsläpp'!AQ6/'6 FV'!AQ6)*1000</f>
        <v>109.68486131016824</v>
      </c>
      <c r="AR5" s="354">
        <f>('1 Utsläpp'!AR6/'6 FV'!AR6)*1000</f>
        <v>117.50042538226927</v>
      </c>
      <c r="AS5" s="354">
        <f>('1 Utsläpp'!AS6/'6 FV'!AS6)*1000</f>
        <v>114.15693984626587</v>
      </c>
      <c r="AT5" s="354">
        <f>('1 Utsläpp'!AT6/'6 FV'!AT6)*1000</f>
        <v>123.25821871808584</v>
      </c>
      <c r="AU5" s="354">
        <f>('1 Utsläpp'!AU6/'6 FV'!AU6)*1000</f>
        <v>114.1186953601369</v>
      </c>
      <c r="AV5" s="354">
        <f>('1 Utsläpp'!AV6/'6 FV'!AV6)*1000</f>
        <v>108.68468706898092</v>
      </c>
      <c r="AW5" s="354">
        <f>('1 Utsläpp'!AW6/'6 FV'!AW6)*1000</f>
        <v>107.0165453324466</v>
      </c>
      <c r="AX5" s="354">
        <f>('1 Utsläpp'!AX6/'6 FV'!AX6)*1000</f>
        <v>116.5381750007447</v>
      </c>
      <c r="AY5" s="354">
        <f>('1 Utsläpp'!AY6/'6 FV'!AY6)*1000</f>
        <v>104.95737521155851</v>
      </c>
      <c r="AZ5" s="354">
        <f>('1 Utsläpp'!AZ6/'6 FV'!AZ6)*1000</f>
        <v>109.55967638544719</v>
      </c>
      <c r="BA5" s="354">
        <f>('1 Utsläpp'!BA6/'6 FV'!BA6)*1000</f>
        <v>113.30733546497778</v>
      </c>
      <c r="BB5" s="354">
        <f>('1 Utsläpp'!BB6/'6 FV'!BB6)*1000</f>
        <v>124.78268068963598</v>
      </c>
      <c r="BC5" s="354">
        <f>('1 Utsläpp'!BC6/'6 FV'!BC6)*1000</f>
        <v>113.39262453440018</v>
      </c>
      <c r="BD5" s="354">
        <f>('1 Utsläpp'!BD6/'6 FV'!BD6)*1000</f>
        <v>114.89591309353051</v>
      </c>
      <c r="BE5" s="354">
        <f>('1 Utsläpp'!BE6/'6 FV'!BE6)*1000</f>
        <v>115.79347810087185</v>
      </c>
      <c r="BF5" s="354">
        <f>('1 Utsläpp'!BF6/'6 FV'!BF6)*1000</f>
        <v>125.11490074183371</v>
      </c>
      <c r="BG5" s="354">
        <f>('1 Utsläpp'!BG6/'6 FV'!BG6)*1000</f>
        <v>114.58979553741561</v>
      </c>
      <c r="BH5" s="354">
        <f>('1 Utsläpp'!BH6/'6 FV'!BH6)*1000</f>
        <v>114.66718972983873</v>
      </c>
      <c r="BI5" s="354">
        <f>('1 Utsläpp'!BI6/'6 FV'!BI6)*1000</f>
        <v>113.75195628888761</v>
      </c>
      <c r="BJ5" s="354">
        <f>('1 Utsläpp'!BJ6/'6 FV'!BJ6)*1000</f>
        <v>123.13504783584102</v>
      </c>
      <c r="BK5" s="354">
        <f>('1 Utsläpp'!BK6/'6 FV'!BK6)*1000</f>
        <v>117.62767621450202</v>
      </c>
      <c r="BL5" s="354">
        <f>('1 Utsläpp'!BL6/'6 FV'!BL6)*1000</f>
        <v>116.90727896522745</v>
      </c>
      <c r="BM5" s="354">
        <f>('1 Utsläpp'!BM6/'6 FV'!BM6)*1000</f>
        <v>127.0536538253838</v>
      </c>
      <c r="BN5" s="354">
        <f>('1 Utsläpp'!BN6/'6 FV'!BN6)*1000</f>
        <v>156.19560698931207</v>
      </c>
      <c r="BO5" s="354">
        <f>('1 Utsläpp'!BO6/'6 FV'!BO6)*1000</f>
        <v>144.45344097209801</v>
      </c>
      <c r="BP5" s="354">
        <f>('1 Utsläpp'!BP6/'6 FV'!BP6)*1000</f>
        <v>130.5970465822468</v>
      </c>
    </row>
    <row r="6" spans="1:68" s="75" customFormat="1" ht="13" x14ac:dyDescent="0.3">
      <c r="A6" s="287">
        <v>2</v>
      </c>
      <c r="B6" s="75" t="s">
        <v>136</v>
      </c>
      <c r="C6" s="287" t="s">
        <v>1</v>
      </c>
      <c r="D6" s="354">
        <f>('1 Utsläpp'!D7/'6 FV'!D7)*1000</f>
        <v>18.133754390915087</v>
      </c>
      <c r="E6" s="354">
        <f>('1 Utsläpp'!E7/'6 FV'!E7)*1000</f>
        <v>16.235847027338849</v>
      </c>
      <c r="F6" s="354">
        <f>('1 Utsläpp'!F7/'6 FV'!F7)*1000</f>
        <v>16.042302345895759</v>
      </c>
      <c r="G6" s="354">
        <f>('1 Utsläpp'!G7/'6 FV'!G7)*1000</f>
        <v>18.030682216761129</v>
      </c>
      <c r="H6" s="354">
        <f>('1 Utsläpp'!H7/'6 FV'!H7)*1000</f>
        <v>17.213685652026985</v>
      </c>
      <c r="I6" s="354">
        <f>('1 Utsläpp'!I7/'6 FV'!I7)*1000</f>
        <v>13.760349950446329</v>
      </c>
      <c r="J6" s="354">
        <f>('1 Utsläpp'!J7/'6 FV'!J7)*1000</f>
        <v>14.578397750226319</v>
      </c>
      <c r="K6" s="354">
        <f>('1 Utsläpp'!K7/'6 FV'!K7)*1000</f>
        <v>18.599690703310856</v>
      </c>
      <c r="L6" s="354">
        <f>('1 Utsläpp'!L7/'6 FV'!L7)*1000</f>
        <v>23.381683406573934</v>
      </c>
      <c r="M6" s="354">
        <f>('1 Utsläpp'!M7/'6 FV'!M7)*1000</f>
        <v>16.541803158571138</v>
      </c>
      <c r="N6" s="354">
        <f>('1 Utsläpp'!N7/'6 FV'!N7)*1000</f>
        <v>15.82290544984968</v>
      </c>
      <c r="O6" s="354">
        <f>('1 Utsläpp'!O7/'6 FV'!O7)*1000</f>
        <v>19.302717175014077</v>
      </c>
      <c r="P6" s="354">
        <f>('1 Utsläpp'!P7/'6 FV'!P7)*1000</f>
        <v>22.303916991021961</v>
      </c>
      <c r="Q6" s="354">
        <f>('1 Utsläpp'!Q7/'6 FV'!Q7)*1000</f>
        <v>17.68455839802856</v>
      </c>
      <c r="R6" s="354">
        <f>('1 Utsläpp'!R7/'6 FV'!R7)*1000</f>
        <v>18.367012238711037</v>
      </c>
      <c r="S6" s="354">
        <f>('1 Utsläpp'!S7/'6 FV'!S7)*1000</f>
        <v>19.249338664863707</v>
      </c>
      <c r="T6" s="354">
        <f>('1 Utsläpp'!T7/'6 FV'!T7)*1000</f>
        <v>22.608453018602372</v>
      </c>
      <c r="U6" s="354">
        <f>('1 Utsläpp'!U7/'6 FV'!U7)*1000</f>
        <v>19.213572022173665</v>
      </c>
      <c r="V6" s="354">
        <f>('1 Utsläpp'!V7/'6 FV'!V7)*1000</f>
        <v>19.512769961001716</v>
      </c>
      <c r="W6" s="354">
        <f>('1 Utsläpp'!W7/'6 FV'!W7)*1000</f>
        <v>22.538443906499548</v>
      </c>
      <c r="X6" s="354">
        <f>('1 Utsläpp'!X7/'6 FV'!X7)*1000</f>
        <v>25.816473221940516</v>
      </c>
      <c r="Y6" s="354">
        <f>('1 Utsläpp'!Y7/'6 FV'!Y7)*1000</f>
        <v>22.093299158561834</v>
      </c>
      <c r="Z6" s="354">
        <f>('1 Utsläpp'!Z7/'6 FV'!Z7)*1000</f>
        <v>20.951412677650367</v>
      </c>
      <c r="AA6" s="354">
        <f>('1 Utsläpp'!AA7/'6 FV'!AA7)*1000</f>
        <v>23.215941027994994</v>
      </c>
      <c r="AB6" s="354">
        <f>('1 Utsläpp'!AB7/'6 FV'!AB7)*1000</f>
        <v>28.111153234071228</v>
      </c>
      <c r="AC6" s="354">
        <f>('1 Utsläpp'!AC7/'6 FV'!AC7)*1000</f>
        <v>23.212776729778017</v>
      </c>
      <c r="AD6" s="354">
        <f>('1 Utsläpp'!AD7/'6 FV'!AD7)*1000</f>
        <v>25.699287663867874</v>
      </c>
      <c r="AE6" s="354">
        <f>('1 Utsläpp'!AE7/'6 FV'!AE7)*1000</f>
        <v>26.983423597677668</v>
      </c>
      <c r="AF6" s="354">
        <f>('1 Utsläpp'!AF7/'6 FV'!AF7)*1000</f>
        <v>25.754814538754317</v>
      </c>
      <c r="AG6" s="354">
        <f>('1 Utsläpp'!AG7/'6 FV'!AG7)*1000</f>
        <v>23.456628270976438</v>
      </c>
      <c r="AH6" s="354">
        <f>('1 Utsläpp'!AH7/'6 FV'!AH7)*1000</f>
        <v>22.873255462486831</v>
      </c>
      <c r="AI6" s="354">
        <f>('1 Utsläpp'!AI7/'6 FV'!AI7)*1000</f>
        <v>24.749861707262458</v>
      </c>
      <c r="AJ6" s="354">
        <f>('1 Utsläpp'!AJ7/'6 FV'!AJ7)*1000</f>
        <v>25.118864376003756</v>
      </c>
      <c r="AK6" s="354">
        <f>('1 Utsläpp'!AK7/'6 FV'!AK7)*1000</f>
        <v>22.137511203001825</v>
      </c>
      <c r="AL6" s="354">
        <f>('1 Utsläpp'!AL7/'6 FV'!AL7)*1000</f>
        <v>22.866013534763706</v>
      </c>
      <c r="AM6" s="354">
        <f>('1 Utsläpp'!AM7/'6 FV'!AM7)*1000</f>
        <v>22.830218121704302</v>
      </c>
      <c r="AN6" s="354">
        <f>('1 Utsläpp'!AN7/'6 FV'!AN7)*1000</f>
        <v>24.703454102364521</v>
      </c>
      <c r="AO6" s="354">
        <f>('1 Utsläpp'!AO7/'6 FV'!AO7)*1000</f>
        <v>20.675226164542845</v>
      </c>
      <c r="AP6" s="354">
        <f>('1 Utsläpp'!AP7/'6 FV'!AP7)*1000</f>
        <v>20.618851542080897</v>
      </c>
      <c r="AQ6" s="354">
        <f>('1 Utsläpp'!AQ7/'6 FV'!AQ7)*1000</f>
        <v>18.85290068024683</v>
      </c>
      <c r="AR6" s="354">
        <f>('1 Utsläpp'!AR7/'6 FV'!AR7)*1000</f>
        <v>21.484971334486012</v>
      </c>
      <c r="AS6" s="354">
        <f>('1 Utsläpp'!AS7/'6 FV'!AS7)*1000</f>
        <v>18.664933401171055</v>
      </c>
      <c r="AT6" s="354">
        <f>('1 Utsläpp'!AT7/'6 FV'!AT7)*1000</f>
        <v>19.042012715451261</v>
      </c>
      <c r="AU6" s="354">
        <f>('1 Utsläpp'!AU7/'6 FV'!AU7)*1000</f>
        <v>18.911887871113603</v>
      </c>
      <c r="AV6" s="354">
        <f>('1 Utsläpp'!AV7/'6 FV'!AV7)*1000</f>
        <v>20.29020392702061</v>
      </c>
      <c r="AW6" s="354">
        <f>('1 Utsläpp'!AW7/'6 FV'!AW7)*1000</f>
        <v>18.822722866154312</v>
      </c>
      <c r="AX6" s="354">
        <f>('1 Utsläpp'!AX7/'6 FV'!AX7)*1000</f>
        <v>19.668266299940107</v>
      </c>
      <c r="AY6" s="354">
        <f>('1 Utsläpp'!AY7/'6 FV'!AY7)*1000</f>
        <v>20.542097359391775</v>
      </c>
      <c r="AZ6" s="354">
        <f>('1 Utsläpp'!AZ7/'6 FV'!AZ7)*1000</f>
        <v>22.619035404346391</v>
      </c>
      <c r="BA6" s="354">
        <f>('1 Utsläpp'!BA7/'6 FV'!BA7)*1000</f>
        <v>22.189573173843733</v>
      </c>
      <c r="BB6" s="354">
        <f>('1 Utsläpp'!BB7/'6 FV'!BB7)*1000</f>
        <v>17.558512545486163</v>
      </c>
      <c r="BC6" s="354">
        <f>('1 Utsläpp'!BC7/'6 FV'!BC7)*1000</f>
        <v>18.166832183005763</v>
      </c>
      <c r="BD6" s="354">
        <f>('1 Utsläpp'!BD7/'6 FV'!BD7)*1000</f>
        <v>18.105982014553121</v>
      </c>
      <c r="BE6" s="354">
        <f>('1 Utsläpp'!BE7/'6 FV'!BE7)*1000</f>
        <v>18.708256144139494</v>
      </c>
      <c r="BF6" s="354">
        <f>('1 Utsläpp'!BF7/'6 FV'!BF7)*1000</f>
        <v>18.567188746478699</v>
      </c>
      <c r="BG6" s="354">
        <f>('1 Utsläpp'!BG7/'6 FV'!BG7)*1000</f>
        <v>17.298975130461766</v>
      </c>
      <c r="BH6" s="354">
        <f>('1 Utsläpp'!BH7/'6 FV'!BH7)*1000</f>
        <v>19.786534843338824</v>
      </c>
      <c r="BI6" s="354">
        <f>('1 Utsläpp'!BI7/'6 FV'!BI7)*1000</f>
        <v>19.4751848400212</v>
      </c>
      <c r="BJ6" s="354">
        <f>('1 Utsläpp'!BJ7/'6 FV'!BJ7)*1000</f>
        <v>19.516313523755681</v>
      </c>
      <c r="BK6" s="354">
        <f>('1 Utsläpp'!BK7/'6 FV'!BK7)*1000</f>
        <v>23.490629101722117</v>
      </c>
      <c r="BL6" s="354">
        <f>('1 Utsläpp'!BL7/'6 FV'!BL7)*1000</f>
        <v>21.83078587457771</v>
      </c>
      <c r="BM6" s="354">
        <f>('1 Utsläpp'!BM7/'6 FV'!BM7)*1000</f>
        <v>23.429500157419056</v>
      </c>
      <c r="BN6" s="354">
        <f>('1 Utsläpp'!BN7/'6 FV'!BN7)*1000</f>
        <v>19.440297219182906</v>
      </c>
      <c r="BO6" s="354">
        <f>('1 Utsläpp'!BO7/'6 FV'!BO7)*1000</f>
        <v>25.401154295606819</v>
      </c>
      <c r="BP6" s="354">
        <f>('1 Utsläpp'!BP7/'6 FV'!BP7)*1000</f>
        <v>38.003553109611694</v>
      </c>
    </row>
    <row r="7" spans="1:68" s="75" customFormat="1" ht="13" x14ac:dyDescent="0.3">
      <c r="A7" s="287">
        <v>3</v>
      </c>
      <c r="B7" s="75" t="s">
        <v>137</v>
      </c>
      <c r="C7" s="287" t="s">
        <v>2</v>
      </c>
      <c r="D7" s="354">
        <f>('1 Utsläpp'!D8/'6 FV'!D8)*1000</f>
        <v>13.224492517372807</v>
      </c>
      <c r="E7" s="354">
        <f>('1 Utsläpp'!E8/'6 FV'!E8)*1000</f>
        <v>11.252101235756635</v>
      </c>
      <c r="F7" s="354">
        <f>('1 Utsläpp'!F8/'6 FV'!F8)*1000</f>
        <v>12.381637218111834</v>
      </c>
      <c r="G7" s="354">
        <f>('1 Utsläpp'!G8/'6 FV'!G8)*1000</f>
        <v>20.938643651194514</v>
      </c>
      <c r="H7" s="354">
        <f>('1 Utsläpp'!H8/'6 FV'!H8)*1000</f>
        <v>16.201741654009766</v>
      </c>
      <c r="I7" s="354">
        <f>('1 Utsläpp'!I8/'6 FV'!I8)*1000</f>
        <v>12.105743295875456</v>
      </c>
      <c r="J7" s="354">
        <f>('1 Utsläpp'!J8/'6 FV'!J8)*1000</f>
        <v>13.039050999646633</v>
      </c>
      <c r="K7" s="354">
        <f>('1 Utsläpp'!K8/'6 FV'!K8)*1000</f>
        <v>18.12337313569174</v>
      </c>
      <c r="L7" s="354">
        <f>('1 Utsläpp'!L8/'6 FV'!L8)*1000</f>
        <v>13.754915236348817</v>
      </c>
      <c r="M7" s="354">
        <f>('1 Utsläpp'!M8/'6 FV'!M8)*1000</f>
        <v>10.003803019999927</v>
      </c>
      <c r="N7" s="354">
        <f>('1 Utsläpp'!N8/'6 FV'!N8)*1000</f>
        <v>10.184413260936418</v>
      </c>
      <c r="O7" s="354">
        <f>('1 Utsläpp'!O8/'6 FV'!O8)*1000</f>
        <v>15.105225558432629</v>
      </c>
      <c r="P7" s="354">
        <f>('1 Utsläpp'!P8/'6 FV'!P8)*1000</f>
        <v>12.704670455399153</v>
      </c>
      <c r="Q7" s="354">
        <f>('1 Utsläpp'!Q8/'6 FV'!Q8)*1000</f>
        <v>10.795384176904891</v>
      </c>
      <c r="R7" s="354">
        <f>('1 Utsläpp'!R8/'6 FV'!R8)*1000</f>
        <v>11.309892777599616</v>
      </c>
      <c r="S7" s="354">
        <f>('1 Utsläpp'!S8/'6 FV'!S8)*1000</f>
        <v>16.07271469726188</v>
      </c>
      <c r="T7" s="354">
        <f>('1 Utsläpp'!T8/'6 FV'!T8)*1000</f>
        <v>13.520089415796527</v>
      </c>
      <c r="U7" s="354">
        <f>('1 Utsläpp'!U8/'6 FV'!U8)*1000</f>
        <v>11.478011858483812</v>
      </c>
      <c r="V7" s="354">
        <f>('1 Utsläpp'!V8/'6 FV'!V8)*1000</f>
        <v>12.087493380386919</v>
      </c>
      <c r="W7" s="354">
        <f>('1 Utsläpp'!W8/'6 FV'!W8)*1000</f>
        <v>18.21201117381548</v>
      </c>
      <c r="X7" s="354">
        <f>('1 Utsläpp'!X8/'6 FV'!X8)*1000</f>
        <v>13.816655568888795</v>
      </c>
      <c r="Y7" s="354">
        <f>('1 Utsläpp'!Y8/'6 FV'!Y8)*1000</f>
        <v>10.765627681799934</v>
      </c>
      <c r="Z7" s="354">
        <f>('1 Utsläpp'!Z8/'6 FV'!Z8)*1000</f>
        <v>11.909205708159693</v>
      </c>
      <c r="AA7" s="354">
        <f>('1 Utsläpp'!AA8/'6 FV'!AA8)*1000</f>
        <v>16.527113965225606</v>
      </c>
      <c r="AB7" s="354">
        <f>('1 Utsläpp'!AB8/'6 FV'!AB8)*1000</f>
        <v>13.756010292268446</v>
      </c>
      <c r="AC7" s="354">
        <f>('1 Utsläpp'!AC8/'6 FV'!AC8)*1000</f>
        <v>10.557483676264082</v>
      </c>
      <c r="AD7" s="354">
        <f>('1 Utsläpp'!AD8/'6 FV'!AD8)*1000</f>
        <v>11.345892338694465</v>
      </c>
      <c r="AE7" s="354">
        <f>('1 Utsläpp'!AE8/'6 FV'!AE8)*1000</f>
        <v>16.110513219454983</v>
      </c>
      <c r="AF7" s="354">
        <f>('1 Utsläpp'!AF8/'6 FV'!AF8)*1000</f>
        <v>13.964542025585194</v>
      </c>
      <c r="AG7" s="354">
        <f>('1 Utsläpp'!AG8/'6 FV'!AG8)*1000</f>
        <v>9.9154426124368378</v>
      </c>
      <c r="AH7" s="354">
        <f>('1 Utsläpp'!AH8/'6 FV'!AH8)*1000</f>
        <v>9.6937703932597099</v>
      </c>
      <c r="AI7" s="354">
        <f>('1 Utsläpp'!AI8/'6 FV'!AI8)*1000</f>
        <v>13.161710913917148</v>
      </c>
      <c r="AJ7" s="354">
        <f>('1 Utsläpp'!AJ8/'6 FV'!AJ8)*1000</f>
        <v>12.631970870358302</v>
      </c>
      <c r="AK7" s="354">
        <f>('1 Utsläpp'!AK8/'6 FV'!AK8)*1000</f>
        <v>9.1409505222623384</v>
      </c>
      <c r="AL7" s="354">
        <f>('1 Utsläpp'!AL8/'6 FV'!AL8)*1000</f>
        <v>10.336958412390802</v>
      </c>
      <c r="AM7" s="354">
        <f>('1 Utsläpp'!AM8/'6 FV'!AM8)*1000</f>
        <v>13.895362234215437</v>
      </c>
      <c r="AN7" s="354">
        <f>('1 Utsläpp'!AN8/'6 FV'!AN8)*1000</f>
        <v>11.480593993835546</v>
      </c>
      <c r="AO7" s="354">
        <f>('1 Utsläpp'!AO8/'6 FV'!AO8)*1000</f>
        <v>9.1034924641967532</v>
      </c>
      <c r="AP7" s="354">
        <f>('1 Utsläpp'!AP8/'6 FV'!AP8)*1000</f>
        <v>10.041846723276699</v>
      </c>
      <c r="AQ7" s="354">
        <f>('1 Utsläpp'!AQ8/'6 FV'!AQ8)*1000</f>
        <v>14.149830190907728</v>
      </c>
      <c r="AR7" s="354">
        <f>('1 Utsläpp'!AR8/'6 FV'!AR8)*1000</f>
        <v>10.864881291878508</v>
      </c>
      <c r="AS7" s="354">
        <f>('1 Utsläpp'!AS8/'6 FV'!AS8)*1000</f>
        <v>8.2268793727489964</v>
      </c>
      <c r="AT7" s="354">
        <f>('1 Utsläpp'!AT8/'6 FV'!AT8)*1000</f>
        <v>8.3498689631959095</v>
      </c>
      <c r="AU7" s="354">
        <f>('1 Utsläpp'!AU8/'6 FV'!AU8)*1000</f>
        <v>13.943945861620033</v>
      </c>
      <c r="AV7" s="354">
        <f>('1 Utsläpp'!AV8/'6 FV'!AV8)*1000</f>
        <v>11.025403763141515</v>
      </c>
      <c r="AW7" s="354">
        <f>('1 Utsläpp'!AW8/'6 FV'!AW8)*1000</f>
        <v>9.5209908193428046</v>
      </c>
      <c r="AX7" s="354">
        <f>('1 Utsläpp'!AX8/'6 FV'!AX8)*1000</f>
        <v>9.4607010876922182</v>
      </c>
      <c r="AY7" s="354">
        <f>('1 Utsläpp'!AY8/'6 FV'!AY8)*1000</f>
        <v>13.44037404725548</v>
      </c>
      <c r="AZ7" s="354">
        <f>('1 Utsläpp'!AZ8/'6 FV'!AZ8)*1000</f>
        <v>11.353551726060793</v>
      </c>
      <c r="BA7" s="354">
        <f>('1 Utsläpp'!BA8/'6 FV'!BA8)*1000</f>
        <v>9.0630582098892241</v>
      </c>
      <c r="BB7" s="354">
        <f>('1 Utsläpp'!BB8/'6 FV'!BB8)*1000</f>
        <v>8.046894045522011</v>
      </c>
      <c r="BC7" s="354">
        <f>('1 Utsläpp'!BC8/'6 FV'!BC8)*1000</f>
        <v>12.650780735197639</v>
      </c>
      <c r="BD7" s="354">
        <f>('1 Utsläpp'!BD8/'6 FV'!BD8)*1000</f>
        <v>9.4069425860835434</v>
      </c>
      <c r="BE7" s="354">
        <f>('1 Utsläpp'!BE8/'6 FV'!BE8)*1000</f>
        <v>7.2058767525057803</v>
      </c>
      <c r="BF7" s="354">
        <f>('1 Utsläpp'!BF8/'6 FV'!BF8)*1000</f>
        <v>6.8708573368760719</v>
      </c>
      <c r="BG7" s="354">
        <f>('1 Utsläpp'!BG8/'6 FV'!BG8)*1000</f>
        <v>10.276673304336789</v>
      </c>
      <c r="BH7" s="354">
        <f>('1 Utsläpp'!BH8/'6 FV'!BH8)*1000</f>
        <v>9.0311274991876189</v>
      </c>
      <c r="BI7" s="354">
        <f>('1 Utsläpp'!BI8/'6 FV'!BI8)*1000</f>
        <v>6.2259894863218159</v>
      </c>
      <c r="BJ7" s="354">
        <f>('1 Utsläpp'!BJ8/'6 FV'!BJ8)*1000</f>
        <v>6.8328344396229141</v>
      </c>
      <c r="BK7" s="354">
        <f>('1 Utsläpp'!BK8/'6 FV'!BK8)*1000</f>
        <v>9.9226981640962357</v>
      </c>
      <c r="BL7" s="354">
        <f>('1 Utsläpp'!BL8/'6 FV'!BL8)*1000</f>
        <v>9.2096207318893111</v>
      </c>
      <c r="BM7" s="354">
        <f>('1 Utsläpp'!BM8/'6 FV'!BM8)*1000</f>
        <v>9.001840828191229</v>
      </c>
      <c r="BN7" s="354">
        <f>('1 Utsläpp'!BN8/'6 FV'!BN8)*1000</f>
        <v>9.1630436860297291</v>
      </c>
      <c r="BO7" s="354">
        <f>('1 Utsläpp'!BO8/'6 FV'!BO8)*1000</f>
        <v>10.850825045467859</v>
      </c>
      <c r="BP7" s="354">
        <f>('1 Utsläpp'!BP8/'6 FV'!BP8)*1000</f>
        <v>11.351540634673556</v>
      </c>
    </row>
    <row r="8" spans="1:68" s="75" customFormat="1" ht="13" x14ac:dyDescent="0.3">
      <c r="A8" s="287">
        <v>4</v>
      </c>
      <c r="B8" s="75" t="s">
        <v>138</v>
      </c>
      <c r="C8" s="287" t="s">
        <v>3</v>
      </c>
      <c r="D8" s="354">
        <f>('1 Utsläpp'!D9/'6 FV'!D9)*1000</f>
        <v>8.4659517594130804</v>
      </c>
      <c r="E8" s="354">
        <f>('1 Utsläpp'!E9/'6 FV'!E9)*1000</f>
        <v>7.9719902355903391</v>
      </c>
      <c r="F8" s="354">
        <f>('1 Utsläpp'!F9/'6 FV'!F9)*1000</f>
        <v>7.4632165256492966</v>
      </c>
      <c r="G8" s="354">
        <f>('1 Utsläpp'!G9/'6 FV'!G9)*1000</f>
        <v>9.6657490418936867</v>
      </c>
      <c r="H8" s="354">
        <f>('1 Utsläpp'!H9/'6 FV'!H9)*1000</f>
        <v>10.666981295802302</v>
      </c>
      <c r="I8" s="354">
        <f>('1 Utsläpp'!I9/'6 FV'!I9)*1000</f>
        <v>9.4722827550207374</v>
      </c>
      <c r="J8" s="354">
        <f>('1 Utsläpp'!J9/'6 FV'!J9)*1000</f>
        <v>7.1822318512646417</v>
      </c>
      <c r="K8" s="354">
        <f>('1 Utsläpp'!K9/'6 FV'!K9)*1000</f>
        <v>10.12581961072434</v>
      </c>
      <c r="L8" s="354">
        <f>('1 Utsläpp'!L9/'6 FV'!L9)*1000</f>
        <v>11.002945822415061</v>
      </c>
      <c r="M8" s="354">
        <f>('1 Utsläpp'!M9/'6 FV'!M9)*1000</f>
        <v>8.5764446330059947</v>
      </c>
      <c r="N8" s="354">
        <f>('1 Utsläpp'!N9/'6 FV'!N9)*1000</f>
        <v>6.7628831354272645</v>
      </c>
      <c r="O8" s="354">
        <f>('1 Utsläpp'!O9/'6 FV'!O9)*1000</f>
        <v>9.4366922693751292</v>
      </c>
      <c r="P8" s="354">
        <f>('1 Utsläpp'!P9/'6 FV'!P9)*1000</f>
        <v>9.3966394743006454</v>
      </c>
      <c r="Q8" s="354">
        <f>('1 Utsläpp'!Q9/'6 FV'!Q9)*1000</f>
        <v>7.8007661213284978</v>
      </c>
      <c r="R8" s="354">
        <f>('1 Utsläpp'!R9/'6 FV'!R9)*1000</f>
        <v>7.0262229690887903</v>
      </c>
      <c r="S8" s="354">
        <f>('1 Utsläpp'!S9/'6 FV'!S9)*1000</f>
        <v>8.3859593989089145</v>
      </c>
      <c r="T8" s="354">
        <f>('1 Utsläpp'!T9/'6 FV'!T9)*1000</f>
        <v>8.6948691770800384</v>
      </c>
      <c r="U8" s="354">
        <f>('1 Utsläpp'!U9/'6 FV'!U9)*1000</f>
        <v>8.0509263422669601</v>
      </c>
      <c r="V8" s="354">
        <f>('1 Utsläpp'!V9/'6 FV'!V9)*1000</f>
        <v>6.9838878030115259</v>
      </c>
      <c r="W8" s="354">
        <f>('1 Utsläpp'!W9/'6 FV'!W9)*1000</f>
        <v>8.6567328027078556</v>
      </c>
      <c r="X8" s="354">
        <f>('1 Utsläpp'!X9/'6 FV'!X9)*1000</f>
        <v>9.4450624984220344</v>
      </c>
      <c r="Y8" s="354">
        <f>('1 Utsläpp'!Y9/'6 FV'!Y9)*1000</f>
        <v>6.9133569694944059</v>
      </c>
      <c r="Z8" s="354">
        <f>('1 Utsläpp'!Z9/'6 FV'!Z9)*1000</f>
        <v>6.269222101407002</v>
      </c>
      <c r="AA8" s="354">
        <f>('1 Utsläpp'!AA9/'6 FV'!AA9)*1000</f>
        <v>7.6467067952218093</v>
      </c>
      <c r="AB8" s="354">
        <f>('1 Utsläpp'!AB9/'6 FV'!AB9)*1000</f>
        <v>8.5186645080366077</v>
      </c>
      <c r="AC8" s="354">
        <f>('1 Utsläpp'!AC9/'6 FV'!AC9)*1000</f>
        <v>5.806416122320293</v>
      </c>
      <c r="AD8" s="354">
        <f>('1 Utsläpp'!AD9/'6 FV'!AD9)*1000</f>
        <v>6.1315734074076218</v>
      </c>
      <c r="AE8" s="354">
        <f>('1 Utsläpp'!AE9/'6 FV'!AE9)*1000</f>
        <v>6.6214843773595273</v>
      </c>
      <c r="AF8" s="354">
        <f>('1 Utsläpp'!AF9/'6 FV'!AF9)*1000</f>
        <v>6.3773377609174817</v>
      </c>
      <c r="AG8" s="354">
        <f>('1 Utsläpp'!AG9/'6 FV'!AG9)*1000</f>
        <v>4.9408997624005524</v>
      </c>
      <c r="AH8" s="354">
        <f>('1 Utsläpp'!AH9/'6 FV'!AH9)*1000</f>
        <v>5.2305621474219333</v>
      </c>
      <c r="AI8" s="354">
        <f>('1 Utsläpp'!AI9/'6 FV'!AI9)*1000</f>
        <v>5.4295362367995805</v>
      </c>
      <c r="AJ8" s="354">
        <f>('1 Utsläpp'!AJ9/'6 FV'!AJ9)*1000</f>
        <v>6.7979403548001427</v>
      </c>
      <c r="AK8" s="354">
        <f>('1 Utsläpp'!AK9/'6 FV'!AK9)*1000</f>
        <v>4.4883773287481086</v>
      </c>
      <c r="AL8" s="354">
        <f>('1 Utsläpp'!AL9/'6 FV'!AL9)*1000</f>
        <v>4.8331700254442849</v>
      </c>
      <c r="AM8" s="354">
        <f>('1 Utsläpp'!AM9/'6 FV'!AM9)*1000</f>
        <v>5.3905858215505971</v>
      </c>
      <c r="AN8" s="354">
        <f>('1 Utsläpp'!AN9/'6 FV'!AN9)*1000</f>
        <v>5.1994006051687212</v>
      </c>
      <c r="AO8" s="354">
        <f>('1 Utsläpp'!AO9/'6 FV'!AO9)*1000</f>
        <v>4.0749819866604762</v>
      </c>
      <c r="AP8" s="354">
        <f>('1 Utsläpp'!AP9/'6 FV'!AP9)*1000</f>
        <v>4.4798131554528364</v>
      </c>
      <c r="AQ8" s="354">
        <f>('1 Utsläpp'!AQ9/'6 FV'!AQ9)*1000</f>
        <v>4.7756329323457241</v>
      </c>
      <c r="AR8" s="354">
        <f>('1 Utsläpp'!AR9/'6 FV'!AR9)*1000</f>
        <v>4.6978480438849317</v>
      </c>
      <c r="AS8" s="354">
        <f>('1 Utsläpp'!AS9/'6 FV'!AS9)*1000</f>
        <v>3.681615506167915</v>
      </c>
      <c r="AT8" s="354">
        <f>('1 Utsläpp'!AT9/'6 FV'!AT9)*1000</f>
        <v>3.896922546837561</v>
      </c>
      <c r="AU8" s="354">
        <f>('1 Utsläpp'!AU9/'6 FV'!AU9)*1000</f>
        <v>4.222956397881334</v>
      </c>
      <c r="AV8" s="354">
        <f>('1 Utsläpp'!AV9/'6 FV'!AV9)*1000</f>
        <v>4.5581477749028325</v>
      </c>
      <c r="AW8" s="354">
        <f>('1 Utsläpp'!AW9/'6 FV'!AW9)*1000</f>
        <v>3.4199293187292525</v>
      </c>
      <c r="AX8" s="354">
        <f>('1 Utsläpp'!AX9/'6 FV'!AX9)*1000</f>
        <v>3.6473725094270737</v>
      </c>
      <c r="AY8" s="354">
        <f>('1 Utsläpp'!AY9/'6 FV'!AY9)*1000</f>
        <v>3.6200956668393207</v>
      </c>
      <c r="AZ8" s="354">
        <f>('1 Utsläpp'!AZ9/'6 FV'!AZ9)*1000</f>
        <v>4.0288066033974079</v>
      </c>
      <c r="BA8" s="354">
        <f>('1 Utsläpp'!BA9/'6 FV'!BA9)*1000</f>
        <v>3.3614430751960804</v>
      </c>
      <c r="BB8" s="354">
        <f>('1 Utsläpp'!BB9/'6 FV'!BB9)*1000</f>
        <v>3.4217808028326866</v>
      </c>
      <c r="BC8" s="354">
        <f>('1 Utsläpp'!BC9/'6 FV'!BC9)*1000</f>
        <v>3.7353104142915052</v>
      </c>
      <c r="BD8" s="354">
        <f>('1 Utsläpp'!BD9/'6 FV'!BD9)*1000</f>
        <v>4.2119289307008367</v>
      </c>
      <c r="BE8" s="354">
        <f>('1 Utsläpp'!BE9/'6 FV'!BE9)*1000</f>
        <v>3.2108508693959776</v>
      </c>
      <c r="BF8" s="354">
        <f>('1 Utsläpp'!BF9/'6 FV'!BF9)*1000</f>
        <v>3.2998411118616162</v>
      </c>
      <c r="BG8" s="354">
        <f>('1 Utsläpp'!BG9/'6 FV'!BG9)*1000</f>
        <v>3.1958029156096552</v>
      </c>
      <c r="BH8" s="354" t="e">
        <f>('1 Utsläpp'!BH9/'6 FV'!BH9)*1000</f>
        <v>#VALUE!</v>
      </c>
      <c r="BI8" s="354" t="e">
        <f>('1 Utsläpp'!BI9/'6 FV'!BI9)*1000</f>
        <v>#VALUE!</v>
      </c>
      <c r="BJ8" s="354" t="e">
        <f>('1 Utsläpp'!BJ9/'6 FV'!BJ9)*1000</f>
        <v>#VALUE!</v>
      </c>
      <c r="BK8" s="354" t="e">
        <f>('1 Utsläpp'!BK9/'6 FV'!BK9)*1000</f>
        <v>#VALUE!</v>
      </c>
      <c r="BL8" s="354" t="e">
        <f>('1 Utsläpp'!BL9/'6 FV'!BL9)*1000</f>
        <v>#VALUE!</v>
      </c>
      <c r="BM8" s="354" t="e">
        <f>('1 Utsläpp'!BM9/'6 FV'!BM9)*1000</f>
        <v>#VALUE!</v>
      </c>
      <c r="BN8" s="354" t="e">
        <f>('1 Utsläpp'!BN9/'6 FV'!BN9)*1000</f>
        <v>#VALUE!</v>
      </c>
      <c r="BO8" s="354" t="e">
        <f>('1 Utsläpp'!BO9/'6 FV'!BO9)*1000</f>
        <v>#VALUE!</v>
      </c>
      <c r="BP8" s="354" t="e">
        <f>('1 Utsläpp'!BP9/'6 FV'!BP9)*1000</f>
        <v>#VALUE!</v>
      </c>
    </row>
    <row r="9" spans="1:68" s="57" customFormat="1" ht="13" x14ac:dyDescent="0.3">
      <c r="A9" s="86">
        <v>5</v>
      </c>
      <c r="B9" s="57" t="s">
        <v>139</v>
      </c>
      <c r="C9" s="86" t="s">
        <v>36</v>
      </c>
      <c r="D9" s="354">
        <f>('1 Utsläpp'!D10/'6 FV'!D10)*1000</f>
        <v>22.18560698345658</v>
      </c>
      <c r="E9" s="354">
        <f>('1 Utsläpp'!E10/'6 FV'!E10)*1000</f>
        <v>17.393133650847936</v>
      </c>
      <c r="F9" s="354">
        <f>('1 Utsläpp'!F10/'6 FV'!F10)*1000</f>
        <v>21.562927124343506</v>
      </c>
      <c r="G9" s="354">
        <f>('1 Utsläpp'!G10/'6 FV'!G10)*1000</f>
        <v>27.333746281858406</v>
      </c>
      <c r="H9" s="354">
        <f>('1 Utsläpp'!H10/'6 FV'!H10)*1000</f>
        <v>26.656491562147277</v>
      </c>
      <c r="I9" s="354">
        <f>('1 Utsläpp'!I10/'6 FV'!I10)*1000</f>
        <v>16.804689976877292</v>
      </c>
      <c r="J9" s="354">
        <f>('1 Utsläpp'!J10/'6 FV'!J10)*1000</f>
        <v>17.108383729557179</v>
      </c>
      <c r="K9" s="354">
        <f>('1 Utsläpp'!K10/'6 FV'!K10)*1000</f>
        <v>20.608903526317604</v>
      </c>
      <c r="L9" s="354">
        <f>('1 Utsläpp'!L10/'6 FV'!L10)*1000</f>
        <v>25.513278835938806</v>
      </c>
      <c r="M9" s="354">
        <f>('1 Utsläpp'!M10/'6 FV'!M10)*1000</f>
        <v>15.46016163405231</v>
      </c>
      <c r="N9" s="354">
        <f>('1 Utsläpp'!N10/'6 FV'!N10)*1000</f>
        <v>14.508379859515426</v>
      </c>
      <c r="O9" s="354">
        <f>('1 Utsläpp'!O10/'6 FV'!O10)*1000</f>
        <v>21.613027656601229</v>
      </c>
      <c r="P9" s="354">
        <f>('1 Utsläpp'!P10/'6 FV'!P10)*1000</f>
        <v>23.935751808545159</v>
      </c>
      <c r="Q9" s="354">
        <f>('1 Utsläpp'!Q10/'6 FV'!Q10)*1000</f>
        <v>15.793980220986738</v>
      </c>
      <c r="R9" s="354">
        <f>('1 Utsläpp'!R10/'6 FV'!R10)*1000</f>
        <v>15.219293304161127</v>
      </c>
      <c r="S9" s="354">
        <f>('1 Utsläpp'!S10/'6 FV'!S10)*1000</f>
        <v>18.911425524428836</v>
      </c>
      <c r="T9" s="354">
        <f>('1 Utsläpp'!T10/'6 FV'!T10)*1000</f>
        <v>19.860792787666298</v>
      </c>
      <c r="U9" s="354">
        <f>('1 Utsläpp'!U10/'6 FV'!U10)*1000</f>
        <v>16.549173084151455</v>
      </c>
      <c r="V9" s="354">
        <f>('1 Utsläpp'!V10/'6 FV'!V10)*1000</f>
        <v>14.829511022800819</v>
      </c>
      <c r="W9" s="354">
        <f>('1 Utsläpp'!W10/'6 FV'!W10)*1000</f>
        <v>19.097845501118361</v>
      </c>
      <c r="X9" s="354">
        <f>('1 Utsläpp'!X10/'6 FV'!X10)*1000</f>
        <v>18.907447112755801</v>
      </c>
      <c r="Y9" s="354">
        <f>('1 Utsläpp'!Y10/'6 FV'!Y10)*1000</f>
        <v>14.77404676131305</v>
      </c>
      <c r="Z9" s="354">
        <f>('1 Utsläpp'!Z10/'6 FV'!Z10)*1000</f>
        <v>14.300619410528228</v>
      </c>
      <c r="AA9" s="354">
        <f>('1 Utsläpp'!AA10/'6 FV'!AA10)*1000</f>
        <v>14.620322272217907</v>
      </c>
      <c r="AB9" s="354">
        <f>('1 Utsläpp'!AB10/'6 FV'!AB10)*1000</f>
        <v>13.976196895072032</v>
      </c>
      <c r="AC9" s="354">
        <f>('1 Utsläpp'!AC10/'6 FV'!AC10)*1000</f>
        <v>13.269313200438729</v>
      </c>
      <c r="AD9" s="354">
        <f>('1 Utsläpp'!AD10/'6 FV'!AD10)*1000</f>
        <v>12.996228310339205</v>
      </c>
      <c r="AE9" s="354">
        <f>('1 Utsläpp'!AE10/'6 FV'!AE10)*1000</f>
        <v>15.10857685346094</v>
      </c>
      <c r="AF9" s="354">
        <f>('1 Utsläpp'!AF10/'6 FV'!AF10)*1000</f>
        <v>13.924902865094985</v>
      </c>
      <c r="AG9" s="354">
        <f>('1 Utsläpp'!AG10/'6 FV'!AG10)*1000</f>
        <v>11.493408059258174</v>
      </c>
      <c r="AH9" s="354">
        <f>('1 Utsläpp'!AH10/'6 FV'!AH10)*1000</f>
        <v>11.964028718242901</v>
      </c>
      <c r="AI9" s="354">
        <f>('1 Utsläpp'!AI10/'6 FV'!AI10)*1000</f>
        <v>13.426998975164231</v>
      </c>
      <c r="AJ9" s="354">
        <f>('1 Utsläpp'!AJ10/'6 FV'!AJ10)*1000</f>
        <v>16.999221223846884</v>
      </c>
      <c r="AK9" s="354">
        <f>('1 Utsläpp'!AK10/'6 FV'!AK10)*1000</f>
        <v>13.226274826269794</v>
      </c>
      <c r="AL9" s="354">
        <f>('1 Utsläpp'!AL10/'6 FV'!AL10)*1000</f>
        <v>13.968015943387725</v>
      </c>
      <c r="AM9" s="354">
        <f>('1 Utsläpp'!AM10/'6 FV'!AM10)*1000</f>
        <v>16.619190023098518</v>
      </c>
      <c r="AN9" s="354">
        <f>('1 Utsläpp'!AN10/'6 FV'!AN10)*1000</f>
        <v>15.138653444513611</v>
      </c>
      <c r="AO9" s="354">
        <f>('1 Utsläpp'!AO10/'6 FV'!AO10)*1000</f>
        <v>13.294321880885763</v>
      </c>
      <c r="AP9" s="354">
        <f>('1 Utsläpp'!AP10/'6 FV'!AP10)*1000</f>
        <v>12.805689124250485</v>
      </c>
      <c r="AQ9" s="354">
        <f>('1 Utsläpp'!AQ10/'6 FV'!AQ10)*1000</f>
        <v>15.862976817491294</v>
      </c>
      <c r="AR9" s="354">
        <f>('1 Utsläpp'!AR10/'6 FV'!AR10)*1000</f>
        <v>17.283328305539925</v>
      </c>
      <c r="AS9" s="354">
        <f>('1 Utsläpp'!AS10/'6 FV'!AS10)*1000</f>
        <v>13.686058164628012</v>
      </c>
      <c r="AT9" s="354">
        <f>('1 Utsläpp'!AT10/'6 FV'!AT10)*1000</f>
        <v>14.508927168154248</v>
      </c>
      <c r="AU9" s="354">
        <f>('1 Utsläpp'!AU10/'6 FV'!AU10)*1000</f>
        <v>14.854064773697798</v>
      </c>
      <c r="AV9" s="354">
        <f>('1 Utsläpp'!AV10/'6 FV'!AV10)*1000</f>
        <v>15.101852882587298</v>
      </c>
      <c r="AW9" s="354">
        <f>('1 Utsläpp'!AW10/'6 FV'!AW10)*1000</f>
        <v>13.424554279890522</v>
      </c>
      <c r="AX9" s="354">
        <f>('1 Utsläpp'!AX10/'6 FV'!AX10)*1000</f>
        <v>15.33776877596576</v>
      </c>
      <c r="AY9" s="354">
        <f>('1 Utsläpp'!AY10/'6 FV'!AY10)*1000</f>
        <v>16.140736803303241</v>
      </c>
      <c r="AZ9" s="354">
        <f>('1 Utsläpp'!AZ10/'6 FV'!AZ10)*1000</f>
        <v>14.680279333318955</v>
      </c>
      <c r="BA9" s="354">
        <f>('1 Utsläpp'!BA10/'6 FV'!BA10)*1000</f>
        <v>13.670980671839404</v>
      </c>
      <c r="BB9" s="354">
        <f>('1 Utsläpp'!BB10/'6 FV'!BB10)*1000</f>
        <v>14.766059517908507</v>
      </c>
      <c r="BC9" s="354">
        <f>('1 Utsläpp'!BC10/'6 FV'!BC10)*1000</f>
        <v>15.029338877203154</v>
      </c>
      <c r="BD9" s="354">
        <f>('1 Utsläpp'!BD10/'6 FV'!BD10)*1000</f>
        <v>15.260336516606687</v>
      </c>
      <c r="BE9" s="354">
        <f>('1 Utsläpp'!BE10/'6 FV'!BE10)*1000</f>
        <v>14.503994272831711</v>
      </c>
      <c r="BF9" s="354">
        <f>('1 Utsläpp'!BF10/'6 FV'!BF10)*1000</f>
        <v>13.513286756700227</v>
      </c>
      <c r="BG9" s="354">
        <f>('1 Utsläpp'!BG10/'6 FV'!BG10)*1000</f>
        <v>14.146076487542075</v>
      </c>
      <c r="BH9" s="354">
        <f>('1 Utsläpp'!BH10/'6 FV'!BH10)*1000</f>
        <v>14.077681140053004</v>
      </c>
      <c r="BI9" s="354">
        <f>('1 Utsläpp'!BI10/'6 FV'!BI10)*1000</f>
        <v>10.384303405034624</v>
      </c>
      <c r="BJ9" s="354">
        <f>('1 Utsläpp'!BJ10/'6 FV'!BJ10)*1000</f>
        <v>10.635778106928155</v>
      </c>
      <c r="BK9" s="354">
        <f>('1 Utsläpp'!BK10/'6 FV'!BK10)*1000</f>
        <v>14.201526387518445</v>
      </c>
      <c r="BL9" s="354">
        <f>('1 Utsläpp'!BL10/'6 FV'!BL10)*1000</f>
        <v>13.615984721426205</v>
      </c>
      <c r="BM9" s="354">
        <f>('1 Utsläpp'!BM10/'6 FV'!BM10)*1000</f>
        <v>14.640131764600072</v>
      </c>
      <c r="BN9" s="354">
        <f>('1 Utsläpp'!BN10/'6 FV'!BN10)*1000</f>
        <v>17.895368617016921</v>
      </c>
      <c r="BO9" s="354">
        <f>('1 Utsläpp'!BO10/'6 FV'!BO10)*1000</f>
        <v>13.4720319784154</v>
      </c>
      <c r="BP9" s="354">
        <f>('1 Utsläpp'!BP10/'6 FV'!BP10)*1000</f>
        <v>13.58895741074935</v>
      </c>
    </row>
    <row r="10" spans="1:68" s="57" customFormat="1" ht="13" x14ac:dyDescent="0.3">
      <c r="A10" s="86">
        <v>6</v>
      </c>
      <c r="B10" s="57" t="s">
        <v>140</v>
      </c>
      <c r="C10" s="86" t="s">
        <v>37</v>
      </c>
      <c r="D10" s="354">
        <f>('1 Utsläpp'!D11/'6 FV'!D11)*1000</f>
        <v>42.352765561732205</v>
      </c>
      <c r="E10" s="354">
        <f>('1 Utsläpp'!E11/'6 FV'!E11)*1000</f>
        <v>40.021532402869298</v>
      </c>
      <c r="F10" s="354">
        <f>('1 Utsläpp'!F11/'6 FV'!F11)*1000</f>
        <v>41.834437126915581</v>
      </c>
      <c r="G10" s="354">
        <f>('1 Utsläpp'!G11/'6 FV'!G11)*1000</f>
        <v>55.520490616338968</v>
      </c>
      <c r="H10" s="354">
        <f>('1 Utsläpp'!H11/'6 FV'!H11)*1000</f>
        <v>43.286749092200758</v>
      </c>
      <c r="I10" s="354">
        <f>('1 Utsläpp'!I11/'6 FV'!I11)*1000</f>
        <v>39.251463762830262</v>
      </c>
      <c r="J10" s="354">
        <f>('1 Utsläpp'!J11/'6 FV'!J11)*1000</f>
        <v>36.900801037824969</v>
      </c>
      <c r="K10" s="354">
        <f>('1 Utsläpp'!K11/'6 FV'!K11)*1000</f>
        <v>43.504558122455933</v>
      </c>
      <c r="L10" s="354">
        <f>('1 Utsläpp'!L11/'6 FV'!L11)*1000</f>
        <v>42.878234215083268</v>
      </c>
      <c r="M10" s="354">
        <f>('1 Utsläpp'!M11/'6 FV'!M11)*1000</f>
        <v>36.954288952646507</v>
      </c>
      <c r="N10" s="354">
        <f>('1 Utsläpp'!N11/'6 FV'!N11)*1000</f>
        <v>41.242367167777573</v>
      </c>
      <c r="O10" s="354">
        <f>('1 Utsläpp'!O11/'6 FV'!O11)*1000</f>
        <v>41.109661640457006</v>
      </c>
      <c r="P10" s="354">
        <f>('1 Utsläpp'!P11/'6 FV'!P11)*1000</f>
        <v>31.179395668273337</v>
      </c>
      <c r="Q10" s="354">
        <f>('1 Utsläpp'!Q11/'6 FV'!Q11)*1000</f>
        <v>32.088163788199012</v>
      </c>
      <c r="R10" s="354">
        <f>('1 Utsläpp'!R11/'6 FV'!R11)*1000</f>
        <v>37.148235356112586</v>
      </c>
      <c r="S10" s="354">
        <f>('1 Utsläpp'!S11/'6 FV'!S11)*1000</f>
        <v>37.989153177207946</v>
      </c>
      <c r="T10" s="354">
        <f>('1 Utsläpp'!T11/'6 FV'!T11)*1000</f>
        <v>44.091278983728593</v>
      </c>
      <c r="U10" s="354">
        <f>('1 Utsläpp'!U11/'6 FV'!U11)*1000</f>
        <v>34.245587489127445</v>
      </c>
      <c r="V10" s="354">
        <f>('1 Utsläpp'!V11/'6 FV'!V11)*1000</f>
        <v>31.202992105906578</v>
      </c>
      <c r="W10" s="354">
        <f>('1 Utsläpp'!W11/'6 FV'!W11)*1000</f>
        <v>42.126157371982885</v>
      </c>
      <c r="X10" s="354">
        <f>('1 Utsläpp'!X11/'6 FV'!X11)*1000</f>
        <v>29.589414004941354</v>
      </c>
      <c r="Y10" s="354">
        <f>('1 Utsläpp'!Y11/'6 FV'!Y11)*1000</f>
        <v>34.337211552617667</v>
      </c>
      <c r="Z10" s="354">
        <f>('1 Utsläpp'!Z11/'6 FV'!Z11)*1000</f>
        <v>38.78691220238079</v>
      </c>
      <c r="AA10" s="354">
        <f>('1 Utsläpp'!AA11/'6 FV'!AA11)*1000</f>
        <v>43.565158292135337</v>
      </c>
      <c r="AB10" s="354">
        <f>('1 Utsläpp'!AB11/'6 FV'!AB11)*1000</f>
        <v>40.00010814723661</v>
      </c>
      <c r="AC10" s="354">
        <f>('1 Utsläpp'!AC11/'6 FV'!AC11)*1000</f>
        <v>39.912359459432594</v>
      </c>
      <c r="AD10" s="354">
        <f>('1 Utsläpp'!AD11/'6 FV'!AD11)*1000</f>
        <v>47.060723669931804</v>
      </c>
      <c r="AE10" s="354">
        <f>('1 Utsläpp'!AE11/'6 FV'!AE11)*1000</f>
        <v>45.027343747448327</v>
      </c>
      <c r="AF10" s="354">
        <f>('1 Utsläpp'!AF11/'6 FV'!AF11)*1000</f>
        <v>43.636518857715068</v>
      </c>
      <c r="AG10" s="354">
        <f>('1 Utsläpp'!AG11/'6 FV'!AG11)*1000</f>
        <v>42.526401606595769</v>
      </c>
      <c r="AH10" s="354">
        <f>('1 Utsläpp'!AH11/'6 FV'!AH11)*1000</f>
        <v>47.051278402569373</v>
      </c>
      <c r="AI10" s="354">
        <f>('1 Utsläpp'!AI11/'6 FV'!AI11)*1000</f>
        <v>43.655696169999054</v>
      </c>
      <c r="AJ10" s="354">
        <f>('1 Utsläpp'!AJ11/'6 FV'!AJ11)*1000</f>
        <v>45.79666257835482</v>
      </c>
      <c r="AK10" s="354">
        <f>('1 Utsläpp'!AK11/'6 FV'!AK11)*1000</f>
        <v>38.973402436048012</v>
      </c>
      <c r="AL10" s="354">
        <f>('1 Utsläpp'!AL11/'6 FV'!AL11)*1000</f>
        <v>43.096983515700977</v>
      </c>
      <c r="AM10" s="354">
        <f>('1 Utsläpp'!AM11/'6 FV'!AM11)*1000</f>
        <v>48.656460374212664</v>
      </c>
      <c r="AN10" s="354">
        <f>('1 Utsläpp'!AN11/'6 FV'!AN11)*1000</f>
        <v>45.409295451204592</v>
      </c>
      <c r="AO10" s="354">
        <f>('1 Utsläpp'!AO11/'6 FV'!AO11)*1000</f>
        <v>44.526742461219804</v>
      </c>
      <c r="AP10" s="354">
        <f>('1 Utsläpp'!AP11/'6 FV'!AP11)*1000</f>
        <v>53.390695040251956</v>
      </c>
      <c r="AQ10" s="354">
        <f>('1 Utsläpp'!AQ11/'6 FV'!AQ11)*1000</f>
        <v>49.489914944395942</v>
      </c>
      <c r="AR10" s="354">
        <f>('1 Utsläpp'!AR11/'6 FV'!AR11)*1000</f>
        <v>45.963123629035053</v>
      </c>
      <c r="AS10" s="354">
        <f>('1 Utsläpp'!AS11/'6 FV'!AS11)*1000</f>
        <v>44.191577115420088</v>
      </c>
      <c r="AT10" s="354">
        <f>('1 Utsläpp'!AT11/'6 FV'!AT11)*1000</f>
        <v>53.489493777586667</v>
      </c>
      <c r="AU10" s="354">
        <f>('1 Utsläpp'!AU11/'6 FV'!AU11)*1000</f>
        <v>44.657871228956331</v>
      </c>
      <c r="AV10" s="354">
        <f>('1 Utsläpp'!AV11/'6 FV'!AV11)*1000</f>
        <v>33.173522210645615</v>
      </c>
      <c r="AW10" s="354">
        <f>('1 Utsläpp'!AW11/'6 FV'!AW11)*1000</f>
        <v>38.383311725695954</v>
      </c>
      <c r="AX10" s="354">
        <f>('1 Utsläpp'!AX11/'6 FV'!AX11)*1000</f>
        <v>38.933131771887226</v>
      </c>
      <c r="AY10" s="354">
        <f>('1 Utsläpp'!AY11/'6 FV'!AY11)*1000</f>
        <v>37.633146030196137</v>
      </c>
      <c r="AZ10" s="354">
        <f>('1 Utsläpp'!AZ11/'6 FV'!AZ11)*1000</f>
        <v>50.410708075175947</v>
      </c>
      <c r="BA10" s="354">
        <f>('1 Utsläpp'!BA11/'6 FV'!BA11)*1000</f>
        <v>25.208905131587791</v>
      </c>
      <c r="BB10" s="354">
        <f>('1 Utsläpp'!BB11/'6 FV'!BB11)*1000</f>
        <v>31.837285833554684</v>
      </c>
      <c r="BC10" s="354">
        <f>('1 Utsläpp'!BC11/'6 FV'!BC11)*1000</f>
        <v>24.044480263682388</v>
      </c>
      <c r="BD10" s="354">
        <f>('1 Utsläpp'!BD11/'6 FV'!BD11)*1000</f>
        <v>34.245287525195252</v>
      </c>
      <c r="BE10" s="354">
        <f>('1 Utsläpp'!BE11/'6 FV'!BE11)*1000</f>
        <v>38.731836832739127</v>
      </c>
      <c r="BF10" s="354">
        <f>('1 Utsläpp'!BF11/'6 FV'!BF11)*1000</f>
        <v>39.047263410517687</v>
      </c>
      <c r="BG10" s="354">
        <f>('1 Utsläpp'!BG11/'6 FV'!BG11)*1000</f>
        <v>34.996643165877764</v>
      </c>
      <c r="BH10" s="354">
        <f>('1 Utsläpp'!BH11/'6 FV'!BH11)*1000</f>
        <v>30.825892806837938</v>
      </c>
      <c r="BI10" s="354">
        <f>('1 Utsläpp'!BI11/'6 FV'!BI11)*1000</f>
        <v>14.102696572096875</v>
      </c>
      <c r="BJ10" s="354">
        <f>('1 Utsläpp'!BJ11/'6 FV'!BJ11)*1000</f>
        <v>25.273437615106676</v>
      </c>
      <c r="BK10" s="354">
        <f>('1 Utsläpp'!BK11/'6 FV'!BK11)*1000</f>
        <v>24.512000609919408</v>
      </c>
      <c r="BL10" s="354">
        <f>('1 Utsläpp'!BL11/'6 FV'!BL11)*1000</f>
        <v>24.010849148069198</v>
      </c>
      <c r="BM10" s="354">
        <f>('1 Utsläpp'!BM11/'6 FV'!BM11)*1000</f>
        <v>22.564050938362655</v>
      </c>
      <c r="BN10" s="354">
        <f>('1 Utsläpp'!BN11/'6 FV'!BN11)*1000</f>
        <v>19.822507261606411</v>
      </c>
      <c r="BO10" s="354">
        <f>('1 Utsläpp'!BO11/'6 FV'!BO11)*1000</f>
        <v>22.361085304357651</v>
      </c>
      <c r="BP10" s="354">
        <f>('1 Utsläpp'!BP11/'6 FV'!BP11)*1000</f>
        <v>21.386497475540331</v>
      </c>
    </row>
    <row r="11" spans="1:68" s="57" customFormat="1" ht="13" x14ac:dyDescent="0.3">
      <c r="A11" s="86">
        <v>7</v>
      </c>
      <c r="B11" s="57" t="s">
        <v>141</v>
      </c>
      <c r="C11" s="86" t="s">
        <v>38</v>
      </c>
      <c r="D11" s="354">
        <f>('1 Utsläpp'!D12/'6 FV'!D12)*1000</f>
        <v>69.643892172032352</v>
      </c>
      <c r="E11" s="354">
        <f>('1 Utsläpp'!E12/'6 FV'!E12)*1000</f>
        <v>65.054687031201993</v>
      </c>
      <c r="F11" s="354">
        <f>('1 Utsläpp'!F12/'6 FV'!F12)*1000</f>
        <v>75.456488435394789</v>
      </c>
      <c r="G11" s="354">
        <f>('1 Utsläpp'!G12/'6 FV'!G12)*1000</f>
        <v>84.695568588609532</v>
      </c>
      <c r="H11" s="354">
        <f>('1 Utsläpp'!H12/'6 FV'!H12)*1000</f>
        <v>89.245088503511795</v>
      </c>
      <c r="I11" s="354">
        <f>('1 Utsläpp'!I12/'6 FV'!I12)*1000</f>
        <v>81.540876658544278</v>
      </c>
      <c r="J11" s="354">
        <f>('1 Utsläpp'!J12/'6 FV'!J12)*1000</f>
        <v>83.928226062379053</v>
      </c>
      <c r="K11" s="354">
        <f>('1 Utsläpp'!K12/'6 FV'!K12)*1000</f>
        <v>82.798362232875263</v>
      </c>
      <c r="L11" s="354">
        <f>('1 Utsläpp'!L12/'6 FV'!L12)*1000</f>
        <v>88.922911290610259</v>
      </c>
      <c r="M11" s="354">
        <f>('1 Utsläpp'!M12/'6 FV'!M12)*1000</f>
        <v>73.544346902932944</v>
      </c>
      <c r="N11" s="354">
        <f>('1 Utsläpp'!N12/'6 FV'!N12)*1000</f>
        <v>75.487733977575786</v>
      </c>
      <c r="O11" s="354">
        <f>('1 Utsläpp'!O12/'6 FV'!O12)*1000</f>
        <v>74.593740945071161</v>
      </c>
      <c r="P11" s="354">
        <f>('1 Utsläpp'!P12/'6 FV'!P12)*1000</f>
        <v>76.641977082694993</v>
      </c>
      <c r="Q11" s="354">
        <f>('1 Utsläpp'!Q12/'6 FV'!Q12)*1000</f>
        <v>61.469150442180926</v>
      </c>
      <c r="R11" s="354">
        <f>('1 Utsläpp'!R12/'6 FV'!R12)*1000</f>
        <v>69.935434966621656</v>
      </c>
      <c r="S11" s="354">
        <f>('1 Utsläpp'!S12/'6 FV'!S12)*1000</f>
        <v>75.615325761102824</v>
      </c>
      <c r="T11" s="354">
        <f>('1 Utsläpp'!T12/'6 FV'!T12)*1000</f>
        <v>79.33982012618759</v>
      </c>
      <c r="U11" s="354">
        <f>('1 Utsläpp'!U12/'6 FV'!U12)*1000</f>
        <v>65.67637048036768</v>
      </c>
      <c r="V11" s="354">
        <f>('1 Utsläpp'!V12/'6 FV'!V12)*1000</f>
        <v>77.208417179778323</v>
      </c>
      <c r="W11" s="354">
        <f>('1 Utsläpp'!W12/'6 FV'!W12)*1000</f>
        <v>83.09426105939859</v>
      </c>
      <c r="X11" s="354">
        <f>('1 Utsläpp'!X12/'6 FV'!X12)*1000</f>
        <v>83.494865503724753</v>
      </c>
      <c r="Y11" s="354">
        <f>('1 Utsläpp'!Y12/'6 FV'!Y12)*1000</f>
        <v>70.999394023459274</v>
      </c>
      <c r="Z11" s="354">
        <f>('1 Utsläpp'!Z12/'6 FV'!Z12)*1000</f>
        <v>77.894883566627868</v>
      </c>
      <c r="AA11" s="354">
        <f>('1 Utsläpp'!AA12/'6 FV'!AA12)*1000</f>
        <v>83.549947817753818</v>
      </c>
      <c r="AB11" s="354">
        <f>('1 Utsläpp'!AB12/'6 FV'!AB12)*1000</f>
        <v>82.530903432116091</v>
      </c>
      <c r="AC11" s="354">
        <f>('1 Utsläpp'!AC12/'6 FV'!AC12)*1000</f>
        <v>69.689164691889445</v>
      </c>
      <c r="AD11" s="354">
        <f>('1 Utsläpp'!AD12/'6 FV'!AD12)*1000</f>
        <v>73.623044030548016</v>
      </c>
      <c r="AE11" s="354">
        <f>('1 Utsläpp'!AE12/'6 FV'!AE12)*1000</f>
        <v>80.041525849613208</v>
      </c>
      <c r="AF11" s="354">
        <f>('1 Utsläpp'!AF12/'6 FV'!AF12)*1000</f>
        <v>84.815112887389375</v>
      </c>
      <c r="AG11" s="354">
        <f>('1 Utsläpp'!AG12/'6 FV'!AG12)*1000</f>
        <v>73.416801471049865</v>
      </c>
      <c r="AH11" s="354">
        <f>('1 Utsläpp'!AH12/'6 FV'!AH12)*1000</f>
        <v>82.133664198553134</v>
      </c>
      <c r="AI11" s="354">
        <f>('1 Utsläpp'!AI12/'6 FV'!AI12)*1000</f>
        <v>81.834713510267449</v>
      </c>
      <c r="AJ11" s="354">
        <f>('1 Utsläpp'!AJ12/'6 FV'!AJ12)*1000</f>
        <v>90.17242587484192</v>
      </c>
      <c r="AK11" s="354">
        <f>('1 Utsläpp'!AK12/'6 FV'!AK12)*1000</f>
        <v>76.590974079507546</v>
      </c>
      <c r="AL11" s="354">
        <f>('1 Utsläpp'!AL12/'6 FV'!AL12)*1000</f>
        <v>86.210307609223563</v>
      </c>
      <c r="AM11" s="354">
        <f>('1 Utsläpp'!AM12/'6 FV'!AM12)*1000</f>
        <v>85.801449991090976</v>
      </c>
      <c r="AN11" s="354">
        <f>('1 Utsläpp'!AN12/'6 FV'!AN12)*1000</f>
        <v>77.792693434813202</v>
      </c>
      <c r="AO11" s="354">
        <f>('1 Utsläpp'!AO12/'6 FV'!AO12)*1000</f>
        <v>70.867212850907947</v>
      </c>
      <c r="AP11" s="354">
        <f>('1 Utsläpp'!AP12/'6 FV'!AP12)*1000</f>
        <v>76.468311570330982</v>
      </c>
      <c r="AQ11" s="354">
        <f>('1 Utsläpp'!AQ12/'6 FV'!AQ12)*1000</f>
        <v>73.643493070236332</v>
      </c>
      <c r="AR11" s="354">
        <f>('1 Utsläpp'!AR12/'6 FV'!AR12)*1000</f>
        <v>79.214564809873295</v>
      </c>
      <c r="AS11" s="354">
        <f>('1 Utsläpp'!AS12/'6 FV'!AS12)*1000</f>
        <v>72.657297270222585</v>
      </c>
      <c r="AT11" s="354">
        <f>('1 Utsläpp'!AT12/'6 FV'!AT12)*1000</f>
        <v>79.972533674775931</v>
      </c>
      <c r="AU11" s="354">
        <f>('1 Utsläpp'!AU12/'6 FV'!AU12)*1000</f>
        <v>74.3527180172172</v>
      </c>
      <c r="AV11" s="354">
        <f>('1 Utsläpp'!AV12/'6 FV'!AV12)*1000</f>
        <v>70.229539533917745</v>
      </c>
      <c r="AW11" s="354">
        <f>('1 Utsläpp'!AW12/'6 FV'!AW12)*1000</f>
        <v>59.743109351098035</v>
      </c>
      <c r="AX11" s="354">
        <f>('1 Utsläpp'!AX12/'6 FV'!AX12)*1000</f>
        <v>64.691098498242553</v>
      </c>
      <c r="AY11" s="354">
        <f>('1 Utsläpp'!AY12/'6 FV'!AY12)*1000</f>
        <v>63.580833170187688</v>
      </c>
      <c r="AZ11" s="354">
        <f>('1 Utsläpp'!AZ12/'6 FV'!AZ12)*1000</f>
        <v>63.814203935404819</v>
      </c>
      <c r="BA11" s="354">
        <f>('1 Utsläpp'!BA12/'6 FV'!BA12)*1000</f>
        <v>63.887070556568197</v>
      </c>
      <c r="BB11" s="354">
        <f>('1 Utsläpp'!BB12/'6 FV'!BB12)*1000</f>
        <v>66.116900962549153</v>
      </c>
      <c r="BC11" s="354">
        <f>('1 Utsläpp'!BC12/'6 FV'!BC12)*1000</f>
        <v>59.741978579629134</v>
      </c>
      <c r="BD11" s="354">
        <f>('1 Utsläpp'!BD12/'6 FV'!BD12)*1000</f>
        <v>63.095139415104775</v>
      </c>
      <c r="BE11" s="354">
        <f>('1 Utsläpp'!BE12/'6 FV'!BE12)*1000</f>
        <v>59.347208063210388</v>
      </c>
      <c r="BF11" s="354">
        <f>('1 Utsläpp'!BF12/'6 FV'!BF12)*1000</f>
        <v>58.784786616170308</v>
      </c>
      <c r="BG11" s="354">
        <f>('1 Utsläpp'!BG12/'6 FV'!BG12)*1000</f>
        <v>57.255382806026724</v>
      </c>
      <c r="BH11" s="354" t="e">
        <f>('1 Utsläpp'!BH12/'6 FV'!BH12)*1000</f>
        <v>#VALUE!</v>
      </c>
      <c r="BI11" s="354" t="e">
        <f>('1 Utsläpp'!BI12/'6 FV'!BI12)*1000</f>
        <v>#VALUE!</v>
      </c>
      <c r="BJ11" s="354" t="e">
        <f>('1 Utsläpp'!BJ12/'6 FV'!BJ12)*1000</f>
        <v>#VALUE!</v>
      </c>
      <c r="BK11" s="354" t="e">
        <f>('1 Utsläpp'!BK12/'6 FV'!BK12)*1000</f>
        <v>#VALUE!</v>
      </c>
      <c r="BL11" s="354" t="e">
        <f>('1 Utsläpp'!BL12/'6 FV'!BL12)*1000</f>
        <v>#VALUE!</v>
      </c>
      <c r="BM11" s="354" t="e">
        <f>('1 Utsläpp'!BM12/'6 FV'!BM12)*1000</f>
        <v>#VALUE!</v>
      </c>
      <c r="BN11" s="354" t="e">
        <f>('1 Utsläpp'!BN12/'6 FV'!BN12)*1000</f>
        <v>#VALUE!</v>
      </c>
      <c r="BO11" s="354" t="e">
        <f>('1 Utsläpp'!BO12/'6 FV'!BO12)*1000</f>
        <v>#VALUE!</v>
      </c>
      <c r="BP11" s="354" t="e">
        <f>('1 Utsläpp'!BP12/'6 FV'!BP12)*1000</f>
        <v>#VALUE!</v>
      </c>
    </row>
    <row r="12" spans="1:68" s="57" customFormat="1" ht="13" x14ac:dyDescent="0.3">
      <c r="A12" s="86">
        <v>8</v>
      </c>
      <c r="B12" s="57" t="s">
        <v>142</v>
      </c>
      <c r="C12" s="86" t="s">
        <v>39</v>
      </c>
      <c r="D12" s="354">
        <f>('1 Utsläpp'!D13/'6 FV'!D13)*1000</f>
        <v>39.458029738484541</v>
      </c>
      <c r="E12" s="354">
        <f>('1 Utsläpp'!E13/'6 FV'!E13)*1000</f>
        <v>38.604434420053089</v>
      </c>
      <c r="F12" s="354">
        <f>('1 Utsläpp'!F13/'6 FV'!F13)*1000</f>
        <v>48.074437395479933</v>
      </c>
      <c r="G12" s="354">
        <f>('1 Utsläpp'!G13/'6 FV'!G13)*1000</f>
        <v>51.761036165796483</v>
      </c>
      <c r="H12" s="354">
        <f>('1 Utsläpp'!H13/'6 FV'!H13)*1000</f>
        <v>45.292254721163616</v>
      </c>
      <c r="I12" s="354">
        <f>('1 Utsläpp'!I13/'6 FV'!I13)*1000</f>
        <v>43.0758221874935</v>
      </c>
      <c r="J12" s="354">
        <f>('1 Utsläpp'!J13/'6 FV'!J13)*1000</f>
        <v>45.398109049802343</v>
      </c>
      <c r="K12" s="354">
        <f>('1 Utsläpp'!K13/'6 FV'!K13)*1000</f>
        <v>50.085424791768006</v>
      </c>
      <c r="L12" s="354">
        <f>('1 Utsläpp'!L13/'6 FV'!L13)*1000</f>
        <v>58.300075239128091</v>
      </c>
      <c r="M12" s="354">
        <f>('1 Utsläpp'!M13/'6 FV'!M13)*1000</f>
        <v>47.751932523111023</v>
      </c>
      <c r="N12" s="354">
        <f>('1 Utsläpp'!N13/'6 FV'!N13)*1000</f>
        <v>47.000023550954097</v>
      </c>
      <c r="O12" s="354">
        <f>('1 Utsläpp'!O13/'6 FV'!O13)*1000</f>
        <v>40.836427739044495</v>
      </c>
      <c r="P12" s="354">
        <f>('1 Utsläpp'!P13/'6 FV'!P13)*1000</f>
        <v>43.930699448345564</v>
      </c>
      <c r="Q12" s="354">
        <f>('1 Utsläpp'!Q13/'6 FV'!Q13)*1000</f>
        <v>43.736606849278161</v>
      </c>
      <c r="R12" s="354">
        <f>('1 Utsläpp'!R13/'6 FV'!R13)*1000</f>
        <v>46.092269547089856</v>
      </c>
      <c r="S12" s="354">
        <f>('1 Utsläpp'!S13/'6 FV'!S13)*1000</f>
        <v>41.529472957287723</v>
      </c>
      <c r="T12" s="354">
        <f>('1 Utsläpp'!T13/'6 FV'!T13)*1000</f>
        <v>38.858627860184093</v>
      </c>
      <c r="U12" s="354">
        <f>('1 Utsläpp'!U13/'6 FV'!U13)*1000</f>
        <v>37.193582314263395</v>
      </c>
      <c r="V12" s="354">
        <f>('1 Utsläpp'!V13/'6 FV'!V13)*1000</f>
        <v>39.210372241290443</v>
      </c>
      <c r="W12" s="354">
        <f>('1 Utsläpp'!W13/'6 FV'!W13)*1000</f>
        <v>39.069317041163224</v>
      </c>
      <c r="X12" s="354">
        <f>('1 Utsläpp'!X13/'6 FV'!X13)*1000</f>
        <v>39.663113332763636</v>
      </c>
      <c r="Y12" s="354">
        <f>('1 Utsläpp'!Y13/'6 FV'!Y13)*1000</f>
        <v>36.506719766669356</v>
      </c>
      <c r="Z12" s="354">
        <f>('1 Utsläpp'!Z13/'6 FV'!Z13)*1000</f>
        <v>39.525592158059112</v>
      </c>
      <c r="AA12" s="354">
        <f>('1 Utsläpp'!AA13/'6 FV'!AA13)*1000</f>
        <v>35.39133004065966</v>
      </c>
      <c r="AB12" s="354">
        <f>('1 Utsläpp'!AB13/'6 FV'!AB13)*1000</f>
        <v>37.544656963198925</v>
      </c>
      <c r="AC12" s="354">
        <f>('1 Utsläpp'!AC13/'6 FV'!AC13)*1000</f>
        <v>34.96069270168524</v>
      </c>
      <c r="AD12" s="354">
        <f>('1 Utsläpp'!AD13/'6 FV'!AD13)*1000</f>
        <v>40.395760681762994</v>
      </c>
      <c r="AE12" s="354">
        <f>('1 Utsläpp'!AE13/'6 FV'!AE13)*1000</f>
        <v>39.548387251219481</v>
      </c>
      <c r="AF12" s="354">
        <f>('1 Utsläpp'!AF13/'6 FV'!AF13)*1000</f>
        <v>44.324403971926692</v>
      </c>
      <c r="AG12" s="354">
        <f>('1 Utsläpp'!AG13/'6 FV'!AG13)*1000</f>
        <v>39.021983084089726</v>
      </c>
      <c r="AH12" s="354">
        <f>('1 Utsläpp'!AH13/'6 FV'!AH13)*1000</f>
        <v>42.357104239394495</v>
      </c>
      <c r="AI12" s="354">
        <f>('1 Utsläpp'!AI13/'6 FV'!AI13)*1000</f>
        <v>36.692123921377998</v>
      </c>
      <c r="AJ12" s="354">
        <f>('1 Utsläpp'!AJ13/'6 FV'!AJ13)*1000</f>
        <v>39.69133593875938</v>
      </c>
      <c r="AK12" s="354">
        <f>('1 Utsläpp'!AK13/'6 FV'!AK13)*1000</f>
        <v>36.183972985290005</v>
      </c>
      <c r="AL12" s="354">
        <f>('1 Utsläpp'!AL13/'6 FV'!AL13)*1000</f>
        <v>42.823474113317154</v>
      </c>
      <c r="AM12" s="354">
        <f>('1 Utsläpp'!AM13/'6 FV'!AM13)*1000</f>
        <v>36.968012202832533</v>
      </c>
      <c r="AN12" s="354">
        <f>('1 Utsläpp'!AN13/'6 FV'!AN13)*1000</f>
        <v>36.922508938952632</v>
      </c>
      <c r="AO12" s="354">
        <f>('1 Utsläpp'!AO13/'6 FV'!AO13)*1000</f>
        <v>34.451689404942449</v>
      </c>
      <c r="AP12" s="354">
        <f>('1 Utsläpp'!AP13/'6 FV'!AP13)*1000</f>
        <v>39.653045865279054</v>
      </c>
      <c r="AQ12" s="354">
        <f>('1 Utsläpp'!AQ13/'6 FV'!AQ13)*1000</f>
        <v>34.54440415632358</v>
      </c>
      <c r="AR12" s="354">
        <f>('1 Utsläpp'!AR13/'6 FV'!AR13)*1000</f>
        <v>33.415360212986016</v>
      </c>
      <c r="AS12" s="354">
        <f>('1 Utsläpp'!AS13/'6 FV'!AS13)*1000</f>
        <v>31.99740875648812</v>
      </c>
      <c r="AT12" s="354">
        <f>('1 Utsläpp'!AT13/'6 FV'!AT13)*1000</f>
        <v>36.174076825196202</v>
      </c>
      <c r="AU12" s="354">
        <f>('1 Utsläpp'!AU13/'6 FV'!AU13)*1000</f>
        <v>30.686839549831362</v>
      </c>
      <c r="AV12" s="354">
        <f>('1 Utsläpp'!AV13/'6 FV'!AV13)*1000</f>
        <v>42.820152170347455</v>
      </c>
      <c r="AW12" s="354">
        <f>('1 Utsläpp'!AW13/'6 FV'!AW13)*1000</f>
        <v>40.348491026189791</v>
      </c>
      <c r="AX12" s="354">
        <f>('1 Utsläpp'!AX13/'6 FV'!AX13)*1000</f>
        <v>49.014657548758635</v>
      </c>
      <c r="AY12" s="354">
        <f>('1 Utsläpp'!AY13/'6 FV'!AY13)*1000</f>
        <v>37.766954263992233</v>
      </c>
      <c r="AZ12" s="354">
        <f>('1 Utsläpp'!AZ13/'6 FV'!AZ13)*1000</f>
        <v>33.840217271800256</v>
      </c>
      <c r="BA12" s="354">
        <f>('1 Utsläpp'!BA13/'6 FV'!BA13)*1000</f>
        <v>37.893708020133765</v>
      </c>
      <c r="BB12" s="354">
        <f>('1 Utsläpp'!BB13/'6 FV'!BB13)*1000</f>
        <v>36.511284019867617</v>
      </c>
      <c r="BC12" s="354">
        <f>('1 Utsläpp'!BC13/'6 FV'!BC13)*1000</f>
        <v>34.433912638813361</v>
      </c>
      <c r="BD12" s="354">
        <f>('1 Utsläpp'!BD13/'6 FV'!BD13)*1000</f>
        <v>34.659345068068397</v>
      </c>
      <c r="BE12" s="354">
        <f>('1 Utsläpp'!BE13/'6 FV'!BE13)*1000</f>
        <v>33.113912903701973</v>
      </c>
      <c r="BF12" s="354">
        <f>('1 Utsläpp'!BF13/'6 FV'!BF13)*1000</f>
        <v>37.67220388561941</v>
      </c>
      <c r="BG12" s="354">
        <f>('1 Utsläpp'!BG13/'6 FV'!BG13)*1000</f>
        <v>34.685651041054179</v>
      </c>
      <c r="BH12" s="354">
        <f>('1 Utsläpp'!BH13/'6 FV'!BH13)*1000</f>
        <v>37.207152053805714</v>
      </c>
      <c r="BI12" s="354">
        <f>('1 Utsläpp'!BI13/'6 FV'!BI13)*1000</f>
        <v>35.03268303923263</v>
      </c>
      <c r="BJ12" s="354">
        <f>('1 Utsläpp'!BJ13/'6 FV'!BJ13)*1000</f>
        <v>41.464170774806483</v>
      </c>
      <c r="BK12" s="354">
        <f>('1 Utsläpp'!BK13/'6 FV'!BK13)*1000</f>
        <v>31.923530820703498</v>
      </c>
      <c r="BL12" s="354">
        <f>('1 Utsläpp'!BL13/'6 FV'!BL13)*1000</f>
        <v>41.556928896488472</v>
      </c>
      <c r="BM12" s="354">
        <f>('1 Utsläpp'!BM13/'6 FV'!BM13)*1000</f>
        <v>38.526187280638283</v>
      </c>
      <c r="BN12" s="354">
        <f>('1 Utsläpp'!BN13/'6 FV'!BN13)*1000</f>
        <v>53.046975722218626</v>
      </c>
      <c r="BO12" s="354">
        <f>('1 Utsläpp'!BO13/'6 FV'!BO13)*1000</f>
        <v>46.172348806042265</v>
      </c>
      <c r="BP12" s="354">
        <f>('1 Utsläpp'!BP13/'6 FV'!BP13)*1000</f>
        <v>60.841234659411171</v>
      </c>
    </row>
    <row r="13" spans="1:68" s="57" customFormat="1" ht="13" x14ac:dyDescent="0.3">
      <c r="A13" s="86">
        <v>9</v>
      </c>
      <c r="B13" s="57" t="s">
        <v>143</v>
      </c>
      <c r="C13" s="86" t="s">
        <v>4</v>
      </c>
      <c r="D13" s="354">
        <f>('1 Utsläpp'!D14/'6 FV'!D14)*1000</f>
        <v>0.7447421892839613</v>
      </c>
      <c r="E13" s="354">
        <f>('1 Utsläpp'!E14/'6 FV'!E14)*1000</f>
        <v>0.62205976429893661</v>
      </c>
      <c r="F13" s="354">
        <f>('1 Utsläpp'!F14/'6 FV'!F14)*1000</f>
        <v>0.64291384491056403</v>
      </c>
      <c r="G13" s="354">
        <f>('1 Utsläpp'!G14/'6 FV'!G14)*1000</f>
        <v>0.73110114579493968</v>
      </c>
      <c r="H13" s="354">
        <f>('1 Utsläpp'!H14/'6 FV'!H14)*1000</f>
        <v>0.63280381900016902</v>
      </c>
      <c r="I13" s="354">
        <f>('1 Utsläpp'!I14/'6 FV'!I14)*1000</f>
        <v>0.61484143518688705</v>
      </c>
      <c r="J13" s="354">
        <f>('1 Utsläpp'!J14/'6 FV'!J14)*1000</f>
        <v>0.65122580881981018</v>
      </c>
      <c r="K13" s="354">
        <f>('1 Utsläpp'!K14/'6 FV'!K14)*1000</f>
        <v>0.70306420942434289</v>
      </c>
      <c r="L13" s="354">
        <f>('1 Utsläpp'!L14/'6 FV'!L14)*1000</f>
        <v>0.75939388014528597</v>
      </c>
      <c r="M13" s="354">
        <f>('1 Utsläpp'!M14/'6 FV'!M14)*1000</f>
        <v>0.72797779103547744</v>
      </c>
      <c r="N13" s="354">
        <f>('1 Utsläpp'!N14/'6 FV'!N14)*1000</f>
        <v>0.71924130931197072</v>
      </c>
      <c r="O13" s="354">
        <f>('1 Utsläpp'!O14/'6 FV'!O14)*1000</f>
        <v>0.60901028392348755</v>
      </c>
      <c r="P13" s="354">
        <f>('1 Utsläpp'!P14/'6 FV'!P14)*1000</f>
        <v>0.8496556069636233</v>
      </c>
      <c r="Q13" s="354">
        <f>('1 Utsläpp'!Q14/'6 FV'!Q14)*1000</f>
        <v>0.72234240836880292</v>
      </c>
      <c r="R13" s="354">
        <f>('1 Utsläpp'!R14/'6 FV'!R14)*1000</f>
        <v>0.78100166334321397</v>
      </c>
      <c r="S13" s="354">
        <f>('1 Utsläpp'!S14/'6 FV'!S14)*1000</f>
        <v>0.74894746528060641</v>
      </c>
      <c r="T13" s="354">
        <f>('1 Utsläpp'!T14/'6 FV'!T14)*1000</f>
        <v>0.60782322019723434</v>
      </c>
      <c r="U13" s="354">
        <f>('1 Utsläpp'!U14/'6 FV'!U14)*1000</f>
        <v>0.57230497827021043</v>
      </c>
      <c r="V13" s="354">
        <f>('1 Utsläpp'!V14/'6 FV'!V14)*1000</f>
        <v>0.61758897506490873</v>
      </c>
      <c r="W13" s="354">
        <f>('1 Utsläpp'!W14/'6 FV'!W14)*1000</f>
        <v>0.5788736125730497</v>
      </c>
      <c r="X13" s="354">
        <f>('1 Utsläpp'!X14/'6 FV'!X14)*1000</f>
        <v>0.54220590224547538</v>
      </c>
      <c r="Y13" s="354">
        <f>('1 Utsläpp'!Y14/'6 FV'!Y14)*1000</f>
        <v>0.54117140734197644</v>
      </c>
      <c r="Z13" s="354">
        <f>('1 Utsläpp'!Z14/'6 FV'!Z14)*1000</f>
        <v>0.59280608090350506</v>
      </c>
      <c r="AA13" s="354">
        <f>('1 Utsläpp'!AA14/'6 FV'!AA14)*1000</f>
        <v>0.53973959019678586</v>
      </c>
      <c r="AB13" s="354">
        <f>('1 Utsläpp'!AB14/'6 FV'!AB14)*1000</f>
        <v>0.49456842670424056</v>
      </c>
      <c r="AC13" s="354">
        <f>('1 Utsläpp'!AC14/'6 FV'!AC14)*1000</f>
        <v>0.45818668266027901</v>
      </c>
      <c r="AD13" s="354">
        <f>('1 Utsläpp'!AD14/'6 FV'!AD14)*1000</f>
        <v>0.56642774660438222</v>
      </c>
      <c r="AE13" s="354">
        <f>('1 Utsläpp'!AE14/'6 FV'!AE14)*1000</f>
        <v>0.56099476692256234</v>
      </c>
      <c r="AF13" s="354">
        <f>('1 Utsläpp'!AF14/'6 FV'!AF14)*1000</f>
        <v>0.50819044714963602</v>
      </c>
      <c r="AG13" s="354">
        <f>('1 Utsläpp'!AG14/'6 FV'!AG14)*1000</f>
        <v>0.37903676660742536</v>
      </c>
      <c r="AH13" s="354">
        <f>('1 Utsläpp'!AH14/'6 FV'!AH14)*1000</f>
        <v>0.51104480289264576</v>
      </c>
      <c r="AI13" s="354">
        <f>('1 Utsläpp'!AI14/'6 FV'!AI14)*1000</f>
        <v>0.49320577577088487</v>
      </c>
      <c r="AJ13" s="354">
        <f>('1 Utsläpp'!AJ14/'6 FV'!AJ14)*1000</f>
        <v>0.4905542540251373</v>
      </c>
      <c r="AK13" s="354">
        <f>('1 Utsläpp'!AK14/'6 FV'!AK14)*1000</f>
        <v>0.45403538254278364</v>
      </c>
      <c r="AL13" s="354">
        <f>('1 Utsläpp'!AL14/'6 FV'!AL14)*1000</f>
        <v>0.53925320848614144</v>
      </c>
      <c r="AM13" s="354">
        <f>('1 Utsläpp'!AM14/'6 FV'!AM14)*1000</f>
        <v>0.47925243361307962</v>
      </c>
      <c r="AN13" s="354">
        <f>('1 Utsläpp'!AN14/'6 FV'!AN14)*1000</f>
        <v>0.38366657307465879</v>
      </c>
      <c r="AO13" s="354">
        <f>('1 Utsläpp'!AO14/'6 FV'!AO14)*1000</f>
        <v>0.39074849717295562</v>
      </c>
      <c r="AP13" s="354">
        <f>('1 Utsläpp'!AP14/'6 FV'!AP14)*1000</f>
        <v>0.45130705184246006</v>
      </c>
      <c r="AQ13" s="354">
        <f>('1 Utsläpp'!AQ14/'6 FV'!AQ14)*1000</f>
        <v>0.41276810672900138</v>
      </c>
      <c r="AR13" s="354">
        <f>('1 Utsläpp'!AR14/'6 FV'!AR14)*1000</f>
        <v>0.41425601730121719</v>
      </c>
      <c r="AS13" s="354">
        <f>('1 Utsläpp'!AS14/'6 FV'!AS14)*1000</f>
        <v>0.42248863010914067</v>
      </c>
      <c r="AT13" s="354">
        <f>('1 Utsläpp'!AT14/'6 FV'!AT14)*1000</f>
        <v>0.51918243049858304</v>
      </c>
      <c r="AU13" s="354">
        <f>('1 Utsläpp'!AU14/'6 FV'!AU14)*1000</f>
        <v>0.40050062943916542</v>
      </c>
      <c r="AV13" s="354">
        <f>('1 Utsläpp'!AV14/'6 FV'!AV14)*1000</f>
        <v>0.35031932322219156</v>
      </c>
      <c r="AW13" s="354">
        <f>('1 Utsläpp'!AW14/'6 FV'!AW14)*1000</f>
        <v>0.36090064003182121</v>
      </c>
      <c r="AX13" s="354">
        <f>('1 Utsläpp'!AX14/'6 FV'!AX14)*1000</f>
        <v>0.40202145445348159</v>
      </c>
      <c r="AY13" s="354">
        <f>('1 Utsläpp'!AY14/'6 FV'!AY14)*1000</f>
        <v>0.32475209804281557</v>
      </c>
      <c r="AZ13" s="354">
        <f>('1 Utsläpp'!AZ14/'6 FV'!AZ14)*1000</f>
        <v>0.32384631696132815</v>
      </c>
      <c r="BA13" s="354">
        <f>('1 Utsläpp'!BA14/'6 FV'!BA14)*1000</f>
        <v>0.3525844729614302</v>
      </c>
      <c r="BB13" s="354">
        <f>('1 Utsläpp'!BB14/'6 FV'!BB14)*1000</f>
        <v>0.3735508595655434</v>
      </c>
      <c r="BC13" s="354">
        <f>('1 Utsläpp'!BC14/'6 FV'!BC14)*1000</f>
        <v>0.31870787537982914</v>
      </c>
      <c r="BD13" s="354">
        <f>('1 Utsläpp'!BD14/'6 FV'!BD14)*1000</f>
        <v>0.27192860786450457</v>
      </c>
      <c r="BE13" s="354">
        <f>('1 Utsläpp'!BE14/'6 FV'!BE14)*1000</f>
        <v>0.29782936015676331</v>
      </c>
      <c r="BF13" s="354">
        <f>('1 Utsläpp'!BF14/'6 FV'!BF14)*1000</f>
        <v>0.26965735480730685</v>
      </c>
      <c r="BG13" s="354">
        <f>('1 Utsläpp'!BG14/'6 FV'!BG14)*1000</f>
        <v>0.24192164419795539</v>
      </c>
      <c r="BH13" s="354">
        <f>('1 Utsläpp'!BH14/'6 FV'!BH14)*1000</f>
        <v>0.23526254562658683</v>
      </c>
      <c r="BI13" s="354">
        <f>('1 Utsläpp'!BI14/'6 FV'!BI14)*1000</f>
        <v>0.22878444960924346</v>
      </c>
      <c r="BJ13" s="354">
        <f>('1 Utsläpp'!BJ14/'6 FV'!BJ14)*1000</f>
        <v>0.27301553458347494</v>
      </c>
      <c r="BK13" s="354">
        <f>('1 Utsläpp'!BK14/'6 FV'!BK14)*1000</f>
        <v>0.21962494912752628</v>
      </c>
      <c r="BL13" s="354">
        <f>('1 Utsläpp'!BL14/'6 FV'!BL14)*1000</f>
        <v>0.2681498041538059</v>
      </c>
      <c r="BM13" s="354">
        <f>('1 Utsläpp'!BM14/'6 FV'!BM14)*1000</f>
        <v>0.26488205623379613</v>
      </c>
      <c r="BN13" s="354">
        <f>('1 Utsläpp'!BN14/'6 FV'!BN14)*1000</f>
        <v>0.25191825445079452</v>
      </c>
      <c r="BO13" s="354">
        <f>('1 Utsläpp'!BO14/'6 FV'!BO14)*1000</f>
        <v>0.23272354203665241</v>
      </c>
      <c r="BP13" s="354">
        <f>('1 Utsläpp'!BP14/'6 FV'!BP14)*1000</f>
        <v>0.32558927845807822</v>
      </c>
    </row>
    <row r="14" spans="1:68" s="57" customFormat="1" ht="13" x14ac:dyDescent="0.3">
      <c r="A14" s="86">
        <v>10</v>
      </c>
      <c r="B14" s="57" t="s">
        <v>144</v>
      </c>
      <c r="C14" s="86" t="s">
        <v>5</v>
      </c>
      <c r="D14" s="354">
        <f>('1 Utsläpp'!D15/'6 FV'!D15)*1000</f>
        <v>1.8969114715627844</v>
      </c>
      <c r="E14" s="354">
        <f>('1 Utsläpp'!E15/'6 FV'!E15)*1000</f>
        <v>1.4570329275563698</v>
      </c>
      <c r="F14" s="354">
        <f>('1 Utsläpp'!F15/'6 FV'!F15)*1000</f>
        <v>1.7900948796754523</v>
      </c>
      <c r="G14" s="354">
        <f>('1 Utsläpp'!G15/'6 FV'!G15)*1000</f>
        <v>2.4829448150480724</v>
      </c>
      <c r="H14" s="354">
        <f>('1 Utsläpp'!H15/'6 FV'!H15)*1000</f>
        <v>3.458584824938856</v>
      </c>
      <c r="I14" s="354">
        <f>('1 Utsläpp'!I15/'6 FV'!I15)*1000</f>
        <v>2.6550501088586862</v>
      </c>
      <c r="J14" s="354">
        <f>('1 Utsläpp'!J15/'6 FV'!J15)*1000</f>
        <v>2.9825390682058686</v>
      </c>
      <c r="K14" s="354">
        <f>('1 Utsläpp'!K15/'6 FV'!K15)*1000</f>
        <v>3.8760622470379955</v>
      </c>
      <c r="L14" s="354">
        <f>('1 Utsläpp'!L15/'6 FV'!L15)*1000</f>
        <v>4.8763358947965818</v>
      </c>
      <c r="M14" s="354">
        <f>('1 Utsläpp'!M15/'6 FV'!M15)*1000</f>
        <v>1.8723930630011245</v>
      </c>
      <c r="N14" s="354">
        <f>('1 Utsläpp'!N15/'6 FV'!N15)*1000</f>
        <v>2.0908214027220082</v>
      </c>
      <c r="O14" s="354">
        <f>('1 Utsläpp'!O15/'6 FV'!O15)*1000</f>
        <v>3.0290724638595208</v>
      </c>
      <c r="P14" s="354">
        <f>('1 Utsläpp'!P15/'6 FV'!P15)*1000</f>
        <v>2.5868314024058545</v>
      </c>
      <c r="Q14" s="354">
        <f>('1 Utsläpp'!Q15/'6 FV'!Q15)*1000</f>
        <v>1.1458044396415714</v>
      </c>
      <c r="R14" s="354">
        <f>('1 Utsläpp'!R15/'6 FV'!R15)*1000</f>
        <v>1.2297831567308579</v>
      </c>
      <c r="S14" s="354">
        <f>('1 Utsläpp'!S15/'6 FV'!S15)*1000</f>
        <v>1.3166279758673936</v>
      </c>
      <c r="T14" s="354">
        <f>('1 Utsläpp'!T15/'6 FV'!T15)*1000</f>
        <v>1.6246393029555901</v>
      </c>
      <c r="U14" s="354">
        <f>('1 Utsläpp'!U15/'6 FV'!U15)*1000</f>
        <v>1.3437873834611878</v>
      </c>
      <c r="V14" s="354">
        <f>('1 Utsläpp'!V15/'6 FV'!V15)*1000</f>
        <v>1.3356884527282888</v>
      </c>
      <c r="W14" s="354">
        <f>('1 Utsläpp'!W15/'6 FV'!W15)*1000</f>
        <v>1.8106285119315673</v>
      </c>
      <c r="X14" s="354">
        <f>('1 Utsläpp'!X15/'6 FV'!X15)*1000</f>
        <v>1.751860468631826</v>
      </c>
      <c r="Y14" s="354">
        <f>('1 Utsläpp'!Y15/'6 FV'!Y15)*1000</f>
        <v>1.46735708243213</v>
      </c>
      <c r="Z14" s="354">
        <f>('1 Utsläpp'!Z15/'6 FV'!Z15)*1000</f>
        <v>1.5190824340239033</v>
      </c>
      <c r="AA14" s="354">
        <f>('1 Utsläpp'!AA15/'6 FV'!AA15)*1000</f>
        <v>1.7221910970839198</v>
      </c>
      <c r="AB14" s="354">
        <f>('1 Utsläpp'!AB15/'6 FV'!AB15)*1000</f>
        <v>1.9460548081054441</v>
      </c>
      <c r="AC14" s="354">
        <f>('1 Utsläpp'!AC15/'6 FV'!AC15)*1000</f>
        <v>1.5358762274555569</v>
      </c>
      <c r="AD14" s="354">
        <f>('1 Utsläpp'!AD15/'6 FV'!AD15)*1000</f>
        <v>1.5514373518904911</v>
      </c>
      <c r="AE14" s="354">
        <f>('1 Utsläpp'!AE15/'6 FV'!AE15)*1000</f>
        <v>1.8407120594394299</v>
      </c>
      <c r="AF14" s="354">
        <f>('1 Utsläpp'!AF15/'6 FV'!AF15)*1000</f>
        <v>1.4883115598316932</v>
      </c>
      <c r="AG14" s="354">
        <f>('1 Utsläpp'!AG15/'6 FV'!AG15)*1000</f>
        <v>1.3522246258903894</v>
      </c>
      <c r="AH14" s="354">
        <f>('1 Utsläpp'!AH15/'6 FV'!AH15)*1000</f>
        <v>1.2132833553695119</v>
      </c>
      <c r="AI14" s="354">
        <f>('1 Utsläpp'!AI15/'6 FV'!AI15)*1000</f>
        <v>1.2786231351693655</v>
      </c>
      <c r="AJ14" s="354">
        <f>('1 Utsläpp'!AJ15/'6 FV'!AJ15)*1000</f>
        <v>1.7955986673903652</v>
      </c>
      <c r="AK14" s="354">
        <f>('1 Utsläpp'!AK15/'6 FV'!AK15)*1000</f>
        <v>1.3836365988189792</v>
      </c>
      <c r="AL14" s="354">
        <f>('1 Utsläpp'!AL15/'6 FV'!AL15)*1000</f>
        <v>1.4877314071065446</v>
      </c>
      <c r="AM14" s="354">
        <f>('1 Utsläpp'!AM15/'6 FV'!AM15)*1000</f>
        <v>1.5423591327820372</v>
      </c>
      <c r="AN14" s="354">
        <f>('1 Utsläpp'!AN15/'6 FV'!AN15)*1000</f>
        <v>1.1201774102123405</v>
      </c>
      <c r="AO14" s="354">
        <f>('1 Utsläpp'!AO15/'6 FV'!AO15)*1000</f>
        <v>1.0770493436892741</v>
      </c>
      <c r="AP14" s="354">
        <f>('1 Utsläpp'!AP15/'6 FV'!AP15)*1000</f>
        <v>1.0953490111586694</v>
      </c>
      <c r="AQ14" s="354">
        <f>('1 Utsläpp'!AQ15/'6 FV'!AQ15)*1000</f>
        <v>1.0880860614530294</v>
      </c>
      <c r="AR14" s="354">
        <f>('1 Utsläpp'!AR15/'6 FV'!AR15)*1000</f>
        <v>0.98050487187531143</v>
      </c>
      <c r="AS14" s="354">
        <f>('1 Utsläpp'!AS15/'6 FV'!AS15)*1000</f>
        <v>0.85088379813435633</v>
      </c>
      <c r="AT14" s="354">
        <f>('1 Utsläpp'!AT15/'6 FV'!AT15)*1000</f>
        <v>0.93380256898004943</v>
      </c>
      <c r="AU14" s="354">
        <f>('1 Utsläpp'!AU15/'6 FV'!AU15)*1000</f>
        <v>0.90405252179994999</v>
      </c>
      <c r="AV14" s="354">
        <f>('1 Utsläpp'!AV15/'6 FV'!AV15)*1000</f>
        <v>0.90777780689685783</v>
      </c>
      <c r="AW14" s="354">
        <f>('1 Utsläpp'!AW15/'6 FV'!AW15)*1000</f>
        <v>0.79076708357837056</v>
      </c>
      <c r="AX14" s="354">
        <f>('1 Utsläpp'!AX15/'6 FV'!AX15)*1000</f>
        <v>1.0327624850661579</v>
      </c>
      <c r="AY14" s="354">
        <f>('1 Utsläpp'!AY15/'6 FV'!AY15)*1000</f>
        <v>0.98534530789005992</v>
      </c>
      <c r="AZ14" s="354">
        <f>('1 Utsläpp'!AZ15/'6 FV'!AZ15)*1000</f>
        <v>0.81716870741864545</v>
      </c>
      <c r="BA14" s="354">
        <f>('1 Utsläpp'!BA15/'6 FV'!BA15)*1000</f>
        <v>0.83396885589826619</v>
      </c>
      <c r="BB14" s="354">
        <f>('1 Utsläpp'!BB15/'6 FV'!BB15)*1000</f>
        <v>0.89485586779990545</v>
      </c>
      <c r="BC14" s="354">
        <f>('1 Utsläpp'!BC15/'6 FV'!BC15)*1000</f>
        <v>0.77901969902384194</v>
      </c>
      <c r="BD14" s="354">
        <f>('1 Utsläpp'!BD15/'6 FV'!BD15)*1000</f>
        <v>0.77657147438393159</v>
      </c>
      <c r="BE14" s="354">
        <f>('1 Utsläpp'!BE15/'6 FV'!BE15)*1000</f>
        <v>0.75604630696644792</v>
      </c>
      <c r="BF14" s="354">
        <f>('1 Utsläpp'!BF15/'6 FV'!BF15)*1000</f>
        <v>0.85266208548480349</v>
      </c>
      <c r="BG14" s="354">
        <f>('1 Utsläpp'!BG15/'6 FV'!BG15)*1000</f>
        <v>0.76818818658918875</v>
      </c>
      <c r="BH14" s="354">
        <f>('1 Utsläpp'!BH15/'6 FV'!BH15)*1000</f>
        <v>0.71486965035326944</v>
      </c>
      <c r="BI14" s="354">
        <f>('1 Utsläpp'!BI15/'6 FV'!BI15)*1000</f>
        <v>0.59042417337999897</v>
      </c>
      <c r="BJ14" s="354">
        <f>('1 Utsläpp'!BJ15/'6 FV'!BJ15)*1000</f>
        <v>0.69264920788465079</v>
      </c>
      <c r="BK14" s="354">
        <f>('1 Utsläpp'!BK15/'6 FV'!BK15)*1000</f>
        <v>0.67781469217942536</v>
      </c>
      <c r="BL14" s="354">
        <f>('1 Utsläpp'!BL15/'6 FV'!BL15)*1000</f>
        <v>0.80278678207273779</v>
      </c>
      <c r="BM14" s="354">
        <f>('1 Utsläpp'!BM15/'6 FV'!BM15)*1000</f>
        <v>1.1378208348379961</v>
      </c>
      <c r="BN14" s="354">
        <f>('1 Utsläpp'!BN15/'6 FV'!BN15)*1000</f>
        <v>1.2950387782051238</v>
      </c>
      <c r="BO14" s="354">
        <f>('1 Utsläpp'!BO15/'6 FV'!BO15)*1000</f>
        <v>0.96649654100386717</v>
      </c>
      <c r="BP14" s="354">
        <f>('1 Utsläpp'!BP15/'6 FV'!BP15)*1000</f>
        <v>3.700333139374675</v>
      </c>
    </row>
    <row r="15" spans="1:68" s="57" customFormat="1" ht="13" x14ac:dyDescent="0.3">
      <c r="A15" s="86">
        <v>11</v>
      </c>
      <c r="B15" s="57" t="s">
        <v>145</v>
      </c>
      <c r="C15" s="86" t="s">
        <v>6</v>
      </c>
      <c r="D15" s="354">
        <f>('1 Utsläpp'!D16/'6 FV'!D16)*1000</f>
        <v>1.4958946634252184</v>
      </c>
      <c r="E15" s="354">
        <f>('1 Utsläpp'!E16/'6 FV'!E16)*1000</f>
        <v>1.2191414660295843</v>
      </c>
      <c r="F15" s="354">
        <f>('1 Utsläpp'!F16/'6 FV'!F16)*1000</f>
        <v>1.4163440731534007</v>
      </c>
      <c r="G15" s="354">
        <f>('1 Utsläpp'!G16/'6 FV'!G16)*1000</f>
        <v>1.8616384611316805</v>
      </c>
      <c r="H15" s="354">
        <f>('1 Utsläpp'!H16/'6 FV'!H16)*1000</f>
        <v>2.2082050462154297</v>
      </c>
      <c r="I15" s="354">
        <f>('1 Utsläpp'!I16/'6 FV'!I16)*1000</f>
        <v>2.210720698473061</v>
      </c>
      <c r="J15" s="354">
        <f>('1 Utsläpp'!J16/'6 FV'!J16)*1000</f>
        <v>2.1785959855761923</v>
      </c>
      <c r="K15" s="354">
        <f>('1 Utsläpp'!K16/'6 FV'!K16)*1000</f>
        <v>2.001880207877722</v>
      </c>
      <c r="L15" s="354">
        <f>('1 Utsläpp'!L16/'6 FV'!L16)*1000</f>
        <v>2.0123921730463006</v>
      </c>
      <c r="M15" s="354">
        <f>('1 Utsläpp'!M16/'6 FV'!M16)*1000</f>
        <v>1.3063665475669495</v>
      </c>
      <c r="N15" s="354">
        <f>('1 Utsläpp'!N16/'6 FV'!N16)*1000</f>
        <v>1.3444086541476359</v>
      </c>
      <c r="O15" s="354">
        <f>('1 Utsläpp'!O16/'6 FV'!O16)*1000</f>
        <v>1.347296077826736</v>
      </c>
      <c r="P15" s="354">
        <f>('1 Utsläpp'!P16/'6 FV'!P16)*1000</f>
        <v>1.1947461277150069</v>
      </c>
      <c r="Q15" s="354">
        <f>('1 Utsläpp'!Q16/'6 FV'!Q16)*1000</f>
        <v>1.0197294608399425</v>
      </c>
      <c r="R15" s="354">
        <f>('1 Utsläpp'!R16/'6 FV'!R16)*1000</f>
        <v>1.0790192505241218</v>
      </c>
      <c r="S15" s="354">
        <f>('1 Utsläpp'!S16/'6 FV'!S16)*1000</f>
        <v>1.0537494357430284</v>
      </c>
      <c r="T15" s="354">
        <f>('1 Utsläpp'!T16/'6 FV'!T16)*1000</f>
        <v>1.1558849319257043</v>
      </c>
      <c r="U15" s="354">
        <f>('1 Utsläpp'!U16/'6 FV'!U16)*1000</f>
        <v>1.0077417419795307</v>
      </c>
      <c r="V15" s="354">
        <f>('1 Utsläpp'!V16/'6 FV'!V16)*1000</f>
        <v>1.1684967598965805</v>
      </c>
      <c r="W15" s="354">
        <f>('1 Utsläpp'!W16/'6 FV'!W16)*1000</f>
        <v>1.3213862944073329</v>
      </c>
      <c r="X15" s="354">
        <f>('1 Utsläpp'!X16/'6 FV'!X16)*1000</f>
        <v>1.516086327308257</v>
      </c>
      <c r="Y15" s="354">
        <f>('1 Utsläpp'!Y16/'6 FV'!Y16)*1000</f>
        <v>1.2692910572454219</v>
      </c>
      <c r="Z15" s="354">
        <f>('1 Utsläpp'!Z16/'6 FV'!Z16)*1000</f>
        <v>1.4473836652106782</v>
      </c>
      <c r="AA15" s="354">
        <f>('1 Utsläpp'!AA16/'6 FV'!AA16)*1000</f>
        <v>1.372835326042025</v>
      </c>
      <c r="AB15" s="354">
        <f>('1 Utsläpp'!AB16/'6 FV'!AB16)*1000</f>
        <v>1.667544353544324</v>
      </c>
      <c r="AC15" s="354">
        <f>('1 Utsläpp'!AC16/'6 FV'!AC16)*1000</f>
        <v>1.3695605966451438</v>
      </c>
      <c r="AD15" s="354">
        <f>('1 Utsläpp'!AD16/'6 FV'!AD16)*1000</f>
        <v>1.4445961689496929</v>
      </c>
      <c r="AE15" s="354">
        <f>('1 Utsläpp'!AE16/'6 FV'!AE16)*1000</f>
        <v>1.3388342267388034</v>
      </c>
      <c r="AF15" s="354">
        <f>('1 Utsläpp'!AF16/'6 FV'!AF16)*1000</f>
        <v>1.6061345816826351</v>
      </c>
      <c r="AG15" s="354">
        <f>('1 Utsläpp'!AG16/'6 FV'!AG16)*1000</f>
        <v>1.2573038790624422</v>
      </c>
      <c r="AH15" s="354">
        <f>('1 Utsläpp'!AH16/'6 FV'!AH16)*1000</f>
        <v>1.3001446480657599</v>
      </c>
      <c r="AI15" s="354">
        <f>('1 Utsläpp'!AI16/'6 FV'!AI16)*1000</f>
        <v>1.3207527688882132</v>
      </c>
      <c r="AJ15" s="354">
        <f>('1 Utsläpp'!AJ16/'6 FV'!AJ16)*1000</f>
        <v>1.4087147264438611</v>
      </c>
      <c r="AK15" s="354">
        <f>('1 Utsläpp'!AK16/'6 FV'!AK16)*1000</f>
        <v>1.3008399742011838</v>
      </c>
      <c r="AL15" s="354">
        <f>('1 Utsläpp'!AL16/'6 FV'!AL16)*1000</f>
        <v>1.5077627399160169</v>
      </c>
      <c r="AM15" s="354">
        <f>('1 Utsläpp'!AM16/'6 FV'!AM16)*1000</f>
        <v>1.4126994240805031</v>
      </c>
      <c r="AN15" s="354">
        <f>('1 Utsläpp'!AN16/'6 FV'!AN16)*1000</f>
        <v>1.2660195301431332</v>
      </c>
      <c r="AO15" s="354">
        <f>('1 Utsläpp'!AO16/'6 FV'!AO16)*1000</f>
        <v>1.1063016046255434</v>
      </c>
      <c r="AP15" s="354">
        <f>('1 Utsläpp'!AP16/'6 FV'!AP16)*1000</f>
        <v>1.2864100623546257</v>
      </c>
      <c r="AQ15" s="354">
        <f>('1 Utsläpp'!AQ16/'6 FV'!AQ16)*1000</f>
        <v>1.135303685731019</v>
      </c>
      <c r="AR15" s="354">
        <f>('1 Utsläpp'!AR16/'6 FV'!AR16)*1000</f>
        <v>1.0801610514680946</v>
      </c>
      <c r="AS15" s="354">
        <f>('1 Utsläpp'!AS16/'6 FV'!AS16)*1000</f>
        <v>1.0922684951736201</v>
      </c>
      <c r="AT15" s="354">
        <f>('1 Utsläpp'!AT16/'6 FV'!AT16)*1000</f>
        <v>1.1279380949982427</v>
      </c>
      <c r="AU15" s="354">
        <f>('1 Utsläpp'!AU16/'6 FV'!AU16)*1000</f>
        <v>1.1111606424373568</v>
      </c>
      <c r="AV15" s="354">
        <f>('1 Utsläpp'!AV16/'6 FV'!AV16)*1000</f>
        <v>1.1509258366352149</v>
      </c>
      <c r="AW15" s="354">
        <f>('1 Utsläpp'!AW16/'6 FV'!AW16)*1000</f>
        <v>0.93509198989548437</v>
      </c>
      <c r="AX15" s="354">
        <f>('1 Utsläpp'!AX16/'6 FV'!AX16)*1000</f>
        <v>1.050943883917639</v>
      </c>
      <c r="AY15" s="354">
        <f>('1 Utsläpp'!AY16/'6 FV'!AY16)*1000</f>
        <v>0.96344170296087439</v>
      </c>
      <c r="AZ15" s="354">
        <f>('1 Utsläpp'!AZ16/'6 FV'!AZ16)*1000</f>
        <v>1.1012485253385729</v>
      </c>
      <c r="BA15" s="354">
        <f>('1 Utsläpp'!BA16/'6 FV'!BA16)*1000</f>
        <v>0.98327768074023747</v>
      </c>
      <c r="BB15" s="354">
        <f>('1 Utsläpp'!BB16/'6 FV'!BB16)*1000</f>
        <v>1.0085328853984794</v>
      </c>
      <c r="BC15" s="354">
        <f>('1 Utsläpp'!BC16/'6 FV'!BC16)*1000</f>
        <v>0.79391390503923365</v>
      </c>
      <c r="BD15" s="354">
        <f>('1 Utsläpp'!BD16/'6 FV'!BD16)*1000</f>
        <v>0.87488728181535846</v>
      </c>
      <c r="BE15" s="354">
        <f>('1 Utsläpp'!BE16/'6 FV'!BE16)*1000</f>
        <v>0.81275720706150145</v>
      </c>
      <c r="BF15" s="354">
        <f>('1 Utsläpp'!BF16/'6 FV'!BF16)*1000</f>
        <v>0.89613475638589746</v>
      </c>
      <c r="BG15" s="354">
        <f>('1 Utsläpp'!BG16/'6 FV'!BG16)*1000</f>
        <v>0.68073402359650725</v>
      </c>
      <c r="BH15" s="354">
        <f>('1 Utsläpp'!BH16/'6 FV'!BH16)*1000</f>
        <v>0.72757185860733919</v>
      </c>
      <c r="BI15" s="354">
        <f>('1 Utsläpp'!BI16/'6 FV'!BI16)*1000</f>
        <v>0.69884103141000409</v>
      </c>
      <c r="BJ15" s="354">
        <f>('1 Utsläpp'!BJ16/'6 FV'!BJ16)*1000</f>
        <v>0.72543557579773654</v>
      </c>
      <c r="BK15" s="354">
        <f>('1 Utsläpp'!BK16/'6 FV'!BK16)*1000</f>
        <v>0.66382519286541275</v>
      </c>
      <c r="BL15" s="354">
        <f>('1 Utsläpp'!BL16/'6 FV'!BL16)*1000</f>
        <v>0.74114345706513185</v>
      </c>
      <c r="BM15" s="354">
        <f>('1 Utsläpp'!BM16/'6 FV'!BM16)*1000</f>
        <v>0.64648925721601413</v>
      </c>
      <c r="BN15" s="354">
        <f>('1 Utsläpp'!BN16/'6 FV'!BN16)*1000</f>
        <v>0.82749002412370931</v>
      </c>
      <c r="BO15" s="354">
        <f>('1 Utsläpp'!BO16/'6 FV'!BO16)*1000</f>
        <v>0.90791034747847643</v>
      </c>
      <c r="BP15" s="354">
        <f>('1 Utsläpp'!BP16/'6 FV'!BP16)*1000</f>
        <v>0.92560433950357157</v>
      </c>
    </row>
    <row r="16" spans="1:68" s="57" customFormat="1" ht="13" x14ac:dyDescent="0.3">
      <c r="A16" s="86">
        <v>12</v>
      </c>
      <c r="B16" s="57" t="s">
        <v>146</v>
      </c>
      <c r="C16" s="86" t="s">
        <v>7</v>
      </c>
      <c r="D16" s="354">
        <f>('1 Utsläpp'!D17/'6 FV'!D17)*1000</f>
        <v>3.3529330794031624</v>
      </c>
      <c r="E16" s="354">
        <f>('1 Utsläpp'!E17/'6 FV'!E17)*1000</f>
        <v>2.911643118479831</v>
      </c>
      <c r="F16" s="354">
        <f>('1 Utsläpp'!F17/'6 FV'!F17)*1000</f>
        <v>3.1076193947464286</v>
      </c>
      <c r="G16" s="354">
        <f>('1 Utsläpp'!G17/'6 FV'!G17)*1000</f>
        <v>3.7137902823671269</v>
      </c>
      <c r="H16" s="354">
        <f>('1 Utsläpp'!H17/'6 FV'!H17)*1000</f>
        <v>5.3704639774143317</v>
      </c>
      <c r="I16" s="354">
        <f>('1 Utsläpp'!I17/'6 FV'!I17)*1000</f>
        <v>4.6574420771566647</v>
      </c>
      <c r="J16" s="354">
        <f>('1 Utsläpp'!J17/'6 FV'!J17)*1000</f>
        <v>3.7363068394218177</v>
      </c>
      <c r="K16" s="354">
        <f>('1 Utsläpp'!K17/'6 FV'!K17)*1000</f>
        <v>3.9556296106896904</v>
      </c>
      <c r="L16" s="354">
        <f>('1 Utsläpp'!L17/'6 FV'!L17)*1000</f>
        <v>3.626224563218944</v>
      </c>
      <c r="M16" s="354">
        <f>('1 Utsläpp'!M17/'6 FV'!M17)*1000</f>
        <v>2.7757423719696779</v>
      </c>
      <c r="N16" s="354">
        <f>('1 Utsläpp'!N17/'6 FV'!N17)*1000</f>
        <v>2.686952296008684</v>
      </c>
      <c r="O16" s="354">
        <f>('1 Utsläpp'!O17/'6 FV'!O17)*1000</f>
        <v>2.7002983065469466</v>
      </c>
      <c r="P16" s="354">
        <f>('1 Utsläpp'!P17/'6 FV'!P17)*1000</f>
        <v>2.4758900485913244</v>
      </c>
      <c r="Q16" s="354">
        <f>('1 Utsläpp'!Q17/'6 FV'!Q17)*1000</f>
        <v>1.9752684397635456</v>
      </c>
      <c r="R16" s="354">
        <f>('1 Utsläpp'!R17/'6 FV'!R17)*1000</f>
        <v>2.0960544157921484</v>
      </c>
      <c r="S16" s="354">
        <f>('1 Utsläpp'!S17/'6 FV'!S17)*1000</f>
        <v>2.2227638253866973</v>
      </c>
      <c r="T16" s="354">
        <f>('1 Utsläpp'!T17/'6 FV'!T17)*1000</f>
        <v>2.7815465668641259</v>
      </c>
      <c r="U16" s="354">
        <f>('1 Utsläpp'!U17/'6 FV'!U17)*1000</f>
        <v>2.3995575165409795</v>
      </c>
      <c r="V16" s="354">
        <f>('1 Utsläpp'!V17/'6 FV'!V17)*1000</f>
        <v>2.9028810615531526</v>
      </c>
      <c r="W16" s="354">
        <f>('1 Utsläpp'!W17/'6 FV'!W17)*1000</f>
        <v>3.1353660119663749</v>
      </c>
      <c r="X16" s="354">
        <f>('1 Utsläpp'!X17/'6 FV'!X17)*1000</f>
        <v>3.3016378080052156</v>
      </c>
      <c r="Y16" s="354">
        <f>('1 Utsläpp'!Y17/'6 FV'!Y17)*1000</f>
        <v>2.7790242764405821</v>
      </c>
      <c r="Z16" s="354">
        <f>('1 Utsläpp'!Z17/'6 FV'!Z17)*1000</f>
        <v>2.7666724827288549</v>
      </c>
      <c r="AA16" s="354">
        <f>('1 Utsläpp'!AA17/'6 FV'!AA17)*1000</f>
        <v>2.4304000459259973</v>
      </c>
      <c r="AB16" s="354">
        <f>('1 Utsläpp'!AB17/'6 FV'!AB17)*1000</f>
        <v>2.1589549295604167</v>
      </c>
      <c r="AC16" s="354">
        <f>('1 Utsläpp'!AC17/'6 FV'!AC17)*1000</f>
        <v>2.0081681230931734</v>
      </c>
      <c r="AD16" s="354">
        <f>('1 Utsläpp'!AD17/'6 FV'!AD17)*1000</f>
        <v>2.1594716974060941</v>
      </c>
      <c r="AE16" s="354">
        <f>('1 Utsläpp'!AE17/'6 FV'!AE17)*1000</f>
        <v>2.2592655867897657</v>
      </c>
      <c r="AF16" s="354">
        <f>('1 Utsläpp'!AF17/'6 FV'!AF17)*1000</f>
        <v>2.0216096134461159</v>
      </c>
      <c r="AG16" s="354">
        <f>('1 Utsläpp'!AG17/'6 FV'!AG17)*1000</f>
        <v>1.5371548661798011</v>
      </c>
      <c r="AH16" s="354">
        <f>('1 Utsläpp'!AH17/'6 FV'!AH17)*1000</f>
        <v>1.4761259834793485</v>
      </c>
      <c r="AI16" s="354">
        <f>('1 Utsläpp'!AI17/'6 FV'!AI17)*1000</f>
        <v>1.3699018336084388</v>
      </c>
      <c r="AJ16" s="354">
        <f>('1 Utsläpp'!AJ17/'6 FV'!AJ17)*1000</f>
        <v>1.1180903510523803</v>
      </c>
      <c r="AK16" s="354">
        <f>('1 Utsläpp'!AK17/'6 FV'!AK17)*1000</f>
        <v>1.2385187133421389</v>
      </c>
      <c r="AL16" s="354">
        <f>('1 Utsläpp'!AL17/'6 FV'!AL17)*1000</f>
        <v>1.2899246551912464</v>
      </c>
      <c r="AM16" s="354">
        <f>('1 Utsläpp'!AM17/'6 FV'!AM17)*1000</f>
        <v>1.1823825129411705</v>
      </c>
      <c r="AN16" s="354">
        <f>('1 Utsläpp'!AN17/'6 FV'!AN17)*1000</f>
        <v>1.351580575833728</v>
      </c>
      <c r="AO16" s="354">
        <f>('1 Utsläpp'!AO17/'6 FV'!AO17)*1000</f>
        <v>1.4613585646151366</v>
      </c>
      <c r="AP16" s="354">
        <f>('1 Utsläpp'!AP17/'6 FV'!AP17)*1000</f>
        <v>1.3835434865530063</v>
      </c>
      <c r="AQ16" s="354">
        <f>('1 Utsläpp'!AQ17/'6 FV'!AQ17)*1000</f>
        <v>1.3783493475258914</v>
      </c>
      <c r="AR16" s="354">
        <f>('1 Utsläpp'!AR17/'6 FV'!AR17)*1000</f>
        <v>1.2603553899375757</v>
      </c>
      <c r="AS16" s="354">
        <f>('1 Utsläpp'!AS17/'6 FV'!AS17)*1000</f>
        <v>1.2620011943642375</v>
      </c>
      <c r="AT16" s="354">
        <f>('1 Utsläpp'!AT17/'6 FV'!AT17)*1000</f>
        <v>1.4238813426899841</v>
      </c>
      <c r="AU16" s="354">
        <f>('1 Utsläpp'!AU17/'6 FV'!AU17)*1000</f>
        <v>1.3839429625779787</v>
      </c>
      <c r="AV16" s="354">
        <f>('1 Utsläpp'!AV17/'6 FV'!AV17)*1000</f>
        <v>1.2845835716851295</v>
      </c>
      <c r="AW16" s="354">
        <f>('1 Utsläpp'!AW17/'6 FV'!AW17)*1000</f>
        <v>1.2926065242141895</v>
      </c>
      <c r="AX16" s="354">
        <f>('1 Utsläpp'!AX17/'6 FV'!AX17)*1000</f>
        <v>1.4605300494290083</v>
      </c>
      <c r="AY16" s="354">
        <f>('1 Utsläpp'!AY17/'6 FV'!AY17)*1000</f>
        <v>1.222573260367529</v>
      </c>
      <c r="AZ16" s="354">
        <f>('1 Utsläpp'!AZ17/'6 FV'!AZ17)*1000</f>
        <v>1.4483574014278153</v>
      </c>
      <c r="BA16" s="354">
        <f>('1 Utsläpp'!BA17/'6 FV'!BA17)*1000</f>
        <v>1.588181753649093</v>
      </c>
      <c r="BB16" s="354">
        <f>('1 Utsläpp'!BB17/'6 FV'!BB17)*1000</f>
        <v>1.1035280043092952</v>
      </c>
      <c r="BC16" s="354">
        <f>('1 Utsläpp'!BC17/'6 FV'!BC17)*1000</f>
        <v>1.0036265792685883</v>
      </c>
      <c r="BD16" s="354">
        <f>('1 Utsläpp'!BD17/'6 FV'!BD17)*1000</f>
        <v>0.87254690853758032</v>
      </c>
      <c r="BE16" s="354">
        <f>('1 Utsläpp'!BE17/'6 FV'!BE17)*1000</f>
        <v>0.95177749457981531</v>
      </c>
      <c r="BF16" s="354">
        <f>('1 Utsläpp'!BF17/'6 FV'!BF17)*1000</f>
        <v>1.0028957657607076</v>
      </c>
      <c r="BG16" s="354">
        <f>('1 Utsläpp'!BG17/'6 FV'!BG17)*1000</f>
        <v>0.99996176383999102</v>
      </c>
      <c r="BH16" s="354">
        <f>('1 Utsläpp'!BH17/'6 FV'!BH17)*1000</f>
        <v>0.88332699711822271</v>
      </c>
      <c r="BI16" s="354">
        <f>('1 Utsläpp'!BI17/'6 FV'!BI17)*1000</f>
        <v>0.97426324459500424</v>
      </c>
      <c r="BJ16" s="354">
        <f>('1 Utsläpp'!BJ17/'6 FV'!BJ17)*1000</f>
        <v>1.0281088437528072</v>
      </c>
      <c r="BK16" s="354">
        <f>('1 Utsläpp'!BK17/'6 FV'!BK17)*1000</f>
        <v>0.93674111580821984</v>
      </c>
      <c r="BL16" s="354">
        <f>('1 Utsläpp'!BL17/'6 FV'!BL17)*1000</f>
        <v>0.69013440129912074</v>
      </c>
      <c r="BM16" s="354">
        <f>('1 Utsläpp'!BM17/'6 FV'!BM17)*1000</f>
        <v>0.82443071261494971</v>
      </c>
      <c r="BN16" s="354">
        <f>('1 Utsläpp'!BN17/'6 FV'!BN17)*1000</f>
        <v>0.75530822073269455</v>
      </c>
      <c r="BO16" s="354">
        <f>('1 Utsläpp'!BO17/'6 FV'!BO17)*1000</f>
        <v>0.90374455592493141</v>
      </c>
      <c r="BP16" s="354">
        <f>('1 Utsläpp'!BP17/'6 FV'!BP17)*1000</f>
        <v>0.85772415867081642</v>
      </c>
    </row>
    <row r="17" spans="1:68" s="57" customFormat="1" ht="13" x14ac:dyDescent="0.3">
      <c r="A17" s="86">
        <v>13</v>
      </c>
      <c r="B17" s="57" t="s">
        <v>147</v>
      </c>
      <c r="C17" s="86" t="s">
        <v>8</v>
      </c>
      <c r="D17" s="354">
        <f>('1 Utsläpp'!D18/'6 FV'!D18)*1000</f>
        <v>2.901046196918716</v>
      </c>
      <c r="E17" s="354">
        <f>('1 Utsläpp'!E18/'6 FV'!E18)*1000</f>
        <v>0.91641101829419314</v>
      </c>
      <c r="F17" s="354">
        <f>('1 Utsläpp'!F18/'6 FV'!F18)*1000</f>
        <v>1.164754979398293</v>
      </c>
      <c r="G17" s="354">
        <f>('1 Utsläpp'!G18/'6 FV'!G18)*1000</f>
        <v>1.2436257902264123</v>
      </c>
      <c r="H17" s="354">
        <f>('1 Utsläpp'!H18/'6 FV'!H18)*1000</f>
        <v>1.3018051724971771</v>
      </c>
      <c r="I17" s="354">
        <f>('1 Utsläpp'!I18/'6 FV'!I18)*1000</f>
        <v>1.0226263589112623</v>
      </c>
      <c r="J17" s="354">
        <f>('1 Utsläpp'!J18/'6 FV'!J18)*1000</f>
        <v>1.0624187180800684</v>
      </c>
      <c r="K17" s="354">
        <f>('1 Utsläpp'!K18/'6 FV'!K18)*1000</f>
        <v>1.1795180745936169</v>
      </c>
      <c r="L17" s="354">
        <f>('1 Utsläpp'!L18/'6 FV'!L18)*1000</f>
        <v>1.4145507462293276</v>
      </c>
      <c r="M17" s="354">
        <f>('1 Utsläpp'!M18/'6 FV'!M18)*1000</f>
        <v>1.1205527811565086</v>
      </c>
      <c r="N17" s="354">
        <f>('1 Utsläpp'!N18/'6 FV'!N18)*1000</f>
        <v>1.4574641677228088</v>
      </c>
      <c r="O17" s="354">
        <f>('1 Utsläpp'!O18/'6 FV'!O18)*1000</f>
        <v>1.5757832649116386</v>
      </c>
      <c r="P17" s="354">
        <f>('1 Utsläpp'!P18/'6 FV'!P18)*1000</f>
        <v>1.3543013082247342</v>
      </c>
      <c r="Q17" s="354">
        <f>('1 Utsläpp'!Q18/'6 FV'!Q18)*1000</f>
        <v>0.90137378174713456</v>
      </c>
      <c r="R17" s="354">
        <f>('1 Utsläpp'!R18/'6 FV'!R18)*1000</f>
        <v>1.3185688360566354</v>
      </c>
      <c r="S17" s="354">
        <f>('1 Utsläpp'!S18/'6 FV'!S18)*1000</f>
        <v>1.4249496886644788</v>
      </c>
      <c r="T17" s="354">
        <f>('1 Utsläpp'!T18/'6 FV'!T18)*1000</f>
        <v>1.1326465186312253</v>
      </c>
      <c r="U17" s="354">
        <f>('1 Utsläpp'!U18/'6 FV'!U18)*1000</f>
        <v>1.0326688019524861</v>
      </c>
      <c r="V17" s="354">
        <f>('1 Utsläpp'!V18/'6 FV'!V18)*1000</f>
        <v>1.0942035903186158</v>
      </c>
      <c r="W17" s="354">
        <f>('1 Utsläpp'!W18/'6 FV'!W18)*1000</f>
        <v>0.92786039082652161</v>
      </c>
      <c r="X17" s="354">
        <f>('1 Utsläpp'!X18/'6 FV'!X18)*1000</f>
        <v>0.82119124966009915</v>
      </c>
      <c r="Y17" s="354">
        <f>('1 Utsläpp'!Y18/'6 FV'!Y18)*1000</f>
        <v>0.65560142528060728</v>
      </c>
      <c r="Z17" s="354">
        <f>('1 Utsläpp'!Z18/'6 FV'!Z18)*1000</f>
        <v>0.61130494196862539</v>
      </c>
      <c r="AA17" s="354">
        <f>('1 Utsläpp'!AA18/'6 FV'!AA18)*1000</f>
        <v>0.57383438269291231</v>
      </c>
      <c r="AB17" s="354">
        <f>('1 Utsläpp'!AB18/'6 FV'!AB18)*1000</f>
        <v>0.65230823892791778</v>
      </c>
      <c r="AC17" s="354">
        <f>('1 Utsläpp'!AC18/'6 FV'!AC18)*1000</f>
        <v>0.56847665369308065</v>
      </c>
      <c r="AD17" s="354">
        <f>('1 Utsläpp'!AD18/'6 FV'!AD18)*1000</f>
        <v>0.71721138593161471</v>
      </c>
      <c r="AE17" s="354">
        <f>('1 Utsläpp'!AE18/'6 FV'!AE18)*1000</f>
        <v>0.50602604750338687</v>
      </c>
      <c r="AF17" s="354">
        <f>('1 Utsläpp'!AF18/'6 FV'!AF18)*1000</f>
        <v>0.74342132626278035</v>
      </c>
      <c r="AG17" s="354">
        <f>('1 Utsläpp'!AG18/'6 FV'!AG18)*1000</f>
        <v>0.47310207636465579</v>
      </c>
      <c r="AH17" s="354">
        <f>('1 Utsläpp'!AH18/'6 FV'!AH18)*1000</f>
        <v>0.75579783077124474</v>
      </c>
      <c r="AI17" s="354">
        <f>('1 Utsläpp'!AI18/'6 FV'!AI18)*1000</f>
        <v>0.56276958995416981</v>
      </c>
      <c r="AJ17" s="354">
        <f>('1 Utsläpp'!AJ18/'6 FV'!AJ18)*1000</f>
        <v>0.98375215041141428</v>
      </c>
      <c r="AK17" s="354">
        <f>('1 Utsläpp'!AK18/'6 FV'!AK18)*1000</f>
        <v>0.59547021926525767</v>
      </c>
      <c r="AL17" s="354">
        <f>('1 Utsläpp'!AL18/'6 FV'!AL18)*1000</f>
        <v>0.73074079074826748</v>
      </c>
      <c r="AM17" s="354">
        <f>('1 Utsläpp'!AM18/'6 FV'!AM18)*1000</f>
        <v>0.62987718473993559</v>
      </c>
      <c r="AN17" s="354">
        <f>('1 Utsläpp'!AN18/'6 FV'!AN18)*1000</f>
        <v>0.74992078670398132</v>
      </c>
      <c r="AO17" s="354">
        <f>('1 Utsläpp'!AO18/'6 FV'!AO18)*1000</f>
        <v>0.52450597910765717</v>
      </c>
      <c r="AP17" s="354">
        <f>('1 Utsläpp'!AP18/'6 FV'!AP18)*1000</f>
        <v>0.61958760259917789</v>
      </c>
      <c r="AQ17" s="354">
        <f>('1 Utsläpp'!AQ18/'6 FV'!AQ18)*1000</f>
        <v>0.51720820605640538</v>
      </c>
      <c r="AR17" s="354">
        <f>('1 Utsläpp'!AR18/'6 FV'!AR18)*1000</f>
        <v>0.57370300256831874</v>
      </c>
      <c r="AS17" s="354">
        <f>('1 Utsläpp'!AS18/'6 FV'!AS18)*1000</f>
        <v>0.59364821374985477</v>
      </c>
      <c r="AT17" s="354">
        <f>('1 Utsläpp'!AT18/'6 FV'!AT18)*1000</f>
        <v>0.76601934991287179</v>
      </c>
      <c r="AU17" s="354">
        <f>('1 Utsläpp'!AU18/'6 FV'!AU18)*1000</f>
        <v>0.55306153126895463</v>
      </c>
      <c r="AV17" s="354">
        <f>('1 Utsläpp'!AV18/'6 FV'!AV18)*1000</f>
        <v>0.66480467889270756</v>
      </c>
      <c r="AW17" s="354">
        <f>('1 Utsläpp'!AW18/'6 FV'!AW18)*1000</f>
        <v>0.54954920896959369</v>
      </c>
      <c r="AX17" s="354">
        <f>('1 Utsläpp'!AX18/'6 FV'!AX18)*1000</f>
        <v>0.7224419999683418</v>
      </c>
      <c r="AY17" s="354">
        <f>('1 Utsläpp'!AY18/'6 FV'!AY18)*1000</f>
        <v>0.55584632052407701</v>
      </c>
      <c r="AZ17" s="354">
        <f>('1 Utsläpp'!AZ18/'6 FV'!AZ18)*1000</f>
        <v>0.87727055817996258</v>
      </c>
      <c r="BA17" s="354">
        <f>('1 Utsläpp'!BA18/'6 FV'!BA18)*1000</f>
        <v>0.8428063502446187</v>
      </c>
      <c r="BB17" s="354">
        <f>('1 Utsläpp'!BB18/'6 FV'!BB18)*1000</f>
        <v>1.1073070493331496</v>
      </c>
      <c r="BC17" s="354">
        <f>('1 Utsläpp'!BC18/'6 FV'!BC18)*1000</f>
        <v>0.76329425663453265</v>
      </c>
      <c r="BD17" s="354">
        <f>('1 Utsläpp'!BD18/'6 FV'!BD18)*1000</f>
        <v>0.47101420673894573</v>
      </c>
      <c r="BE17" s="354">
        <f>('1 Utsläpp'!BE18/'6 FV'!BE18)*1000</f>
        <v>0.41341407079739551</v>
      </c>
      <c r="BF17" s="354">
        <f>('1 Utsläpp'!BF18/'6 FV'!BF18)*1000</f>
        <v>0.58397267716331402</v>
      </c>
      <c r="BG17" s="354">
        <f>('1 Utsläpp'!BG18/'6 FV'!BG18)*1000</f>
        <v>0.33409205923046476</v>
      </c>
      <c r="BH17" s="354">
        <f>('1 Utsläpp'!BH18/'6 FV'!BH18)*1000</f>
        <v>0.49279050194535767</v>
      </c>
      <c r="BI17" s="354">
        <f>('1 Utsläpp'!BI18/'6 FV'!BI18)*1000</f>
        <v>0.42187507752319042</v>
      </c>
      <c r="BJ17" s="354">
        <f>('1 Utsläpp'!BJ18/'6 FV'!BJ18)*1000</f>
        <v>0.58930389540774231</v>
      </c>
      <c r="BK17" s="354">
        <f>('1 Utsläpp'!BK18/'6 FV'!BK18)*1000</f>
        <v>0.40602745363805898</v>
      </c>
      <c r="BL17" s="354">
        <f>('1 Utsläpp'!BL18/'6 FV'!BL18)*1000</f>
        <v>0.31808501265069544</v>
      </c>
      <c r="BM17" s="354">
        <f>('1 Utsläpp'!BM18/'6 FV'!BM18)*1000</f>
        <v>0.50025526518894803</v>
      </c>
      <c r="BN17" s="354">
        <f>('1 Utsläpp'!BN18/'6 FV'!BN18)*1000</f>
        <v>0.52841124204203094</v>
      </c>
      <c r="BO17" s="354">
        <f>('1 Utsläpp'!BO18/'6 FV'!BO18)*1000</f>
        <v>0.43149607057712597</v>
      </c>
      <c r="BP17" s="354">
        <f>('1 Utsläpp'!BP18/'6 FV'!BP18)*1000</f>
        <v>0.40134469220372776</v>
      </c>
    </row>
    <row r="18" spans="1:68" s="57" customFormat="1" ht="13" x14ac:dyDescent="0.3">
      <c r="A18" s="86">
        <v>14</v>
      </c>
      <c r="B18" s="57" t="s">
        <v>148</v>
      </c>
      <c r="C18" s="86" t="s">
        <v>40</v>
      </c>
      <c r="D18" s="354">
        <f>('1 Utsläpp'!D19/'6 FV'!D19)*1000</f>
        <v>2.7986170524096949</v>
      </c>
      <c r="E18" s="354">
        <f>('1 Utsläpp'!E19/'6 FV'!E19)*1000</f>
        <v>2.5604905264752227</v>
      </c>
      <c r="F18" s="354">
        <f>('1 Utsläpp'!F19/'6 FV'!F19)*1000</f>
        <v>3.0306191512406051</v>
      </c>
      <c r="G18" s="354">
        <f>('1 Utsläpp'!G19/'6 FV'!G19)*1000</f>
        <v>3.3430084863978484</v>
      </c>
      <c r="H18" s="354">
        <f>('1 Utsläpp'!H19/'6 FV'!H19)*1000</f>
        <v>2.9671392586104255</v>
      </c>
      <c r="I18" s="354">
        <f>('1 Utsläpp'!I19/'6 FV'!I19)*1000</f>
        <v>2.8435750224009881</v>
      </c>
      <c r="J18" s="354">
        <f>('1 Utsläpp'!J19/'6 FV'!J19)*1000</f>
        <v>3.1958109970196782</v>
      </c>
      <c r="K18" s="354">
        <f>('1 Utsläpp'!K19/'6 FV'!K19)*1000</f>
        <v>2.9447107469796561</v>
      </c>
      <c r="L18" s="354">
        <f>('1 Utsläpp'!L19/'6 FV'!L19)*1000</f>
        <v>3.4765797872440123</v>
      </c>
      <c r="M18" s="354">
        <f>('1 Utsläpp'!M19/'6 FV'!M19)*1000</f>
        <v>2.8961623488185695</v>
      </c>
      <c r="N18" s="354">
        <f>('1 Utsläpp'!N19/'6 FV'!N19)*1000</f>
        <v>3.1531129956034039</v>
      </c>
      <c r="O18" s="354">
        <f>('1 Utsläpp'!O19/'6 FV'!O19)*1000</f>
        <v>3.1749282996706816</v>
      </c>
      <c r="P18" s="354">
        <f>('1 Utsläpp'!P19/'6 FV'!P19)*1000</f>
        <v>3.290177261952389</v>
      </c>
      <c r="Q18" s="354">
        <f>('1 Utsläpp'!Q19/'6 FV'!Q19)*1000</f>
        <v>2.8204797497996434</v>
      </c>
      <c r="R18" s="354">
        <f>('1 Utsläpp'!R19/'6 FV'!R19)*1000</f>
        <v>3.1319482590198731</v>
      </c>
      <c r="S18" s="354">
        <f>('1 Utsläpp'!S19/'6 FV'!S19)*1000</f>
        <v>2.9531657866694241</v>
      </c>
      <c r="T18" s="354">
        <f>('1 Utsläpp'!T19/'6 FV'!T19)*1000</f>
        <v>3.3257720870084153</v>
      </c>
      <c r="U18" s="354">
        <f>('1 Utsläpp'!U19/'6 FV'!U19)*1000</f>
        <v>3.1625740712239732</v>
      </c>
      <c r="V18" s="354">
        <f>('1 Utsläpp'!V19/'6 FV'!V19)*1000</f>
        <v>3.4382235828067076</v>
      </c>
      <c r="W18" s="354">
        <f>('1 Utsläpp'!W19/'6 FV'!W19)*1000</f>
        <v>3.4501358858760347</v>
      </c>
      <c r="X18" s="354">
        <f>('1 Utsläpp'!X19/'6 FV'!X19)*1000</f>
        <v>3.773195565030103</v>
      </c>
      <c r="Y18" s="354">
        <f>('1 Utsläpp'!Y19/'6 FV'!Y19)*1000</f>
        <v>3.7064681662903163</v>
      </c>
      <c r="Z18" s="354">
        <f>('1 Utsläpp'!Z19/'6 FV'!Z19)*1000</f>
        <v>3.8456601286428516</v>
      </c>
      <c r="AA18" s="354">
        <f>('1 Utsläpp'!AA19/'6 FV'!AA19)*1000</f>
        <v>3.5065204598905435</v>
      </c>
      <c r="AB18" s="354">
        <f>('1 Utsläpp'!AB19/'6 FV'!AB19)*1000</f>
        <v>3.3103769659642053</v>
      </c>
      <c r="AC18" s="354">
        <f>('1 Utsläpp'!AC19/'6 FV'!AC19)*1000</f>
        <v>3.0582686187743553</v>
      </c>
      <c r="AD18" s="354">
        <f>('1 Utsläpp'!AD19/'6 FV'!AD19)*1000</f>
        <v>3.4580295089844992</v>
      </c>
      <c r="AE18" s="354">
        <f>('1 Utsläpp'!AE19/'6 FV'!AE19)*1000</f>
        <v>3.2335402957689334</v>
      </c>
      <c r="AF18" s="354">
        <f>('1 Utsläpp'!AF19/'6 FV'!AF19)*1000</f>
        <v>3.3815030553051741</v>
      </c>
      <c r="AG18" s="354">
        <f>('1 Utsläpp'!AG19/'6 FV'!AG19)*1000</f>
        <v>2.8650586161695055</v>
      </c>
      <c r="AH18" s="354">
        <f>('1 Utsläpp'!AH19/'6 FV'!AH19)*1000</f>
        <v>3.3370272774684868</v>
      </c>
      <c r="AI18" s="354">
        <f>('1 Utsläpp'!AI19/'6 FV'!AI19)*1000</f>
        <v>2.9936678809759321</v>
      </c>
      <c r="AJ18" s="354">
        <f>('1 Utsläpp'!AJ19/'6 FV'!AJ19)*1000</f>
        <v>2.8913004822289694</v>
      </c>
      <c r="AK18" s="354">
        <f>('1 Utsläpp'!AK19/'6 FV'!AK19)*1000</f>
        <v>2.6307115664692207</v>
      </c>
      <c r="AL18" s="354">
        <f>('1 Utsläpp'!AL19/'6 FV'!AL19)*1000</f>
        <v>3.0403240695309992</v>
      </c>
      <c r="AM18" s="354">
        <f>('1 Utsläpp'!AM19/'6 FV'!AM19)*1000</f>
        <v>2.8290901757072073</v>
      </c>
      <c r="AN18" s="354">
        <f>('1 Utsläpp'!AN19/'6 FV'!AN19)*1000</f>
        <v>3.0260834977125173</v>
      </c>
      <c r="AO18" s="354">
        <f>('1 Utsläpp'!AO19/'6 FV'!AO19)*1000</f>
        <v>2.914736817151423</v>
      </c>
      <c r="AP18" s="354">
        <f>('1 Utsläpp'!AP19/'6 FV'!AP19)*1000</f>
        <v>3.3726191112330239</v>
      </c>
      <c r="AQ18" s="354">
        <f>('1 Utsläpp'!AQ19/'6 FV'!AQ19)*1000</f>
        <v>2.8463974289025522</v>
      </c>
      <c r="AR18" s="354">
        <f>('1 Utsläpp'!AR19/'6 FV'!AR19)*1000</f>
        <v>3.0817172803816306</v>
      </c>
      <c r="AS18" s="354">
        <f>('1 Utsläpp'!AS19/'6 FV'!AS19)*1000</f>
        <v>2.7625813869220224</v>
      </c>
      <c r="AT18" s="354">
        <f>('1 Utsläpp'!AT19/'6 FV'!AT19)*1000</f>
        <v>3.0738492606950492</v>
      </c>
      <c r="AU18" s="354">
        <f>('1 Utsläpp'!AU19/'6 FV'!AU19)*1000</f>
        <v>2.6083206688491956</v>
      </c>
      <c r="AV18" s="354">
        <f>('1 Utsläpp'!AV19/'6 FV'!AV19)*1000</f>
        <v>2.8095155788337114</v>
      </c>
      <c r="AW18" s="354">
        <f>('1 Utsläpp'!AW19/'6 FV'!AW19)*1000</f>
        <v>2.7596096677079638</v>
      </c>
      <c r="AX18" s="354">
        <f>('1 Utsläpp'!AX19/'6 FV'!AX19)*1000</f>
        <v>3.2694975840406033</v>
      </c>
      <c r="AY18" s="354">
        <f>('1 Utsläpp'!AY19/'6 FV'!AY19)*1000</f>
        <v>2.6522176476657071</v>
      </c>
      <c r="AZ18" s="354">
        <f>('1 Utsläpp'!AZ19/'6 FV'!AZ19)*1000</f>
        <v>2.8415929806722837</v>
      </c>
      <c r="BA18" s="354">
        <f>('1 Utsläpp'!BA19/'6 FV'!BA19)*1000</f>
        <v>2.8948632875882825</v>
      </c>
      <c r="BB18" s="354">
        <f>('1 Utsläpp'!BB19/'6 FV'!BB19)*1000</f>
        <v>2.7496259385049386</v>
      </c>
      <c r="BC18" s="354">
        <f>('1 Utsläpp'!BC19/'6 FV'!BC19)*1000</f>
        <v>2.5207209006565425</v>
      </c>
      <c r="BD18" s="354">
        <f>('1 Utsläpp'!BD19/'6 FV'!BD19)*1000</f>
        <v>2.6731802142093954</v>
      </c>
      <c r="BE18" s="354">
        <f>('1 Utsläpp'!BE19/'6 FV'!BE19)*1000</f>
        <v>2.6694330271954394</v>
      </c>
      <c r="BF18" s="354">
        <f>('1 Utsläpp'!BF19/'6 FV'!BF19)*1000</f>
        <v>2.8828118730475296</v>
      </c>
      <c r="BG18" s="354">
        <f>('1 Utsläpp'!BG19/'6 FV'!BG19)*1000</f>
        <v>2.3575399558732482</v>
      </c>
      <c r="BH18" s="354">
        <f>('1 Utsläpp'!BH19/'6 FV'!BH19)*1000</f>
        <v>2.5833519418222033</v>
      </c>
      <c r="BI18" s="354">
        <f>('1 Utsläpp'!BI19/'6 FV'!BI19)*1000</f>
        <v>2.355153918834072</v>
      </c>
      <c r="BJ18" s="354">
        <f>('1 Utsläpp'!BJ19/'6 FV'!BJ19)*1000</f>
        <v>2.7820643950709441</v>
      </c>
      <c r="BK18" s="354">
        <f>('1 Utsläpp'!BK19/'6 FV'!BK19)*1000</f>
        <v>2.4011644338422449</v>
      </c>
      <c r="BL18" s="354">
        <f>('1 Utsläpp'!BL19/'6 FV'!BL19)*1000</f>
        <v>2.7832229557066945</v>
      </c>
      <c r="BM18" s="354">
        <f>('1 Utsläpp'!BM19/'6 FV'!BM19)*1000</f>
        <v>2.2142520568714414</v>
      </c>
      <c r="BN18" s="354">
        <f>('1 Utsläpp'!BN19/'6 FV'!BN19)*1000</f>
        <v>2.6264985078861316</v>
      </c>
      <c r="BO18" s="354">
        <f>('1 Utsläpp'!BO19/'6 FV'!BO19)*1000</f>
        <v>2.3822062830805519</v>
      </c>
      <c r="BP18" s="354">
        <f>('1 Utsläpp'!BP19/'6 FV'!BP19)*1000</f>
        <v>3.054377452786766</v>
      </c>
    </row>
    <row r="19" spans="1:68" s="57" customFormat="1" ht="13" x14ac:dyDescent="0.3">
      <c r="A19" s="86">
        <v>15</v>
      </c>
      <c r="B19" s="57" t="s">
        <v>149</v>
      </c>
      <c r="C19" s="86" t="s">
        <v>41</v>
      </c>
      <c r="D19" s="354">
        <f>('1 Utsläpp'!D20/'6 FV'!D20)*1000</f>
        <v>77.782110384609837</v>
      </c>
      <c r="E19" s="354">
        <f>('1 Utsläpp'!E20/'6 FV'!E20)*1000</f>
        <v>65.951788694653928</v>
      </c>
      <c r="F19" s="354">
        <f>('1 Utsläpp'!F20/'6 FV'!F20)*1000</f>
        <v>67.777695363732093</v>
      </c>
      <c r="G19" s="354">
        <f>('1 Utsläpp'!G20/'6 FV'!G20)*1000</f>
        <v>90.003718890998627</v>
      </c>
      <c r="H19" s="354">
        <f>('1 Utsläpp'!H20/'6 FV'!H20)*1000</f>
        <v>86.42871081751818</v>
      </c>
      <c r="I19" s="354">
        <f>('1 Utsläpp'!I20/'6 FV'!I20)*1000</f>
        <v>67.506716070902357</v>
      </c>
      <c r="J19" s="354">
        <f>('1 Utsläpp'!J20/'6 FV'!J20)*1000</f>
        <v>57.762042731402957</v>
      </c>
      <c r="K19" s="354">
        <f>('1 Utsläpp'!K20/'6 FV'!K20)*1000</f>
        <v>98.126935487717361</v>
      </c>
      <c r="L19" s="354">
        <f>('1 Utsläpp'!L20/'6 FV'!L20)*1000</f>
        <v>127.06800568019145</v>
      </c>
      <c r="M19" s="354">
        <f>('1 Utsläpp'!M20/'6 FV'!M20)*1000</f>
        <v>78.315066541387722</v>
      </c>
      <c r="N19" s="354">
        <f>('1 Utsläpp'!N20/'6 FV'!N20)*1000</f>
        <v>59.661262195613205</v>
      </c>
      <c r="O19" s="354">
        <f>('1 Utsläpp'!O20/'6 FV'!O20)*1000</f>
        <v>110.59180644288438</v>
      </c>
      <c r="P19" s="354">
        <f>('1 Utsläpp'!P20/'6 FV'!P20)*1000</f>
        <v>106.81774299422153</v>
      </c>
      <c r="Q19" s="354">
        <f>('1 Utsläpp'!Q20/'6 FV'!Q20)*1000</f>
        <v>72.782381580367044</v>
      </c>
      <c r="R19" s="354">
        <f>('1 Utsläpp'!R20/'6 FV'!R20)*1000</f>
        <v>52.23499176794752</v>
      </c>
      <c r="S19" s="354">
        <f>('1 Utsläpp'!S20/'6 FV'!S20)*1000</f>
        <v>71.995380925491389</v>
      </c>
      <c r="T19" s="354">
        <f>('1 Utsläpp'!T20/'6 FV'!T20)*1000</f>
        <v>83.751823756104216</v>
      </c>
      <c r="U19" s="354">
        <f>('1 Utsläpp'!U20/'6 FV'!U20)*1000</f>
        <v>54.932500500609443</v>
      </c>
      <c r="V19" s="354">
        <f>('1 Utsläpp'!V20/'6 FV'!V20)*1000</f>
        <v>44.901210306166845</v>
      </c>
      <c r="W19" s="354">
        <f>('1 Utsläpp'!W20/'6 FV'!W20)*1000</f>
        <v>67.100867184261432</v>
      </c>
      <c r="X19" s="354">
        <f>('1 Utsläpp'!X20/'6 FV'!X20)*1000</f>
        <v>82.705312486803891</v>
      </c>
      <c r="Y19" s="354">
        <f>('1 Utsläpp'!Y20/'6 FV'!Y20)*1000</f>
        <v>58.955908554884061</v>
      </c>
      <c r="Z19" s="354">
        <f>('1 Utsläpp'!Z20/'6 FV'!Z20)*1000</f>
        <v>51.578256596651578</v>
      </c>
      <c r="AA19" s="354">
        <f>('1 Utsläpp'!AA20/'6 FV'!AA20)*1000</f>
        <v>63.185529009603584</v>
      </c>
      <c r="AB19" s="354">
        <f>('1 Utsläpp'!AB20/'6 FV'!AB20)*1000</f>
        <v>62.837834626031501</v>
      </c>
      <c r="AC19" s="354">
        <f>('1 Utsläpp'!AC20/'6 FV'!AC20)*1000</f>
        <v>55.457042674163823</v>
      </c>
      <c r="AD19" s="354">
        <f>('1 Utsläpp'!AD20/'6 FV'!AD20)*1000</f>
        <v>46.517789287738985</v>
      </c>
      <c r="AE19" s="354">
        <f>('1 Utsläpp'!AE20/'6 FV'!AE20)*1000</f>
        <v>59.807019687675982</v>
      </c>
      <c r="AF19" s="354">
        <f>('1 Utsläpp'!AF20/'6 FV'!AF20)*1000</f>
        <v>64.570674591158948</v>
      </c>
      <c r="AG19" s="354">
        <f>('1 Utsläpp'!AG20/'6 FV'!AG20)*1000</f>
        <v>45.261704516344288</v>
      </c>
      <c r="AH19" s="354">
        <f>('1 Utsläpp'!AH20/'6 FV'!AH20)*1000</f>
        <v>36.586346323102987</v>
      </c>
      <c r="AI19" s="354">
        <f>('1 Utsläpp'!AI20/'6 FV'!AI20)*1000</f>
        <v>55.817963416399984</v>
      </c>
      <c r="AJ19" s="354">
        <f>('1 Utsläpp'!AJ20/'6 FV'!AJ20)*1000</f>
        <v>66.742515825602595</v>
      </c>
      <c r="AK19" s="354">
        <f>('1 Utsläpp'!AK20/'6 FV'!AK20)*1000</f>
        <v>53.598701375439212</v>
      </c>
      <c r="AL19" s="354">
        <f>('1 Utsläpp'!AL20/'6 FV'!AL20)*1000</f>
        <v>48.563114048382204</v>
      </c>
      <c r="AM19" s="354">
        <f>('1 Utsläpp'!AM20/'6 FV'!AM20)*1000</f>
        <v>60.295807602908894</v>
      </c>
      <c r="AN19" s="354">
        <f>('1 Utsläpp'!AN20/'6 FV'!AN20)*1000</f>
        <v>59.117505410941305</v>
      </c>
      <c r="AO19" s="354">
        <f>('1 Utsläpp'!AO20/'6 FV'!AO20)*1000</f>
        <v>53.321181697484271</v>
      </c>
      <c r="AP19" s="354">
        <f>('1 Utsläpp'!AP20/'6 FV'!AP20)*1000</f>
        <v>55.885359474769643</v>
      </c>
      <c r="AQ19" s="354">
        <f>('1 Utsläpp'!AQ20/'6 FV'!AQ20)*1000</f>
        <v>60.317720820594459</v>
      </c>
      <c r="AR19" s="354">
        <f>('1 Utsläpp'!AR20/'6 FV'!AR20)*1000</f>
        <v>70.645459359395247</v>
      </c>
      <c r="AS19" s="354">
        <f>('1 Utsläpp'!AS20/'6 FV'!AS20)*1000</f>
        <v>57.415968993146649</v>
      </c>
      <c r="AT19" s="354">
        <f>('1 Utsläpp'!AT20/'6 FV'!AT20)*1000</f>
        <v>61.357822709458993</v>
      </c>
      <c r="AU19" s="354">
        <f>('1 Utsläpp'!AU20/'6 FV'!AU20)*1000</f>
        <v>67.635594411734957</v>
      </c>
      <c r="AV19" s="354">
        <f>('1 Utsläpp'!AV20/'6 FV'!AV20)*1000</f>
        <v>68.370593830450161</v>
      </c>
      <c r="AW19" s="354">
        <f>('1 Utsläpp'!AW20/'6 FV'!AW20)*1000</f>
        <v>40.572792435187822</v>
      </c>
      <c r="AX19" s="354">
        <f>('1 Utsläpp'!AX20/'6 FV'!AX20)*1000</f>
        <v>41.226986350056876</v>
      </c>
      <c r="AY19" s="354">
        <f>('1 Utsläpp'!AY20/'6 FV'!AY20)*1000</f>
        <v>40.123647692520244</v>
      </c>
      <c r="AZ19" s="354">
        <f>('1 Utsläpp'!AZ20/'6 FV'!AZ20)*1000</f>
        <v>34.683277208975213</v>
      </c>
      <c r="BA19" s="354">
        <f>('1 Utsläpp'!BA20/'6 FV'!BA20)*1000</f>
        <v>35.33065922524171</v>
      </c>
      <c r="BB19" s="354">
        <f>('1 Utsläpp'!BB20/'6 FV'!BB20)*1000</f>
        <v>35.75676957849177</v>
      </c>
      <c r="BC19" s="354">
        <f>('1 Utsläpp'!BC20/'6 FV'!BC20)*1000</f>
        <v>37.24363147995907</v>
      </c>
      <c r="BD19" s="354">
        <f>('1 Utsläpp'!BD20/'6 FV'!BD20)*1000</f>
        <v>41.854859102938377</v>
      </c>
      <c r="BE19" s="354">
        <f>('1 Utsläpp'!BE20/'6 FV'!BE20)*1000</f>
        <v>46.635506942875118</v>
      </c>
      <c r="BF19" s="354">
        <f>('1 Utsläpp'!BF20/'6 FV'!BF20)*1000</f>
        <v>47.026366724712744</v>
      </c>
      <c r="BG19" s="354">
        <f>('1 Utsläpp'!BG20/'6 FV'!BG20)*1000</f>
        <v>49.978540095808725</v>
      </c>
      <c r="BH19" s="354">
        <f>('1 Utsläpp'!BH20/'6 FV'!BH20)*1000</f>
        <v>46.116286457068782</v>
      </c>
      <c r="BI19" s="354">
        <f>('1 Utsläpp'!BI20/'6 FV'!BI20)*1000</f>
        <v>47.077045358405918</v>
      </c>
      <c r="BJ19" s="354">
        <f>('1 Utsläpp'!BJ20/'6 FV'!BJ20)*1000</f>
        <v>40.798852651128108</v>
      </c>
      <c r="BK19" s="354">
        <f>('1 Utsläpp'!BK20/'6 FV'!BK20)*1000</f>
        <v>51.333216499183884</v>
      </c>
      <c r="BL19" s="354">
        <f>('1 Utsläpp'!BL20/'6 FV'!BL20)*1000</f>
        <v>44.517329116629313</v>
      </c>
      <c r="BM19" s="354">
        <f>('1 Utsläpp'!BM20/'6 FV'!BM20)*1000</f>
        <v>44.590871632147397</v>
      </c>
      <c r="BN19" s="354">
        <f>('1 Utsläpp'!BN20/'6 FV'!BN20)*1000</f>
        <v>41.840449613356633</v>
      </c>
      <c r="BO19" s="354">
        <f>('1 Utsläpp'!BO20/'6 FV'!BO20)*1000</f>
        <v>42.960635514231946</v>
      </c>
      <c r="BP19" s="354">
        <f>('1 Utsläpp'!BP20/'6 FV'!BP20)*1000</f>
        <v>47.974453411676201</v>
      </c>
    </row>
    <row r="20" spans="1:68" s="57" customFormat="1" ht="13" x14ac:dyDescent="0.3">
      <c r="A20" s="86">
        <v>16</v>
      </c>
      <c r="B20" s="57" t="s">
        <v>150</v>
      </c>
      <c r="C20" s="86" t="s">
        <v>9</v>
      </c>
      <c r="D20" s="354">
        <f>('1 Utsläpp'!D21/'6 FV'!D21)*1000</f>
        <v>7.1818945755217198</v>
      </c>
      <c r="E20" s="354">
        <f>('1 Utsläpp'!E21/'6 FV'!E21)*1000</f>
        <v>6.7010540210018075</v>
      </c>
      <c r="F20" s="354">
        <f>('1 Utsläpp'!F21/'6 FV'!F21)*1000</f>
        <v>7.8007581054781001</v>
      </c>
      <c r="G20" s="354">
        <f>('1 Utsläpp'!G21/'6 FV'!G21)*1000</f>
        <v>6.1666941845285539</v>
      </c>
      <c r="H20" s="354">
        <f>('1 Utsläpp'!H21/'6 FV'!H21)*1000</f>
        <v>7.8016850466833318</v>
      </c>
      <c r="I20" s="354">
        <f>('1 Utsläpp'!I21/'6 FV'!I21)*1000</f>
        <v>6.4819189844395524</v>
      </c>
      <c r="J20" s="354">
        <f>('1 Utsläpp'!J21/'6 FV'!J21)*1000</f>
        <v>7.1649191501565195</v>
      </c>
      <c r="K20" s="354">
        <f>('1 Utsläpp'!K21/'6 FV'!K21)*1000</f>
        <v>5.6946818999573852</v>
      </c>
      <c r="L20" s="354">
        <f>('1 Utsläpp'!L21/'6 FV'!L21)*1000</f>
        <v>8.5375224021473066</v>
      </c>
      <c r="M20" s="354">
        <f>('1 Utsläpp'!M21/'6 FV'!M21)*1000</f>
        <v>6.791192275810455</v>
      </c>
      <c r="N20" s="354">
        <f>('1 Utsläpp'!N21/'6 FV'!N21)*1000</f>
        <v>7.4203721309763546</v>
      </c>
      <c r="O20" s="354">
        <f>('1 Utsläpp'!O21/'6 FV'!O21)*1000</f>
        <v>6.1760304210695711</v>
      </c>
      <c r="P20" s="354">
        <f>('1 Utsläpp'!P21/'6 FV'!P21)*1000</f>
        <v>8.2963482357604121</v>
      </c>
      <c r="Q20" s="354">
        <f>('1 Utsläpp'!Q21/'6 FV'!Q21)*1000</f>
        <v>6.8105344153691973</v>
      </c>
      <c r="R20" s="354">
        <f>('1 Utsläpp'!R21/'6 FV'!R21)*1000</f>
        <v>7.3801803724074979</v>
      </c>
      <c r="S20" s="354">
        <f>('1 Utsläpp'!S21/'6 FV'!S21)*1000</f>
        <v>5.8184876081388515</v>
      </c>
      <c r="T20" s="354">
        <f>('1 Utsläpp'!T21/'6 FV'!T21)*1000</f>
        <v>7.8752633258779428</v>
      </c>
      <c r="U20" s="354">
        <f>('1 Utsläpp'!U21/'6 FV'!U21)*1000</f>
        <v>6.5628820736724336</v>
      </c>
      <c r="V20" s="354">
        <f>('1 Utsläpp'!V21/'6 FV'!V21)*1000</f>
        <v>7.2743155133178838</v>
      </c>
      <c r="W20" s="354">
        <f>('1 Utsläpp'!W21/'6 FV'!W21)*1000</f>
        <v>5.830923042079645</v>
      </c>
      <c r="X20" s="354">
        <f>('1 Utsläpp'!X21/'6 FV'!X21)*1000</f>
        <v>8.2651261078857363</v>
      </c>
      <c r="Y20" s="354">
        <f>('1 Utsläpp'!Y21/'6 FV'!Y21)*1000</f>
        <v>6.8326213094652397</v>
      </c>
      <c r="Z20" s="354">
        <f>('1 Utsläpp'!Z21/'6 FV'!Z21)*1000</f>
        <v>7.5162762979440316</v>
      </c>
      <c r="AA20" s="354">
        <f>('1 Utsläpp'!AA21/'6 FV'!AA21)*1000</f>
        <v>5.8796461093547503</v>
      </c>
      <c r="AB20" s="354">
        <f>('1 Utsläpp'!AB21/'6 FV'!AB21)*1000</f>
        <v>7.8707981299843546</v>
      </c>
      <c r="AC20" s="354">
        <f>('1 Utsläpp'!AC21/'6 FV'!AC21)*1000</f>
        <v>6.4863145216304749</v>
      </c>
      <c r="AD20" s="354">
        <f>('1 Utsläpp'!AD21/'6 FV'!AD21)*1000</f>
        <v>7.0946492161139316</v>
      </c>
      <c r="AE20" s="354">
        <f>('1 Utsläpp'!AE21/'6 FV'!AE21)*1000</f>
        <v>5.4330110951403237</v>
      </c>
      <c r="AF20" s="354">
        <f>('1 Utsläpp'!AF21/'6 FV'!AF21)*1000</f>
        <v>7.4250626096834171</v>
      </c>
      <c r="AG20" s="354">
        <f>('1 Utsläpp'!AG21/'6 FV'!AG21)*1000</f>
        <v>6.2408024054802755</v>
      </c>
      <c r="AH20" s="354">
        <f>('1 Utsläpp'!AH21/'6 FV'!AH21)*1000</f>
        <v>6.9293316039272783</v>
      </c>
      <c r="AI20" s="354">
        <f>('1 Utsläpp'!AI21/'6 FV'!AI21)*1000</f>
        <v>5.3340300629338557</v>
      </c>
      <c r="AJ20" s="354">
        <f>('1 Utsläpp'!AJ21/'6 FV'!AJ21)*1000</f>
        <v>7.367027840265127</v>
      </c>
      <c r="AK20" s="354">
        <f>('1 Utsläpp'!AK21/'6 FV'!AK21)*1000</f>
        <v>6.2088434204373728</v>
      </c>
      <c r="AL20" s="354">
        <f>('1 Utsläpp'!AL21/'6 FV'!AL21)*1000</f>
        <v>7.3217441976153061</v>
      </c>
      <c r="AM20" s="354">
        <f>('1 Utsläpp'!AM21/'6 FV'!AM21)*1000</f>
        <v>5.6695632444202069</v>
      </c>
      <c r="AN20" s="354">
        <f>('1 Utsläpp'!AN21/'6 FV'!AN21)*1000</f>
        <v>6.8052186385361333</v>
      </c>
      <c r="AO20" s="354">
        <f>('1 Utsläpp'!AO21/'6 FV'!AO21)*1000</f>
        <v>5.9353222418282128</v>
      </c>
      <c r="AP20" s="354">
        <f>('1 Utsläpp'!AP21/'6 FV'!AP21)*1000</f>
        <v>6.6925153137971778</v>
      </c>
      <c r="AQ20" s="354">
        <f>('1 Utsläpp'!AQ21/'6 FV'!AQ21)*1000</f>
        <v>4.9488077174343124</v>
      </c>
      <c r="AR20" s="354">
        <f>('1 Utsläpp'!AR21/'6 FV'!AR21)*1000</f>
        <v>6.2367753663006864</v>
      </c>
      <c r="AS20" s="354">
        <f>('1 Utsläpp'!AS21/'6 FV'!AS21)*1000</f>
        <v>5.7550803842188394</v>
      </c>
      <c r="AT20" s="354">
        <f>('1 Utsläpp'!AT21/'6 FV'!AT21)*1000</f>
        <v>6.3394842175034274</v>
      </c>
      <c r="AU20" s="354">
        <f>('1 Utsläpp'!AU21/'6 FV'!AU21)*1000</f>
        <v>4.6971023714333677</v>
      </c>
      <c r="AV20" s="354">
        <f>('1 Utsläpp'!AV21/'6 FV'!AV21)*1000</f>
        <v>6.05652764276424</v>
      </c>
      <c r="AW20" s="354">
        <f>('1 Utsläpp'!AW21/'6 FV'!AW21)*1000</f>
        <v>5.8010467321488024</v>
      </c>
      <c r="AX20" s="354">
        <f>('1 Utsläpp'!AX21/'6 FV'!AX21)*1000</f>
        <v>6.459888740210987</v>
      </c>
      <c r="AY20" s="354">
        <f>('1 Utsläpp'!AY21/'6 FV'!AY21)*1000</f>
        <v>4.8194513510985164</v>
      </c>
      <c r="AZ20" s="354">
        <f>('1 Utsläpp'!AZ21/'6 FV'!AZ21)*1000</f>
        <v>6.2852587788678065</v>
      </c>
      <c r="BA20" s="354">
        <f>('1 Utsläpp'!BA21/'6 FV'!BA21)*1000</f>
        <v>5.314103258043434</v>
      </c>
      <c r="BB20" s="354">
        <f>('1 Utsläpp'!BB21/'6 FV'!BB21)*1000</f>
        <v>6.4278057755358029</v>
      </c>
      <c r="BC20" s="354">
        <f>('1 Utsläpp'!BC21/'6 FV'!BC21)*1000</f>
        <v>5.1107789153786616</v>
      </c>
      <c r="BD20" s="354">
        <f>('1 Utsläpp'!BD21/'6 FV'!BD21)*1000</f>
        <v>6.5219363348722244</v>
      </c>
      <c r="BE20" s="354">
        <f>('1 Utsläpp'!BE21/'6 FV'!BE21)*1000</f>
        <v>5.8979837392013819</v>
      </c>
      <c r="BF20" s="354">
        <f>('1 Utsläpp'!BF21/'6 FV'!BF21)*1000</f>
        <v>6.659952082846865</v>
      </c>
      <c r="BG20" s="354">
        <f>('1 Utsläpp'!BG21/'6 FV'!BG21)*1000</f>
        <v>4.878012082464438</v>
      </c>
      <c r="BH20" s="354">
        <f>('1 Utsläpp'!BH21/'6 FV'!BH21)*1000</f>
        <v>5.8042698978895286</v>
      </c>
      <c r="BI20" s="354">
        <f>('1 Utsläpp'!BI21/'6 FV'!BI21)*1000</f>
        <v>4.8429582508580671</v>
      </c>
      <c r="BJ20" s="354">
        <f>('1 Utsläpp'!BJ21/'6 FV'!BJ21)*1000</f>
        <v>5.6728330506209241</v>
      </c>
      <c r="BK20" s="354">
        <f>('1 Utsläpp'!BK21/'6 FV'!BK21)*1000</f>
        <v>4.4083762272192262</v>
      </c>
      <c r="BL20" s="354">
        <f>('1 Utsläpp'!BL21/'6 FV'!BL21)*1000</f>
        <v>5.240066652844666</v>
      </c>
      <c r="BM20" s="354">
        <f>('1 Utsläpp'!BM21/'6 FV'!BM21)*1000</f>
        <v>4.6017490803735468</v>
      </c>
      <c r="BN20" s="354">
        <f>('1 Utsläpp'!BN21/'6 FV'!BN21)*1000</f>
        <v>5.4164825159991299</v>
      </c>
      <c r="BO20" s="354">
        <f>('1 Utsläpp'!BO21/'6 FV'!BO21)*1000</f>
        <v>4.0452560590391036</v>
      </c>
      <c r="BP20" s="354">
        <f>('1 Utsläpp'!BP21/'6 FV'!BP21)*1000</f>
        <v>6.6963290158508331</v>
      </c>
    </row>
    <row r="21" spans="1:68" s="57" customFormat="1" ht="13" x14ac:dyDescent="0.3">
      <c r="A21" s="86">
        <v>17</v>
      </c>
      <c r="B21" s="57" t="s">
        <v>151</v>
      </c>
      <c r="C21" s="86" t="s">
        <v>10</v>
      </c>
      <c r="D21" s="354">
        <f>('1 Utsläpp'!D22/'6 FV'!D22)*1000</f>
        <v>5.0828319176182841</v>
      </c>
      <c r="E21" s="354">
        <f>('1 Utsläpp'!E22/'6 FV'!E22)*1000</f>
        <v>4.5663475601362711</v>
      </c>
      <c r="F21" s="354">
        <f>('1 Utsläpp'!F22/'6 FV'!F22)*1000</f>
        <v>4.6115675769288735</v>
      </c>
      <c r="G21" s="354">
        <f>('1 Utsläpp'!G22/'6 FV'!G22)*1000</f>
        <v>4.5712613593715119</v>
      </c>
      <c r="H21" s="354">
        <f>('1 Utsläpp'!H22/'6 FV'!H22)*1000</f>
        <v>4.6051600506023096</v>
      </c>
      <c r="I21" s="354">
        <f>('1 Utsläpp'!I22/'6 FV'!I22)*1000</f>
        <v>4.2249208032641583</v>
      </c>
      <c r="J21" s="354">
        <f>('1 Utsläpp'!J22/'6 FV'!J22)*1000</f>
        <v>4.30275868866838</v>
      </c>
      <c r="K21" s="354">
        <f>('1 Utsläpp'!K22/'6 FV'!K22)*1000</f>
        <v>4.0091032441107668</v>
      </c>
      <c r="L21" s="354">
        <f>('1 Utsläpp'!L22/'6 FV'!L22)*1000</f>
        <v>4.7690262117827036</v>
      </c>
      <c r="M21" s="354">
        <f>('1 Utsläpp'!M22/'6 FV'!M22)*1000</f>
        <v>4.1411090193330358</v>
      </c>
      <c r="N21" s="354">
        <f>('1 Utsläpp'!N22/'6 FV'!N22)*1000</f>
        <v>4.2472396499946932</v>
      </c>
      <c r="O21" s="354">
        <f>('1 Utsläpp'!O22/'6 FV'!O22)*1000</f>
        <v>4.0470603812791603</v>
      </c>
      <c r="P21" s="354">
        <f>('1 Utsläpp'!P22/'6 FV'!P22)*1000</f>
        <v>4.8354730172116245</v>
      </c>
      <c r="Q21" s="354">
        <f>('1 Utsläpp'!Q22/'6 FV'!Q22)*1000</f>
        <v>4.1747262336029136</v>
      </c>
      <c r="R21" s="354">
        <f>('1 Utsläpp'!R22/'6 FV'!R22)*1000</f>
        <v>4.1489583809431991</v>
      </c>
      <c r="S21" s="354">
        <f>('1 Utsläpp'!S22/'6 FV'!S22)*1000</f>
        <v>3.9724866757124269</v>
      </c>
      <c r="T21" s="354">
        <f>('1 Utsläpp'!T22/'6 FV'!T22)*1000</f>
        <v>4.1744008233428831</v>
      </c>
      <c r="U21" s="354">
        <f>('1 Utsläpp'!U22/'6 FV'!U22)*1000</f>
        <v>3.7549356894576658</v>
      </c>
      <c r="V21" s="354">
        <f>('1 Utsläpp'!V22/'6 FV'!V22)*1000</f>
        <v>3.8077672631989286</v>
      </c>
      <c r="W21" s="354">
        <f>('1 Utsläpp'!W22/'6 FV'!W22)*1000</f>
        <v>3.6960838976919517</v>
      </c>
      <c r="X21" s="354">
        <f>('1 Utsläpp'!X22/'6 FV'!X22)*1000</f>
        <v>4.0359200517294704</v>
      </c>
      <c r="Y21" s="354">
        <f>('1 Utsläpp'!Y22/'6 FV'!Y22)*1000</f>
        <v>3.4989996313340486</v>
      </c>
      <c r="Z21" s="354">
        <f>('1 Utsläpp'!Z22/'6 FV'!Z22)*1000</f>
        <v>3.5484866704164246</v>
      </c>
      <c r="AA21" s="354">
        <f>('1 Utsläpp'!AA22/'6 FV'!AA22)*1000</f>
        <v>3.3088364113508506</v>
      </c>
      <c r="AB21" s="354">
        <f>('1 Utsläpp'!AB22/'6 FV'!AB22)*1000</f>
        <v>3.4170058986704794</v>
      </c>
      <c r="AC21" s="354">
        <f>('1 Utsläpp'!AC22/'6 FV'!AC22)*1000</f>
        <v>3.0410102630765858</v>
      </c>
      <c r="AD21" s="354">
        <f>('1 Utsläpp'!AD22/'6 FV'!AD22)*1000</f>
        <v>3.1324471566097478</v>
      </c>
      <c r="AE21" s="354">
        <f>('1 Utsläpp'!AE22/'6 FV'!AE22)*1000</f>
        <v>3.019419242630387</v>
      </c>
      <c r="AF21" s="354">
        <f>('1 Utsläpp'!AF22/'6 FV'!AF22)*1000</f>
        <v>3.4012513881185713</v>
      </c>
      <c r="AG21" s="354">
        <f>('1 Utsläpp'!AG22/'6 FV'!AG22)*1000</f>
        <v>2.9977665251601811</v>
      </c>
      <c r="AH21" s="354">
        <f>('1 Utsläpp'!AH22/'6 FV'!AH22)*1000</f>
        <v>2.9807721878486806</v>
      </c>
      <c r="AI21" s="354">
        <f>('1 Utsläpp'!AI22/'6 FV'!AI22)*1000</f>
        <v>2.8621180881086854</v>
      </c>
      <c r="AJ21" s="354">
        <f>('1 Utsläpp'!AJ22/'6 FV'!AJ22)*1000</f>
        <v>3.0183420691335652</v>
      </c>
      <c r="AK21" s="354">
        <f>('1 Utsläpp'!AK22/'6 FV'!AK22)*1000</f>
        <v>2.6918239363103398</v>
      </c>
      <c r="AL21" s="354">
        <f>('1 Utsläpp'!AL22/'6 FV'!AL22)*1000</f>
        <v>2.877625267134488</v>
      </c>
      <c r="AM21" s="354">
        <f>('1 Utsläpp'!AM22/'6 FV'!AM22)*1000</f>
        <v>2.7631234246600291</v>
      </c>
      <c r="AN21" s="354">
        <f>('1 Utsläpp'!AN22/'6 FV'!AN22)*1000</f>
        <v>2.9373516535584634</v>
      </c>
      <c r="AO21" s="354">
        <f>('1 Utsläpp'!AO22/'6 FV'!AO22)*1000</f>
        <v>2.5656050932607015</v>
      </c>
      <c r="AP21" s="354">
        <f>('1 Utsläpp'!AP22/'6 FV'!AP22)*1000</f>
        <v>2.6590191552199922</v>
      </c>
      <c r="AQ21" s="354">
        <f>('1 Utsläpp'!AQ22/'6 FV'!AQ22)*1000</f>
        <v>2.538911196635973</v>
      </c>
      <c r="AR21" s="354">
        <f>('1 Utsläpp'!AR22/'6 FV'!AR22)*1000</f>
        <v>2.8601117407918792</v>
      </c>
      <c r="AS21" s="354">
        <f>('1 Utsläpp'!AS22/'6 FV'!AS22)*1000</f>
        <v>2.6153247233537495</v>
      </c>
      <c r="AT21" s="354">
        <f>('1 Utsläpp'!AT22/'6 FV'!AT22)*1000</f>
        <v>2.9033917067794546</v>
      </c>
      <c r="AU21" s="354">
        <f>('1 Utsläpp'!AU22/'6 FV'!AU22)*1000</f>
        <v>2.6231477253354725</v>
      </c>
      <c r="AV21" s="354">
        <f>('1 Utsläpp'!AV22/'6 FV'!AV22)*1000</f>
        <v>2.8708547172041214</v>
      </c>
      <c r="AW21" s="354">
        <f>('1 Utsläpp'!AW22/'6 FV'!AW22)*1000</f>
        <v>2.5534802932023219</v>
      </c>
      <c r="AX21" s="354">
        <f>('1 Utsläpp'!AX22/'6 FV'!AX22)*1000</f>
        <v>2.760051435798728</v>
      </c>
      <c r="AY21" s="354">
        <f>('1 Utsläpp'!AY22/'6 FV'!AY22)*1000</f>
        <v>2.4326636839445777</v>
      </c>
      <c r="AZ21" s="354">
        <f>('1 Utsläpp'!AZ22/'6 FV'!AZ22)*1000</f>
        <v>2.5107058216860692</v>
      </c>
      <c r="BA21" s="354">
        <f>('1 Utsläpp'!BA22/'6 FV'!BA22)*1000</f>
        <v>2.4094301878641518</v>
      </c>
      <c r="BB21" s="354">
        <f>('1 Utsläpp'!BB22/'6 FV'!BB22)*1000</f>
        <v>2.4116384838472111</v>
      </c>
      <c r="BC21" s="354">
        <f>('1 Utsläpp'!BC22/'6 FV'!BC22)*1000</f>
        <v>2.182543074227715</v>
      </c>
      <c r="BD21" s="354">
        <f>('1 Utsläpp'!BD22/'6 FV'!BD22)*1000</f>
        <v>2.1218778318173133</v>
      </c>
      <c r="BE21" s="354">
        <f>('1 Utsläpp'!BE22/'6 FV'!BE22)*1000</f>
        <v>2.0859486679476782</v>
      </c>
      <c r="BF21" s="354">
        <f>('1 Utsläpp'!BF22/'6 FV'!BF22)*1000</f>
        <v>2.2939930072713861</v>
      </c>
      <c r="BG21" s="354">
        <f>('1 Utsläpp'!BG22/'6 FV'!BG22)*1000</f>
        <v>1.9643942717912761</v>
      </c>
      <c r="BH21" s="354">
        <f>('1 Utsläpp'!BH22/'6 FV'!BH22)*1000</f>
        <v>2.3414511063137713</v>
      </c>
      <c r="BI21" s="354">
        <f>('1 Utsläpp'!BI22/'6 FV'!BI22)*1000</f>
        <v>2.1484477557293751</v>
      </c>
      <c r="BJ21" s="354">
        <f>('1 Utsläpp'!BJ22/'6 FV'!BJ22)*1000</f>
        <v>2.3842117791628596</v>
      </c>
      <c r="BK21" s="354">
        <f>('1 Utsläpp'!BK22/'6 FV'!BK22)*1000</f>
        <v>2.2876452527130051</v>
      </c>
      <c r="BL21" s="354">
        <f>('1 Utsläpp'!BL22/'6 FV'!BL22)*1000</f>
        <v>2.3433242681835376</v>
      </c>
      <c r="BM21" s="354">
        <f>('1 Utsläpp'!BM22/'6 FV'!BM22)*1000</f>
        <v>2.2997817438894201</v>
      </c>
      <c r="BN21" s="354">
        <f>('1 Utsläpp'!BN22/'6 FV'!BN22)*1000</f>
        <v>2.3074265582429363</v>
      </c>
      <c r="BO21" s="354">
        <f>('1 Utsläpp'!BO22/'6 FV'!BO22)*1000</f>
        <v>2.1937455908329428</v>
      </c>
      <c r="BP21" s="354">
        <f>('1 Utsläpp'!BP22/'6 FV'!BP22)*1000</f>
        <v>2.6748656835448901</v>
      </c>
    </row>
    <row r="22" spans="1:68" s="57" customFormat="1" ht="13" x14ac:dyDescent="0.3">
      <c r="A22" s="86">
        <v>18</v>
      </c>
      <c r="B22" s="57" t="s">
        <v>152</v>
      </c>
      <c r="C22" s="86" t="s">
        <v>42</v>
      </c>
      <c r="D22" s="354">
        <f>('1 Utsläpp'!D23/'6 FV'!D23)*1000</f>
        <v>54.452285101046222</v>
      </c>
      <c r="E22" s="354">
        <f>('1 Utsläpp'!E23/'6 FV'!E23)*1000</f>
        <v>54.144131374650669</v>
      </c>
      <c r="F22" s="354">
        <f>('1 Utsläpp'!F23/'6 FV'!F23)*1000</f>
        <v>56.659609662851146</v>
      </c>
      <c r="G22" s="354">
        <f>('1 Utsläpp'!G23/'6 FV'!G23)*1000</f>
        <v>55.900793797653954</v>
      </c>
      <c r="H22" s="354">
        <f>('1 Utsläpp'!H23/'6 FV'!H23)*1000</f>
        <v>54.595352153762185</v>
      </c>
      <c r="I22" s="354">
        <f>('1 Utsläpp'!I23/'6 FV'!I23)*1000</f>
        <v>55.245824822171485</v>
      </c>
      <c r="J22" s="354">
        <f>('1 Utsläpp'!J23/'6 FV'!J23)*1000</f>
        <v>57.303832988760938</v>
      </c>
      <c r="K22" s="354">
        <f>('1 Utsläpp'!K23/'6 FV'!K23)*1000</f>
        <v>54.352613365124398</v>
      </c>
      <c r="L22" s="354">
        <f>('1 Utsläpp'!L23/'6 FV'!L23)*1000</f>
        <v>58.546034720351059</v>
      </c>
      <c r="M22" s="354">
        <f>('1 Utsläpp'!M23/'6 FV'!M23)*1000</f>
        <v>51.321596090438078</v>
      </c>
      <c r="N22" s="354">
        <f>('1 Utsläpp'!N23/'6 FV'!N23)*1000</f>
        <v>52.492105618445791</v>
      </c>
      <c r="O22" s="354">
        <f>('1 Utsläpp'!O23/'6 FV'!O23)*1000</f>
        <v>49.093744525863237</v>
      </c>
      <c r="P22" s="354">
        <f>('1 Utsläpp'!P23/'6 FV'!P23)*1000</f>
        <v>44.934728035650409</v>
      </c>
      <c r="Q22" s="354">
        <f>('1 Utsläpp'!Q23/'6 FV'!Q23)*1000</f>
        <v>41.433902481756839</v>
      </c>
      <c r="R22" s="354">
        <f>('1 Utsläpp'!R23/'6 FV'!R23)*1000</f>
        <v>42.251282708703464</v>
      </c>
      <c r="S22" s="354">
        <f>('1 Utsläpp'!S23/'6 FV'!S23)*1000</f>
        <v>38.363103113151311</v>
      </c>
      <c r="T22" s="354">
        <f>('1 Utsläpp'!T23/'6 FV'!T23)*1000</f>
        <v>36.982980520544132</v>
      </c>
      <c r="U22" s="354">
        <f>('1 Utsläpp'!U23/'6 FV'!U23)*1000</f>
        <v>36.176737231931142</v>
      </c>
      <c r="V22" s="354">
        <f>('1 Utsläpp'!V23/'6 FV'!V23)*1000</f>
        <v>38.643263012717448</v>
      </c>
      <c r="W22" s="354">
        <f>('1 Utsläpp'!W23/'6 FV'!W23)*1000</f>
        <v>37.36942338194617</v>
      </c>
      <c r="X22" s="354">
        <f>('1 Utsläpp'!X23/'6 FV'!X23)*1000</f>
        <v>39.635518881221223</v>
      </c>
      <c r="Y22" s="354">
        <f>('1 Utsläpp'!Y23/'6 FV'!Y23)*1000</f>
        <v>38.348138139613894</v>
      </c>
      <c r="Z22" s="354">
        <f>('1 Utsläpp'!Z23/'6 FV'!Z23)*1000</f>
        <v>37.238097872972098</v>
      </c>
      <c r="AA22" s="354">
        <f>('1 Utsläpp'!AA23/'6 FV'!AA23)*1000</f>
        <v>34.349364776438804</v>
      </c>
      <c r="AB22" s="354">
        <f>('1 Utsläpp'!AB23/'6 FV'!AB23)*1000</f>
        <v>35.171048528448033</v>
      </c>
      <c r="AC22" s="354">
        <f>('1 Utsläpp'!AC23/'6 FV'!AC23)*1000</f>
        <v>35.365161287631807</v>
      </c>
      <c r="AD22" s="354">
        <f>('1 Utsläpp'!AD23/'6 FV'!AD23)*1000</f>
        <v>41.641395405799607</v>
      </c>
      <c r="AE22" s="354">
        <f>('1 Utsläpp'!AE23/'6 FV'!AE23)*1000</f>
        <v>35.943916526567037</v>
      </c>
      <c r="AF22" s="354">
        <f>('1 Utsläpp'!AF23/'6 FV'!AF23)*1000</f>
        <v>42.391440986029323</v>
      </c>
      <c r="AG22" s="354">
        <f>('1 Utsläpp'!AG23/'6 FV'!AG23)*1000</f>
        <v>38.530759881915586</v>
      </c>
      <c r="AH22" s="354">
        <f>('1 Utsläpp'!AH23/'6 FV'!AH23)*1000</f>
        <v>42.405802178352054</v>
      </c>
      <c r="AI22" s="354">
        <f>('1 Utsläpp'!AI23/'6 FV'!AI23)*1000</f>
        <v>38.757192049228294</v>
      </c>
      <c r="AJ22" s="354">
        <f>('1 Utsläpp'!AJ23/'6 FV'!AJ23)*1000</f>
        <v>45.386623202473025</v>
      </c>
      <c r="AK22" s="354">
        <f>('1 Utsläpp'!AK23/'6 FV'!AK23)*1000</f>
        <v>39.902080288599102</v>
      </c>
      <c r="AL22" s="354">
        <f>('1 Utsläpp'!AL23/'6 FV'!AL23)*1000</f>
        <v>46.854111858393196</v>
      </c>
      <c r="AM22" s="354">
        <f>('1 Utsläpp'!AM23/'6 FV'!AM23)*1000</f>
        <v>43.793057226972429</v>
      </c>
      <c r="AN22" s="354">
        <f>('1 Utsläpp'!AN23/'6 FV'!AN23)*1000</f>
        <v>40.784673975888353</v>
      </c>
      <c r="AO22" s="354">
        <f>('1 Utsläpp'!AO23/'6 FV'!AO23)*1000</f>
        <v>38.892795594467387</v>
      </c>
      <c r="AP22" s="354">
        <f>('1 Utsläpp'!AP23/'6 FV'!AP23)*1000</f>
        <v>41.928303089039318</v>
      </c>
      <c r="AQ22" s="354">
        <f>('1 Utsläpp'!AQ23/'6 FV'!AQ23)*1000</f>
        <v>38.149390021163192</v>
      </c>
      <c r="AR22" s="354">
        <f>('1 Utsläpp'!AR23/'6 FV'!AR23)*1000</f>
        <v>36.987811329808999</v>
      </c>
      <c r="AS22" s="354">
        <f>('1 Utsläpp'!AS23/'6 FV'!AS23)*1000</f>
        <v>37.753687169638177</v>
      </c>
      <c r="AT22" s="354">
        <f>('1 Utsläpp'!AT23/'6 FV'!AT23)*1000</f>
        <v>41.082720507796694</v>
      </c>
      <c r="AU22" s="354">
        <f>('1 Utsläpp'!AU23/'6 FV'!AU23)*1000</f>
        <v>35.526123165893019</v>
      </c>
      <c r="AV22" s="354">
        <f>('1 Utsläpp'!AV23/'6 FV'!AV23)*1000</f>
        <v>34.435574075551017</v>
      </c>
      <c r="AW22" s="354">
        <f>('1 Utsläpp'!AW23/'6 FV'!AW23)*1000</f>
        <v>35.395234897618934</v>
      </c>
      <c r="AX22" s="354">
        <f>('1 Utsläpp'!AX23/'6 FV'!AX23)*1000</f>
        <v>39.319511891786924</v>
      </c>
      <c r="AY22" s="354">
        <f>('1 Utsläpp'!AY23/'6 FV'!AY23)*1000</f>
        <v>35.638608384723646</v>
      </c>
      <c r="AZ22" s="354">
        <f>('1 Utsläpp'!AZ23/'6 FV'!AZ23)*1000</f>
        <v>36.268834213149219</v>
      </c>
      <c r="BA22" s="354">
        <f>('1 Utsläpp'!BA23/'6 FV'!BA23)*1000</f>
        <v>32.178465890145759</v>
      </c>
      <c r="BB22" s="354">
        <f>('1 Utsläpp'!BB23/'6 FV'!BB23)*1000</f>
        <v>35.862817356548682</v>
      </c>
      <c r="BC22" s="354">
        <f>('1 Utsläpp'!BC23/'6 FV'!BC23)*1000</f>
        <v>31.328504016982631</v>
      </c>
      <c r="BD22" s="354">
        <f>('1 Utsläpp'!BD23/'6 FV'!BD23)*1000</f>
        <v>35.208166129819261</v>
      </c>
      <c r="BE22" s="354">
        <f>('1 Utsläpp'!BE23/'6 FV'!BE23)*1000</f>
        <v>35.876920087671593</v>
      </c>
      <c r="BF22" s="354">
        <f>('1 Utsläpp'!BF23/'6 FV'!BF23)*1000</f>
        <v>35.750364199548621</v>
      </c>
      <c r="BG22" s="354">
        <f>('1 Utsläpp'!BG23/'6 FV'!BG23)*1000</f>
        <v>31.683333115251752</v>
      </c>
      <c r="BH22" s="354">
        <f>('1 Utsläpp'!BH23/'6 FV'!BH23)*1000</f>
        <v>33.254784440215296</v>
      </c>
      <c r="BI22" s="354">
        <f>('1 Utsläpp'!BI23/'6 FV'!BI23)*1000</f>
        <v>31.486136581805532</v>
      </c>
      <c r="BJ22" s="354">
        <f>('1 Utsläpp'!BJ23/'6 FV'!BJ23)*1000</f>
        <v>35.522082267511493</v>
      </c>
      <c r="BK22" s="354">
        <f>('1 Utsläpp'!BK23/'6 FV'!BK23)*1000</f>
        <v>35.317511436600348</v>
      </c>
      <c r="BL22" s="354">
        <f>('1 Utsläpp'!BL23/'6 FV'!BL23)*1000</f>
        <v>33.546457132325621</v>
      </c>
      <c r="BM22" s="354">
        <f>('1 Utsläpp'!BM23/'6 FV'!BM23)*1000</f>
        <v>34.276533523674146</v>
      </c>
      <c r="BN22" s="354">
        <f>('1 Utsläpp'!BN23/'6 FV'!BN23)*1000</f>
        <v>39.450678132258581</v>
      </c>
      <c r="BO22" s="354">
        <f>('1 Utsläpp'!BO23/'6 FV'!BO23)*1000</f>
        <v>33.910223380792559</v>
      </c>
      <c r="BP22" s="354">
        <f>('1 Utsläpp'!BP23/'6 FV'!BP23)*1000</f>
        <v>39.99136014031955</v>
      </c>
    </row>
    <row r="23" spans="1:68" s="57" customFormat="1" ht="13" x14ac:dyDescent="0.3">
      <c r="A23" s="86">
        <v>19</v>
      </c>
      <c r="B23" s="57" t="s">
        <v>153</v>
      </c>
      <c r="C23" s="86" t="s">
        <v>11</v>
      </c>
      <c r="D23" s="354">
        <f>('1 Utsläpp'!D24/'6 FV'!D24)*1000</f>
        <v>1.5306845713361501</v>
      </c>
      <c r="E23" s="354">
        <f>('1 Utsläpp'!E24/'6 FV'!E24)*1000</f>
        <v>1.2639964633386227</v>
      </c>
      <c r="F23" s="354">
        <f>('1 Utsläpp'!F24/'6 FV'!F24)*1000</f>
        <v>1.1765559538220243</v>
      </c>
      <c r="G23" s="354">
        <f>('1 Utsläpp'!G24/'6 FV'!G24)*1000</f>
        <v>1.2992031040677567</v>
      </c>
      <c r="H23" s="354">
        <f>('1 Utsläpp'!H24/'6 FV'!H24)*1000</f>
        <v>1.4599876952009605</v>
      </c>
      <c r="I23" s="354">
        <f>('1 Utsläpp'!I24/'6 FV'!I24)*1000</f>
        <v>1.2938318216726927</v>
      </c>
      <c r="J23" s="354">
        <f>('1 Utsläpp'!J24/'6 FV'!J24)*1000</f>
        <v>1.2107774034929888</v>
      </c>
      <c r="K23" s="354">
        <f>('1 Utsläpp'!K24/'6 FV'!K24)*1000</f>
        <v>1.3902511887541742</v>
      </c>
      <c r="L23" s="354">
        <f>('1 Utsläpp'!L24/'6 FV'!L24)*1000</f>
        <v>1.6463137320884671</v>
      </c>
      <c r="M23" s="354">
        <f>('1 Utsläpp'!M24/'6 FV'!M24)*1000</f>
        <v>1.303972950037493</v>
      </c>
      <c r="N23" s="354">
        <f>('1 Utsläpp'!N24/'6 FV'!N24)*1000</f>
        <v>1.1853604119340526</v>
      </c>
      <c r="O23" s="354">
        <f>('1 Utsläpp'!O24/'6 FV'!O24)*1000</f>
        <v>1.3937051915266596</v>
      </c>
      <c r="P23" s="354">
        <f>('1 Utsläpp'!P24/'6 FV'!P24)*1000</f>
        <v>1.4576522184654874</v>
      </c>
      <c r="Q23" s="354">
        <f>('1 Utsläpp'!Q24/'6 FV'!Q24)*1000</f>
        <v>1.2262071658590719</v>
      </c>
      <c r="R23" s="354">
        <f>('1 Utsläpp'!R24/'6 FV'!R24)*1000</f>
        <v>1.1133732805610075</v>
      </c>
      <c r="S23" s="354">
        <f>('1 Utsläpp'!S24/'6 FV'!S24)*1000</f>
        <v>1.2507456280164957</v>
      </c>
      <c r="T23" s="354">
        <f>('1 Utsläpp'!T24/'6 FV'!T24)*1000</f>
        <v>1.3224179958742834</v>
      </c>
      <c r="U23" s="354">
        <f>('1 Utsläpp'!U24/'6 FV'!U24)*1000</f>
        <v>1.1004619996853289</v>
      </c>
      <c r="V23" s="354">
        <f>('1 Utsläpp'!V24/'6 FV'!V24)*1000</f>
        <v>1.0513720253654879</v>
      </c>
      <c r="W23" s="354">
        <f>('1 Utsläpp'!W24/'6 FV'!W24)*1000</f>
        <v>1.1894248421240001</v>
      </c>
      <c r="X23" s="354">
        <f>('1 Utsläpp'!X24/'6 FV'!X24)*1000</f>
        <v>1.2841703783439038</v>
      </c>
      <c r="Y23" s="354">
        <f>('1 Utsläpp'!Y24/'6 FV'!Y24)*1000</f>
        <v>1.0694907284700399</v>
      </c>
      <c r="Z23" s="354">
        <f>('1 Utsläpp'!Z24/'6 FV'!Z24)*1000</f>
        <v>1.0143344176731037</v>
      </c>
      <c r="AA23" s="354">
        <f>('1 Utsläpp'!AA24/'6 FV'!AA24)*1000</f>
        <v>1.0872629844859831</v>
      </c>
      <c r="AB23" s="354">
        <f>('1 Utsläpp'!AB24/'6 FV'!AB24)*1000</f>
        <v>1.1733587345418697</v>
      </c>
      <c r="AC23" s="354">
        <f>('1 Utsläpp'!AC24/'6 FV'!AC24)*1000</f>
        <v>1.0018464424301885</v>
      </c>
      <c r="AD23" s="354">
        <f>('1 Utsläpp'!AD24/'6 FV'!AD24)*1000</f>
        <v>0.948895187130124</v>
      </c>
      <c r="AE23" s="354">
        <f>('1 Utsläpp'!AE24/'6 FV'!AE24)*1000</f>
        <v>1.0272164446449619</v>
      </c>
      <c r="AF23" s="354">
        <f>('1 Utsläpp'!AF24/'6 FV'!AF24)*1000</f>
        <v>1.1374863067284051</v>
      </c>
      <c r="AG23" s="354">
        <f>('1 Utsläpp'!AG24/'6 FV'!AG24)*1000</f>
        <v>0.98552828915367718</v>
      </c>
      <c r="AH23" s="354">
        <f>('1 Utsläpp'!AH24/'6 FV'!AH24)*1000</f>
        <v>0.89211702778182977</v>
      </c>
      <c r="AI23" s="354">
        <f>('1 Utsläpp'!AI24/'6 FV'!AI24)*1000</f>
        <v>0.98421229700734358</v>
      </c>
      <c r="AJ23" s="354">
        <f>('1 Utsläpp'!AJ24/'6 FV'!AJ24)*1000</f>
        <v>1.0111609520988436</v>
      </c>
      <c r="AK23" s="354">
        <f>('1 Utsläpp'!AK24/'6 FV'!AK24)*1000</f>
        <v>0.88951799538582388</v>
      </c>
      <c r="AL23" s="354">
        <f>('1 Utsläpp'!AL24/'6 FV'!AL24)*1000</f>
        <v>0.83534046883053392</v>
      </c>
      <c r="AM23" s="354">
        <f>('1 Utsläpp'!AM24/'6 FV'!AM24)*1000</f>
        <v>0.96673236354831149</v>
      </c>
      <c r="AN23" s="354">
        <f>('1 Utsläpp'!AN24/'6 FV'!AN24)*1000</f>
        <v>1.0042753602341428</v>
      </c>
      <c r="AO23" s="354">
        <f>('1 Utsläpp'!AO24/'6 FV'!AO24)*1000</f>
        <v>0.88825895178767877</v>
      </c>
      <c r="AP23" s="354">
        <f>('1 Utsläpp'!AP24/'6 FV'!AP24)*1000</f>
        <v>0.8254604145615233</v>
      </c>
      <c r="AQ23" s="354">
        <f>('1 Utsläpp'!AQ24/'6 FV'!AQ24)*1000</f>
        <v>0.90196418068188422</v>
      </c>
      <c r="AR23" s="354">
        <f>('1 Utsläpp'!AR24/'6 FV'!AR24)*1000</f>
        <v>0.94305516236163467</v>
      </c>
      <c r="AS23" s="354">
        <f>('1 Utsläpp'!AS24/'6 FV'!AS24)*1000</f>
        <v>0.83299326881344937</v>
      </c>
      <c r="AT23" s="354">
        <f>('1 Utsläpp'!AT24/'6 FV'!AT24)*1000</f>
        <v>0.80228816036797845</v>
      </c>
      <c r="AU23" s="354">
        <f>('1 Utsläpp'!AU24/'6 FV'!AU24)*1000</f>
        <v>0.85003160444410986</v>
      </c>
      <c r="AV23" s="354">
        <f>('1 Utsläpp'!AV24/'6 FV'!AV24)*1000</f>
        <v>0.89088541238941943</v>
      </c>
      <c r="AW23" s="354">
        <f>('1 Utsläpp'!AW24/'6 FV'!AW24)*1000</f>
        <v>0.80357438390843228</v>
      </c>
      <c r="AX23" s="354">
        <f>('1 Utsläpp'!AX24/'6 FV'!AX24)*1000</f>
        <v>0.79505044534837099</v>
      </c>
      <c r="AY23" s="354">
        <f>('1 Utsläpp'!AY24/'6 FV'!AY24)*1000</f>
        <v>0.85066925379495106</v>
      </c>
      <c r="AZ23" s="354">
        <f>('1 Utsläpp'!AZ24/'6 FV'!AZ24)*1000</f>
        <v>1.0368984045779599</v>
      </c>
      <c r="BA23" s="354">
        <f>('1 Utsläpp'!BA24/'6 FV'!BA24)*1000</f>
        <v>1.5205141066787144</v>
      </c>
      <c r="BB23" s="354">
        <f>('1 Utsläpp'!BB24/'6 FV'!BB24)*1000</f>
        <v>1.0142191832108749</v>
      </c>
      <c r="BC23" s="354">
        <f>('1 Utsläpp'!BC24/'6 FV'!BC24)*1000</f>
        <v>1.4417264233017051</v>
      </c>
      <c r="BD23" s="354">
        <f>('1 Utsläpp'!BD24/'6 FV'!BD24)*1000</f>
        <v>1.574420177438923</v>
      </c>
      <c r="BE23" s="354">
        <f>('1 Utsläpp'!BE24/'6 FV'!BE24)*1000</f>
        <v>1.3543836264843792</v>
      </c>
      <c r="BF23" s="354">
        <f>('1 Utsläpp'!BF24/'6 FV'!BF24)*1000</f>
        <v>0.8163020597967765</v>
      </c>
      <c r="BG23" s="354">
        <f>('1 Utsläpp'!BG24/'6 FV'!BG24)*1000</f>
        <v>0.84601619349939472</v>
      </c>
      <c r="BH23" s="354">
        <f>('1 Utsläpp'!BH24/'6 FV'!BH24)*1000</f>
        <v>0.90965793074066081</v>
      </c>
      <c r="BI23" s="354">
        <f>('1 Utsläpp'!BI24/'6 FV'!BI24)*1000</f>
        <v>0.62126412474159987</v>
      </c>
      <c r="BJ23" s="354">
        <f>('1 Utsläpp'!BJ24/'6 FV'!BJ24)*1000</f>
        <v>0.58121676792267074</v>
      </c>
      <c r="BK23" s="354">
        <f>('1 Utsläpp'!BK24/'6 FV'!BK24)*1000</f>
        <v>0.6764025398417276</v>
      </c>
      <c r="BL23" s="354">
        <f>('1 Utsläpp'!BL24/'6 FV'!BL24)*1000</f>
        <v>0.73536690984571051</v>
      </c>
      <c r="BM23" s="354">
        <f>('1 Utsläpp'!BM24/'6 FV'!BM24)*1000</f>
        <v>0.62347140738914719</v>
      </c>
      <c r="BN23" s="354">
        <f>('1 Utsläpp'!BN24/'6 FV'!BN24)*1000</f>
        <v>0.56229637817533407</v>
      </c>
      <c r="BO23" s="354">
        <f>('1 Utsläpp'!BO24/'6 FV'!BO24)*1000</f>
        <v>0.64522362150034407</v>
      </c>
      <c r="BP23" s="354">
        <f>('1 Utsläpp'!BP24/'6 FV'!BP24)*1000</f>
        <v>0.87214854048454127</v>
      </c>
    </row>
    <row r="24" spans="1:68" s="57" customFormat="1" ht="13" x14ac:dyDescent="0.3">
      <c r="A24" s="86">
        <v>20</v>
      </c>
      <c r="B24" s="57" t="s">
        <v>154</v>
      </c>
      <c r="C24" s="86" t="s">
        <v>43</v>
      </c>
      <c r="D24" s="354" t="e">
        <f>('1 Utsläpp'!D25/'6 FV'!D25)*1000</f>
        <v>#VALUE!</v>
      </c>
      <c r="E24" s="354" t="e">
        <f>('1 Utsläpp'!E25/'6 FV'!E25)*1000</f>
        <v>#VALUE!</v>
      </c>
      <c r="F24" s="354" t="e">
        <f>('1 Utsläpp'!F25/'6 FV'!F25)*1000</f>
        <v>#VALUE!</v>
      </c>
      <c r="G24" s="354" t="e">
        <f>('1 Utsläpp'!G25/'6 FV'!G25)*1000</f>
        <v>#VALUE!</v>
      </c>
      <c r="H24" s="354" t="e">
        <f>('1 Utsläpp'!H25/'6 FV'!H25)*1000</f>
        <v>#VALUE!</v>
      </c>
      <c r="I24" s="354" t="e">
        <f>('1 Utsläpp'!I25/'6 FV'!I25)*1000</f>
        <v>#VALUE!</v>
      </c>
      <c r="J24" s="354" t="e">
        <f>('1 Utsläpp'!J25/'6 FV'!J25)*1000</f>
        <v>#VALUE!</v>
      </c>
      <c r="K24" s="354" t="e">
        <f>('1 Utsläpp'!K25/'6 FV'!K25)*1000</f>
        <v>#VALUE!</v>
      </c>
      <c r="L24" s="354" t="e">
        <f>('1 Utsläpp'!L25/'6 FV'!L25)*1000</f>
        <v>#VALUE!</v>
      </c>
      <c r="M24" s="354" t="e">
        <f>('1 Utsläpp'!M25/'6 FV'!M25)*1000</f>
        <v>#VALUE!</v>
      </c>
      <c r="N24" s="354" t="e">
        <f>('1 Utsläpp'!N25/'6 FV'!N25)*1000</f>
        <v>#VALUE!</v>
      </c>
      <c r="O24" s="354" t="e">
        <f>('1 Utsläpp'!O25/'6 FV'!O25)*1000</f>
        <v>#VALUE!</v>
      </c>
      <c r="P24" s="354" t="e">
        <f>('1 Utsläpp'!P25/'6 FV'!P25)*1000</f>
        <v>#VALUE!</v>
      </c>
      <c r="Q24" s="354" t="e">
        <f>('1 Utsläpp'!Q25/'6 FV'!Q25)*1000</f>
        <v>#VALUE!</v>
      </c>
      <c r="R24" s="354" t="e">
        <f>('1 Utsläpp'!R25/'6 FV'!R25)*1000</f>
        <v>#VALUE!</v>
      </c>
      <c r="S24" s="354" t="e">
        <f>('1 Utsläpp'!S25/'6 FV'!S25)*1000</f>
        <v>#VALUE!</v>
      </c>
      <c r="T24" s="354" t="e">
        <f>('1 Utsläpp'!T25/'6 FV'!T25)*1000</f>
        <v>#VALUE!</v>
      </c>
      <c r="U24" s="354" t="e">
        <f>('1 Utsläpp'!U25/'6 FV'!U25)*1000</f>
        <v>#VALUE!</v>
      </c>
      <c r="V24" s="354" t="e">
        <f>('1 Utsläpp'!V25/'6 FV'!V25)*1000</f>
        <v>#VALUE!</v>
      </c>
      <c r="W24" s="354" t="e">
        <f>('1 Utsläpp'!W25/'6 FV'!W25)*1000</f>
        <v>#VALUE!</v>
      </c>
      <c r="X24" s="354" t="e">
        <f>('1 Utsläpp'!X25/'6 FV'!X25)*1000</f>
        <v>#VALUE!</v>
      </c>
      <c r="Y24" s="354" t="e">
        <f>('1 Utsläpp'!Y25/'6 FV'!Y25)*1000</f>
        <v>#VALUE!</v>
      </c>
      <c r="Z24" s="354" t="e">
        <f>('1 Utsläpp'!Z25/'6 FV'!Z25)*1000</f>
        <v>#VALUE!</v>
      </c>
      <c r="AA24" s="354" t="e">
        <f>('1 Utsläpp'!AA25/'6 FV'!AA25)*1000</f>
        <v>#VALUE!</v>
      </c>
      <c r="AB24" s="354" t="e">
        <f>('1 Utsläpp'!AB25/'6 FV'!AB25)*1000</f>
        <v>#VALUE!</v>
      </c>
      <c r="AC24" s="354" t="e">
        <f>('1 Utsläpp'!AC25/'6 FV'!AC25)*1000</f>
        <v>#VALUE!</v>
      </c>
      <c r="AD24" s="354" t="e">
        <f>('1 Utsläpp'!AD25/'6 FV'!AD25)*1000</f>
        <v>#VALUE!</v>
      </c>
      <c r="AE24" s="354" t="e">
        <f>('1 Utsläpp'!AE25/'6 FV'!AE25)*1000</f>
        <v>#VALUE!</v>
      </c>
      <c r="AF24" s="354" t="e">
        <f>('1 Utsläpp'!AF25/'6 FV'!AF25)*1000</f>
        <v>#VALUE!</v>
      </c>
      <c r="AG24" s="354" t="e">
        <f>('1 Utsläpp'!AG25/'6 FV'!AG25)*1000</f>
        <v>#VALUE!</v>
      </c>
      <c r="AH24" s="354" t="e">
        <f>('1 Utsläpp'!AH25/'6 FV'!AH25)*1000</f>
        <v>#VALUE!</v>
      </c>
      <c r="AI24" s="354" t="e">
        <f>('1 Utsläpp'!AI25/'6 FV'!AI25)*1000</f>
        <v>#VALUE!</v>
      </c>
      <c r="AJ24" s="354" t="e">
        <f>('1 Utsläpp'!AJ25/'6 FV'!AJ25)*1000</f>
        <v>#VALUE!</v>
      </c>
      <c r="AK24" s="354" t="e">
        <f>('1 Utsläpp'!AK25/'6 FV'!AK25)*1000</f>
        <v>#VALUE!</v>
      </c>
      <c r="AL24" s="354" t="e">
        <f>('1 Utsläpp'!AL25/'6 FV'!AL25)*1000</f>
        <v>#VALUE!</v>
      </c>
      <c r="AM24" s="354" t="e">
        <f>('1 Utsläpp'!AM25/'6 FV'!AM25)*1000</f>
        <v>#VALUE!</v>
      </c>
      <c r="AN24" s="354" t="e">
        <f>('1 Utsläpp'!AN25/'6 FV'!AN25)*1000</f>
        <v>#VALUE!</v>
      </c>
      <c r="AO24" s="354" t="e">
        <f>('1 Utsläpp'!AO25/'6 FV'!AO25)*1000</f>
        <v>#VALUE!</v>
      </c>
      <c r="AP24" s="354" t="e">
        <f>('1 Utsläpp'!AP25/'6 FV'!AP25)*1000</f>
        <v>#VALUE!</v>
      </c>
      <c r="AQ24" s="354" t="e">
        <f>('1 Utsläpp'!AQ25/'6 FV'!AQ25)*1000</f>
        <v>#VALUE!</v>
      </c>
      <c r="AR24" s="354" t="e">
        <f>('1 Utsläpp'!AR25/'6 FV'!AR25)*1000</f>
        <v>#VALUE!</v>
      </c>
      <c r="AS24" s="354" t="e">
        <f>('1 Utsläpp'!AS25/'6 FV'!AS25)*1000</f>
        <v>#VALUE!</v>
      </c>
      <c r="AT24" s="354" t="e">
        <f>('1 Utsläpp'!AT25/'6 FV'!AT25)*1000</f>
        <v>#VALUE!</v>
      </c>
      <c r="AU24" s="354" t="e">
        <f>('1 Utsläpp'!AU25/'6 FV'!AU25)*1000</f>
        <v>#VALUE!</v>
      </c>
      <c r="AV24" s="354" t="e">
        <f>('1 Utsläpp'!AV25/'6 FV'!AV25)*1000</f>
        <v>#VALUE!</v>
      </c>
      <c r="AW24" s="354" t="e">
        <f>('1 Utsläpp'!AW25/'6 FV'!AW25)*1000</f>
        <v>#VALUE!</v>
      </c>
      <c r="AX24" s="354" t="e">
        <f>('1 Utsläpp'!AX25/'6 FV'!AX25)*1000</f>
        <v>#VALUE!</v>
      </c>
      <c r="AY24" s="354" t="e">
        <f>('1 Utsläpp'!AY25/'6 FV'!AY25)*1000</f>
        <v>#VALUE!</v>
      </c>
      <c r="AZ24" s="354" t="e">
        <f>('1 Utsläpp'!AZ25/'6 FV'!AZ25)*1000</f>
        <v>#VALUE!</v>
      </c>
      <c r="BA24" s="354" t="e">
        <f>('1 Utsläpp'!BA25/'6 FV'!BA25)*1000</f>
        <v>#VALUE!</v>
      </c>
      <c r="BB24" s="354" t="e">
        <f>('1 Utsläpp'!BB25/'6 FV'!BB25)*1000</f>
        <v>#VALUE!</v>
      </c>
      <c r="BC24" s="354" t="e">
        <f>('1 Utsläpp'!BC25/'6 FV'!BC25)*1000</f>
        <v>#VALUE!</v>
      </c>
      <c r="BD24" s="354" t="e">
        <f>('1 Utsläpp'!BD25/'6 FV'!BD25)*1000</f>
        <v>#VALUE!</v>
      </c>
      <c r="BE24" s="354" t="e">
        <f>('1 Utsläpp'!BE25/'6 FV'!BE25)*1000</f>
        <v>#VALUE!</v>
      </c>
      <c r="BF24" s="354" t="e">
        <f>('1 Utsläpp'!BF25/'6 FV'!BF25)*1000</f>
        <v>#VALUE!</v>
      </c>
      <c r="BG24" s="354" t="e">
        <f>('1 Utsläpp'!BG25/'6 FV'!BG25)*1000</f>
        <v>#VALUE!</v>
      </c>
      <c r="BH24" s="354" t="e">
        <f>('1 Utsläpp'!BH25/'6 FV'!BH25)*1000</f>
        <v>#VALUE!</v>
      </c>
      <c r="BI24" s="354" t="e">
        <f>('1 Utsläpp'!BI25/'6 FV'!BI25)*1000</f>
        <v>#VALUE!</v>
      </c>
      <c r="BJ24" s="354" t="e">
        <f>('1 Utsläpp'!BJ25/'6 FV'!BJ25)*1000</f>
        <v>#VALUE!</v>
      </c>
      <c r="BK24" s="354" t="e">
        <f>('1 Utsläpp'!BK25/'6 FV'!BK25)*1000</f>
        <v>#VALUE!</v>
      </c>
      <c r="BL24" s="354" t="e">
        <f>('1 Utsläpp'!BL25/'6 FV'!BL25)*1000</f>
        <v>#VALUE!</v>
      </c>
      <c r="BM24" s="354" t="e">
        <f>('1 Utsläpp'!BM25/'6 FV'!BM25)*1000</f>
        <v>#VALUE!</v>
      </c>
      <c r="BN24" s="354" t="e">
        <f>('1 Utsläpp'!BN25/'6 FV'!BN25)*1000</f>
        <v>#VALUE!</v>
      </c>
      <c r="BO24" s="354" t="e">
        <f>('1 Utsläpp'!BO25/'6 FV'!BO25)*1000</f>
        <v>#VALUE!</v>
      </c>
      <c r="BP24" s="354" t="e">
        <f>('1 Utsläpp'!BP25/'6 FV'!BP25)*1000</f>
        <v>#VALUE!</v>
      </c>
    </row>
    <row r="25" spans="1:68" s="57" customFormat="1" ht="13" x14ac:dyDescent="0.3">
      <c r="A25" s="86">
        <v>21</v>
      </c>
      <c r="B25" s="57" t="s">
        <v>155</v>
      </c>
      <c r="C25" s="86" t="s">
        <v>12</v>
      </c>
      <c r="D25" s="354" t="e">
        <f>('1 Utsläpp'!D26/'6 FV'!D26)*1000</f>
        <v>#VALUE!</v>
      </c>
      <c r="E25" s="354" t="e">
        <f>('1 Utsläpp'!E26/'6 FV'!E26)*1000</f>
        <v>#VALUE!</v>
      </c>
      <c r="F25" s="354" t="e">
        <f>('1 Utsläpp'!F26/'6 FV'!F26)*1000</f>
        <v>#VALUE!</v>
      </c>
      <c r="G25" s="354" t="e">
        <f>('1 Utsläpp'!G26/'6 FV'!G26)*1000</f>
        <v>#VALUE!</v>
      </c>
      <c r="H25" s="354" t="e">
        <f>('1 Utsläpp'!H26/'6 FV'!H26)*1000</f>
        <v>#VALUE!</v>
      </c>
      <c r="I25" s="354" t="e">
        <f>('1 Utsläpp'!I26/'6 FV'!I26)*1000</f>
        <v>#VALUE!</v>
      </c>
      <c r="J25" s="354" t="e">
        <f>('1 Utsläpp'!J26/'6 FV'!J26)*1000</f>
        <v>#VALUE!</v>
      </c>
      <c r="K25" s="354" t="e">
        <f>('1 Utsläpp'!K26/'6 FV'!K26)*1000</f>
        <v>#VALUE!</v>
      </c>
      <c r="L25" s="354" t="e">
        <f>('1 Utsläpp'!L26/'6 FV'!L26)*1000</f>
        <v>#VALUE!</v>
      </c>
      <c r="M25" s="354" t="e">
        <f>('1 Utsläpp'!M26/'6 FV'!M26)*1000</f>
        <v>#VALUE!</v>
      </c>
      <c r="N25" s="354" t="e">
        <f>('1 Utsläpp'!N26/'6 FV'!N26)*1000</f>
        <v>#VALUE!</v>
      </c>
      <c r="O25" s="354" t="e">
        <f>('1 Utsläpp'!O26/'6 FV'!O26)*1000</f>
        <v>#VALUE!</v>
      </c>
      <c r="P25" s="354" t="e">
        <f>('1 Utsläpp'!P26/'6 FV'!P26)*1000</f>
        <v>#VALUE!</v>
      </c>
      <c r="Q25" s="354" t="e">
        <f>('1 Utsläpp'!Q26/'6 FV'!Q26)*1000</f>
        <v>#VALUE!</v>
      </c>
      <c r="R25" s="354" t="e">
        <f>('1 Utsläpp'!R26/'6 FV'!R26)*1000</f>
        <v>#VALUE!</v>
      </c>
      <c r="S25" s="354" t="e">
        <f>('1 Utsläpp'!S26/'6 FV'!S26)*1000</f>
        <v>#VALUE!</v>
      </c>
      <c r="T25" s="354" t="e">
        <f>('1 Utsläpp'!T26/'6 FV'!T26)*1000</f>
        <v>#VALUE!</v>
      </c>
      <c r="U25" s="354" t="e">
        <f>('1 Utsläpp'!U26/'6 FV'!U26)*1000</f>
        <v>#VALUE!</v>
      </c>
      <c r="V25" s="354" t="e">
        <f>('1 Utsläpp'!V26/'6 FV'!V26)*1000</f>
        <v>#VALUE!</v>
      </c>
      <c r="W25" s="354" t="e">
        <f>('1 Utsläpp'!W26/'6 FV'!W26)*1000</f>
        <v>#VALUE!</v>
      </c>
      <c r="X25" s="354" t="e">
        <f>('1 Utsläpp'!X26/'6 FV'!X26)*1000</f>
        <v>#VALUE!</v>
      </c>
      <c r="Y25" s="354" t="e">
        <f>('1 Utsläpp'!Y26/'6 FV'!Y26)*1000</f>
        <v>#VALUE!</v>
      </c>
      <c r="Z25" s="354" t="e">
        <f>('1 Utsläpp'!Z26/'6 FV'!Z26)*1000</f>
        <v>#VALUE!</v>
      </c>
      <c r="AA25" s="354" t="e">
        <f>('1 Utsläpp'!AA26/'6 FV'!AA26)*1000</f>
        <v>#VALUE!</v>
      </c>
      <c r="AB25" s="354" t="e">
        <f>('1 Utsläpp'!AB26/'6 FV'!AB26)*1000</f>
        <v>#VALUE!</v>
      </c>
      <c r="AC25" s="354" t="e">
        <f>('1 Utsläpp'!AC26/'6 FV'!AC26)*1000</f>
        <v>#VALUE!</v>
      </c>
      <c r="AD25" s="354" t="e">
        <f>('1 Utsläpp'!AD26/'6 FV'!AD26)*1000</f>
        <v>#VALUE!</v>
      </c>
      <c r="AE25" s="354" t="e">
        <f>('1 Utsläpp'!AE26/'6 FV'!AE26)*1000</f>
        <v>#VALUE!</v>
      </c>
      <c r="AF25" s="354" t="e">
        <f>('1 Utsläpp'!AF26/'6 FV'!AF26)*1000</f>
        <v>#VALUE!</v>
      </c>
      <c r="AG25" s="354" t="e">
        <f>('1 Utsläpp'!AG26/'6 FV'!AG26)*1000</f>
        <v>#VALUE!</v>
      </c>
      <c r="AH25" s="354" t="e">
        <f>('1 Utsläpp'!AH26/'6 FV'!AH26)*1000</f>
        <v>#VALUE!</v>
      </c>
      <c r="AI25" s="354" t="e">
        <f>('1 Utsläpp'!AI26/'6 FV'!AI26)*1000</f>
        <v>#VALUE!</v>
      </c>
      <c r="AJ25" s="354" t="e">
        <f>('1 Utsläpp'!AJ26/'6 FV'!AJ26)*1000</f>
        <v>#VALUE!</v>
      </c>
      <c r="AK25" s="354" t="e">
        <f>('1 Utsläpp'!AK26/'6 FV'!AK26)*1000</f>
        <v>#VALUE!</v>
      </c>
      <c r="AL25" s="354" t="e">
        <f>('1 Utsläpp'!AL26/'6 FV'!AL26)*1000</f>
        <v>#VALUE!</v>
      </c>
      <c r="AM25" s="354" t="e">
        <f>('1 Utsläpp'!AM26/'6 FV'!AM26)*1000</f>
        <v>#VALUE!</v>
      </c>
      <c r="AN25" s="354" t="e">
        <f>('1 Utsläpp'!AN26/'6 FV'!AN26)*1000</f>
        <v>#VALUE!</v>
      </c>
      <c r="AO25" s="354" t="e">
        <f>('1 Utsläpp'!AO26/'6 FV'!AO26)*1000</f>
        <v>#VALUE!</v>
      </c>
      <c r="AP25" s="354" t="e">
        <f>('1 Utsläpp'!AP26/'6 FV'!AP26)*1000</f>
        <v>#VALUE!</v>
      </c>
      <c r="AQ25" s="354" t="e">
        <f>('1 Utsläpp'!AQ26/'6 FV'!AQ26)*1000</f>
        <v>#VALUE!</v>
      </c>
      <c r="AR25" s="354" t="e">
        <f>('1 Utsläpp'!AR26/'6 FV'!AR26)*1000</f>
        <v>#VALUE!</v>
      </c>
      <c r="AS25" s="354" t="e">
        <f>('1 Utsläpp'!AS26/'6 FV'!AS26)*1000</f>
        <v>#VALUE!</v>
      </c>
      <c r="AT25" s="354" t="e">
        <f>('1 Utsläpp'!AT26/'6 FV'!AT26)*1000</f>
        <v>#VALUE!</v>
      </c>
      <c r="AU25" s="354" t="e">
        <f>('1 Utsläpp'!AU26/'6 FV'!AU26)*1000</f>
        <v>#VALUE!</v>
      </c>
      <c r="AV25" s="354" t="e">
        <f>('1 Utsläpp'!AV26/'6 FV'!AV26)*1000</f>
        <v>#VALUE!</v>
      </c>
      <c r="AW25" s="354" t="e">
        <f>('1 Utsläpp'!AW26/'6 FV'!AW26)*1000</f>
        <v>#VALUE!</v>
      </c>
      <c r="AX25" s="354" t="e">
        <f>('1 Utsläpp'!AX26/'6 FV'!AX26)*1000</f>
        <v>#VALUE!</v>
      </c>
      <c r="AY25" s="354" t="e">
        <f>('1 Utsläpp'!AY26/'6 FV'!AY26)*1000</f>
        <v>#VALUE!</v>
      </c>
      <c r="AZ25" s="354" t="e">
        <f>('1 Utsläpp'!AZ26/'6 FV'!AZ26)*1000</f>
        <v>#VALUE!</v>
      </c>
      <c r="BA25" s="354" t="e">
        <f>('1 Utsläpp'!BA26/'6 FV'!BA26)*1000</f>
        <v>#VALUE!</v>
      </c>
      <c r="BB25" s="354" t="e">
        <f>('1 Utsläpp'!BB26/'6 FV'!BB26)*1000</f>
        <v>#VALUE!</v>
      </c>
      <c r="BC25" s="354" t="e">
        <f>('1 Utsläpp'!BC26/'6 FV'!BC26)*1000</f>
        <v>#VALUE!</v>
      </c>
      <c r="BD25" s="354" t="e">
        <f>('1 Utsläpp'!BD26/'6 FV'!BD26)*1000</f>
        <v>#VALUE!</v>
      </c>
      <c r="BE25" s="354" t="e">
        <f>('1 Utsläpp'!BE26/'6 FV'!BE26)*1000</f>
        <v>#VALUE!</v>
      </c>
      <c r="BF25" s="354" t="e">
        <f>('1 Utsläpp'!BF26/'6 FV'!BF26)*1000</f>
        <v>#VALUE!</v>
      </c>
      <c r="BG25" s="354" t="e">
        <f>('1 Utsläpp'!BG26/'6 FV'!BG26)*1000</f>
        <v>#VALUE!</v>
      </c>
      <c r="BH25" s="354" t="e">
        <f>('1 Utsläpp'!BH26/'6 FV'!BH26)*1000</f>
        <v>#VALUE!</v>
      </c>
      <c r="BI25" s="354" t="e">
        <f>('1 Utsläpp'!BI26/'6 FV'!BI26)*1000</f>
        <v>#VALUE!</v>
      </c>
      <c r="BJ25" s="354" t="e">
        <f>('1 Utsläpp'!BJ26/'6 FV'!BJ26)*1000</f>
        <v>#VALUE!</v>
      </c>
      <c r="BK25" s="354" t="e">
        <f>('1 Utsläpp'!BK26/'6 FV'!BK26)*1000</f>
        <v>#VALUE!</v>
      </c>
      <c r="BL25" s="354" t="e">
        <f>('1 Utsläpp'!BL26/'6 FV'!BL26)*1000</f>
        <v>#VALUE!</v>
      </c>
      <c r="BM25" s="354" t="e">
        <f>('1 Utsläpp'!BM26/'6 FV'!BM26)*1000</f>
        <v>#VALUE!</v>
      </c>
      <c r="BN25" s="354" t="e">
        <f>('1 Utsläpp'!BN26/'6 FV'!BN26)*1000</f>
        <v>#VALUE!</v>
      </c>
      <c r="BO25" s="354" t="e">
        <f>('1 Utsläpp'!BO26/'6 FV'!BO26)*1000</f>
        <v>#VALUE!</v>
      </c>
      <c r="BP25" s="354" t="e">
        <f>('1 Utsläpp'!BP26/'6 FV'!BP26)*1000</f>
        <v>#VALUE!</v>
      </c>
    </row>
    <row r="26" spans="1:68" s="57" customFormat="1" ht="13" x14ac:dyDescent="0.3">
      <c r="A26" s="86">
        <v>22</v>
      </c>
      <c r="B26" s="57" t="s">
        <v>156</v>
      </c>
      <c r="C26" s="86" t="s">
        <v>13</v>
      </c>
      <c r="D26" s="354" t="e">
        <f>('1 Utsläpp'!D27/'6 FV'!D27)*1000</f>
        <v>#VALUE!</v>
      </c>
      <c r="E26" s="354" t="e">
        <f>('1 Utsläpp'!E27/'6 FV'!E27)*1000</f>
        <v>#VALUE!</v>
      </c>
      <c r="F26" s="354" t="e">
        <f>('1 Utsläpp'!F27/'6 FV'!F27)*1000</f>
        <v>#VALUE!</v>
      </c>
      <c r="G26" s="354" t="e">
        <f>('1 Utsläpp'!G27/'6 FV'!G27)*1000</f>
        <v>#VALUE!</v>
      </c>
      <c r="H26" s="354" t="e">
        <f>('1 Utsläpp'!H27/'6 FV'!H27)*1000</f>
        <v>#VALUE!</v>
      </c>
      <c r="I26" s="354" t="e">
        <f>('1 Utsläpp'!I27/'6 FV'!I27)*1000</f>
        <v>#VALUE!</v>
      </c>
      <c r="J26" s="354" t="e">
        <f>('1 Utsläpp'!J27/'6 FV'!J27)*1000</f>
        <v>#VALUE!</v>
      </c>
      <c r="K26" s="354" t="e">
        <f>('1 Utsläpp'!K27/'6 FV'!K27)*1000</f>
        <v>#VALUE!</v>
      </c>
      <c r="L26" s="354" t="e">
        <f>('1 Utsläpp'!L27/'6 FV'!L27)*1000</f>
        <v>#VALUE!</v>
      </c>
      <c r="M26" s="354" t="e">
        <f>('1 Utsläpp'!M27/'6 FV'!M27)*1000</f>
        <v>#VALUE!</v>
      </c>
      <c r="N26" s="354" t="e">
        <f>('1 Utsläpp'!N27/'6 FV'!N27)*1000</f>
        <v>#VALUE!</v>
      </c>
      <c r="O26" s="354" t="e">
        <f>('1 Utsläpp'!O27/'6 FV'!O27)*1000</f>
        <v>#VALUE!</v>
      </c>
      <c r="P26" s="354" t="e">
        <f>('1 Utsläpp'!P27/'6 FV'!P27)*1000</f>
        <v>#VALUE!</v>
      </c>
      <c r="Q26" s="354" t="e">
        <f>('1 Utsläpp'!Q27/'6 FV'!Q27)*1000</f>
        <v>#VALUE!</v>
      </c>
      <c r="R26" s="354" t="e">
        <f>('1 Utsläpp'!R27/'6 FV'!R27)*1000</f>
        <v>#VALUE!</v>
      </c>
      <c r="S26" s="354" t="e">
        <f>('1 Utsläpp'!S27/'6 FV'!S27)*1000</f>
        <v>#VALUE!</v>
      </c>
      <c r="T26" s="354" t="e">
        <f>('1 Utsläpp'!T27/'6 FV'!T27)*1000</f>
        <v>#VALUE!</v>
      </c>
      <c r="U26" s="354" t="e">
        <f>('1 Utsläpp'!U27/'6 FV'!U27)*1000</f>
        <v>#VALUE!</v>
      </c>
      <c r="V26" s="354" t="e">
        <f>('1 Utsläpp'!V27/'6 FV'!V27)*1000</f>
        <v>#VALUE!</v>
      </c>
      <c r="W26" s="354" t="e">
        <f>('1 Utsläpp'!W27/'6 FV'!W27)*1000</f>
        <v>#VALUE!</v>
      </c>
      <c r="X26" s="354" t="e">
        <f>('1 Utsläpp'!X27/'6 FV'!X27)*1000</f>
        <v>#VALUE!</v>
      </c>
      <c r="Y26" s="354" t="e">
        <f>('1 Utsläpp'!Y27/'6 FV'!Y27)*1000</f>
        <v>#VALUE!</v>
      </c>
      <c r="Z26" s="354" t="e">
        <f>('1 Utsläpp'!Z27/'6 FV'!Z27)*1000</f>
        <v>#VALUE!</v>
      </c>
      <c r="AA26" s="354" t="e">
        <f>('1 Utsläpp'!AA27/'6 FV'!AA27)*1000</f>
        <v>#VALUE!</v>
      </c>
      <c r="AB26" s="354" t="e">
        <f>('1 Utsläpp'!AB27/'6 FV'!AB27)*1000</f>
        <v>#VALUE!</v>
      </c>
      <c r="AC26" s="354" t="e">
        <f>('1 Utsläpp'!AC27/'6 FV'!AC27)*1000</f>
        <v>#VALUE!</v>
      </c>
      <c r="AD26" s="354" t="e">
        <f>('1 Utsläpp'!AD27/'6 FV'!AD27)*1000</f>
        <v>#VALUE!</v>
      </c>
      <c r="AE26" s="354" t="e">
        <f>('1 Utsläpp'!AE27/'6 FV'!AE27)*1000</f>
        <v>#VALUE!</v>
      </c>
      <c r="AF26" s="354" t="e">
        <f>('1 Utsläpp'!AF27/'6 FV'!AF27)*1000</f>
        <v>#VALUE!</v>
      </c>
      <c r="AG26" s="354" t="e">
        <f>('1 Utsläpp'!AG27/'6 FV'!AG27)*1000</f>
        <v>#VALUE!</v>
      </c>
      <c r="AH26" s="354" t="e">
        <f>('1 Utsläpp'!AH27/'6 FV'!AH27)*1000</f>
        <v>#VALUE!</v>
      </c>
      <c r="AI26" s="354" t="e">
        <f>('1 Utsläpp'!AI27/'6 FV'!AI27)*1000</f>
        <v>#VALUE!</v>
      </c>
      <c r="AJ26" s="354" t="e">
        <f>('1 Utsläpp'!AJ27/'6 FV'!AJ27)*1000</f>
        <v>#VALUE!</v>
      </c>
      <c r="AK26" s="354" t="e">
        <f>('1 Utsläpp'!AK27/'6 FV'!AK27)*1000</f>
        <v>#VALUE!</v>
      </c>
      <c r="AL26" s="354" t="e">
        <f>('1 Utsläpp'!AL27/'6 FV'!AL27)*1000</f>
        <v>#VALUE!</v>
      </c>
      <c r="AM26" s="354" t="e">
        <f>('1 Utsläpp'!AM27/'6 FV'!AM27)*1000</f>
        <v>#VALUE!</v>
      </c>
      <c r="AN26" s="354" t="e">
        <f>('1 Utsläpp'!AN27/'6 FV'!AN27)*1000</f>
        <v>#VALUE!</v>
      </c>
      <c r="AO26" s="354" t="e">
        <f>('1 Utsläpp'!AO27/'6 FV'!AO27)*1000</f>
        <v>#VALUE!</v>
      </c>
      <c r="AP26" s="354" t="e">
        <f>('1 Utsläpp'!AP27/'6 FV'!AP27)*1000</f>
        <v>#VALUE!</v>
      </c>
      <c r="AQ26" s="354" t="e">
        <f>('1 Utsläpp'!AQ27/'6 FV'!AQ27)*1000</f>
        <v>#VALUE!</v>
      </c>
      <c r="AR26" s="354" t="e">
        <f>('1 Utsläpp'!AR27/'6 FV'!AR27)*1000</f>
        <v>#VALUE!</v>
      </c>
      <c r="AS26" s="354" t="e">
        <f>('1 Utsläpp'!AS27/'6 FV'!AS27)*1000</f>
        <v>#VALUE!</v>
      </c>
      <c r="AT26" s="354" t="e">
        <f>('1 Utsläpp'!AT27/'6 FV'!AT27)*1000</f>
        <v>#VALUE!</v>
      </c>
      <c r="AU26" s="354" t="e">
        <f>('1 Utsläpp'!AU27/'6 FV'!AU27)*1000</f>
        <v>#VALUE!</v>
      </c>
      <c r="AV26" s="354" t="e">
        <f>('1 Utsläpp'!AV27/'6 FV'!AV27)*1000</f>
        <v>#VALUE!</v>
      </c>
      <c r="AW26" s="354" t="e">
        <f>('1 Utsläpp'!AW27/'6 FV'!AW27)*1000</f>
        <v>#VALUE!</v>
      </c>
      <c r="AX26" s="354" t="e">
        <f>('1 Utsläpp'!AX27/'6 FV'!AX27)*1000</f>
        <v>#VALUE!</v>
      </c>
      <c r="AY26" s="354" t="e">
        <f>('1 Utsläpp'!AY27/'6 FV'!AY27)*1000</f>
        <v>#VALUE!</v>
      </c>
      <c r="AZ26" s="354" t="e">
        <f>('1 Utsläpp'!AZ27/'6 FV'!AZ27)*1000</f>
        <v>#VALUE!</v>
      </c>
      <c r="BA26" s="354" t="e">
        <f>('1 Utsläpp'!BA27/'6 FV'!BA27)*1000</f>
        <v>#VALUE!</v>
      </c>
      <c r="BB26" s="354" t="e">
        <f>('1 Utsläpp'!BB27/'6 FV'!BB27)*1000</f>
        <v>#VALUE!</v>
      </c>
      <c r="BC26" s="354" t="e">
        <f>('1 Utsläpp'!BC27/'6 FV'!BC27)*1000</f>
        <v>#VALUE!</v>
      </c>
      <c r="BD26" s="354" t="e">
        <f>('1 Utsläpp'!BD27/'6 FV'!BD27)*1000</f>
        <v>#VALUE!</v>
      </c>
      <c r="BE26" s="354" t="e">
        <f>('1 Utsläpp'!BE27/'6 FV'!BE27)*1000</f>
        <v>#VALUE!</v>
      </c>
      <c r="BF26" s="354" t="e">
        <f>('1 Utsläpp'!BF27/'6 FV'!BF27)*1000</f>
        <v>#VALUE!</v>
      </c>
      <c r="BG26" s="354" t="e">
        <f>('1 Utsläpp'!BG27/'6 FV'!BG27)*1000</f>
        <v>#VALUE!</v>
      </c>
      <c r="BH26" s="354" t="e">
        <f>('1 Utsläpp'!BH27/'6 FV'!BH27)*1000</f>
        <v>#VALUE!</v>
      </c>
      <c r="BI26" s="354" t="e">
        <f>('1 Utsläpp'!BI27/'6 FV'!BI27)*1000</f>
        <v>#VALUE!</v>
      </c>
      <c r="BJ26" s="354" t="e">
        <f>('1 Utsläpp'!BJ27/'6 FV'!BJ27)*1000</f>
        <v>#VALUE!</v>
      </c>
      <c r="BK26" s="354" t="e">
        <f>('1 Utsläpp'!BK27/'6 FV'!BK27)*1000</f>
        <v>#VALUE!</v>
      </c>
      <c r="BL26" s="354" t="e">
        <f>('1 Utsläpp'!BL27/'6 FV'!BL27)*1000</f>
        <v>#VALUE!</v>
      </c>
      <c r="BM26" s="354" t="e">
        <f>('1 Utsläpp'!BM27/'6 FV'!BM27)*1000</f>
        <v>#VALUE!</v>
      </c>
      <c r="BN26" s="354" t="e">
        <f>('1 Utsläpp'!BN27/'6 FV'!BN27)*1000</f>
        <v>#VALUE!</v>
      </c>
      <c r="BO26" s="354" t="e">
        <f>('1 Utsläpp'!BO27/'6 FV'!BO27)*1000</f>
        <v>#VALUE!</v>
      </c>
      <c r="BP26" s="354" t="e">
        <f>('1 Utsläpp'!BP27/'6 FV'!BP27)*1000</f>
        <v>#VALUE!</v>
      </c>
    </row>
    <row r="27" spans="1:68" s="57" customFormat="1" ht="13" x14ac:dyDescent="0.3">
      <c r="A27" s="86">
        <v>23</v>
      </c>
      <c r="B27" s="57" t="s">
        <v>157</v>
      </c>
      <c r="C27" s="86" t="s">
        <v>44</v>
      </c>
      <c r="D27" s="354">
        <f>('1 Utsläpp'!D28/'6 FV'!D28)*1000</f>
        <v>0.46669974640851114</v>
      </c>
      <c r="E27" s="354">
        <f>('1 Utsläpp'!E28/'6 FV'!E28)*1000</f>
        <v>0.52107038659591209</v>
      </c>
      <c r="F27" s="354">
        <f>('1 Utsläpp'!F28/'6 FV'!F28)*1000</f>
        <v>0.49852934971195539</v>
      </c>
      <c r="G27" s="354">
        <f>('1 Utsläpp'!G28/'6 FV'!G28)*1000</f>
        <v>0.50803822362012108</v>
      </c>
      <c r="H27" s="354">
        <f>('1 Utsläpp'!H28/'6 FV'!H28)*1000</f>
        <v>0.4905663274488869</v>
      </c>
      <c r="I27" s="354">
        <f>('1 Utsläpp'!I28/'6 FV'!I28)*1000</f>
        <v>0.49186078412441353</v>
      </c>
      <c r="J27" s="354">
        <f>('1 Utsläpp'!J28/'6 FV'!J28)*1000</f>
        <v>0.51682494233294618</v>
      </c>
      <c r="K27" s="354">
        <f>('1 Utsläpp'!K28/'6 FV'!K28)*1000</f>
        <v>0.53024273204360717</v>
      </c>
      <c r="L27" s="354">
        <f>('1 Utsläpp'!L28/'6 FV'!L28)*1000</f>
        <v>0.55974254910323662</v>
      </c>
      <c r="M27" s="354">
        <f>('1 Utsläpp'!M28/'6 FV'!M28)*1000</f>
        <v>0.56800703992034574</v>
      </c>
      <c r="N27" s="354">
        <f>('1 Utsläpp'!N28/'6 FV'!N28)*1000</f>
        <v>0.60631201919940692</v>
      </c>
      <c r="O27" s="354">
        <f>('1 Utsläpp'!O28/'6 FV'!O28)*1000</f>
        <v>0.62977002179966302</v>
      </c>
      <c r="P27" s="354">
        <f>('1 Utsläpp'!P28/'6 FV'!P28)*1000</f>
        <v>0.49473655952570977</v>
      </c>
      <c r="Q27" s="354">
        <f>('1 Utsläpp'!Q28/'6 FV'!Q28)*1000</f>
        <v>0.46371032128134759</v>
      </c>
      <c r="R27" s="354">
        <f>('1 Utsläpp'!R28/'6 FV'!R28)*1000</f>
        <v>0.48443526328084785</v>
      </c>
      <c r="S27" s="354">
        <f>('1 Utsläpp'!S28/'6 FV'!S28)*1000</f>
        <v>0.53701748338906885</v>
      </c>
      <c r="T27" s="354">
        <f>('1 Utsläpp'!T28/'6 FV'!T28)*1000</f>
        <v>0.53837164028132101</v>
      </c>
      <c r="U27" s="354">
        <f>('1 Utsläpp'!U28/'6 FV'!U28)*1000</f>
        <v>0.49154063076880994</v>
      </c>
      <c r="V27" s="354">
        <f>('1 Utsläpp'!V28/'6 FV'!V28)*1000</f>
        <v>0.51401706373345302</v>
      </c>
      <c r="W27" s="354">
        <f>('1 Utsläpp'!W28/'6 FV'!W28)*1000</f>
        <v>0.57288096288348322</v>
      </c>
      <c r="X27" s="354">
        <f>('1 Utsläpp'!X28/'6 FV'!X28)*1000</f>
        <v>0.44592380902692658</v>
      </c>
      <c r="Y27" s="354">
        <f>('1 Utsläpp'!Y28/'6 FV'!Y28)*1000</f>
        <v>0.51327540841082242</v>
      </c>
      <c r="Z27" s="354">
        <f>('1 Utsläpp'!Z28/'6 FV'!Z28)*1000</f>
        <v>0.48076930671503981</v>
      </c>
      <c r="AA27" s="354">
        <f>('1 Utsläpp'!AA28/'6 FV'!AA28)*1000</f>
        <v>0.47955035474982061</v>
      </c>
      <c r="AB27" s="354">
        <f>('1 Utsläpp'!AB28/'6 FV'!AB28)*1000</f>
        <v>0.42559479127687511</v>
      </c>
      <c r="AC27" s="354">
        <f>('1 Utsläpp'!AC28/'6 FV'!AC28)*1000</f>
        <v>0.47803924187958879</v>
      </c>
      <c r="AD27" s="354">
        <f>('1 Utsläpp'!AD28/'6 FV'!AD28)*1000</f>
        <v>0.4496047650856827</v>
      </c>
      <c r="AE27" s="354">
        <f>('1 Utsläpp'!AE28/'6 FV'!AE28)*1000</f>
        <v>0.42547002464262307</v>
      </c>
      <c r="AF27" s="354">
        <f>('1 Utsläpp'!AF28/'6 FV'!AF28)*1000</f>
        <v>0.40503188146279562</v>
      </c>
      <c r="AG27" s="354">
        <f>('1 Utsläpp'!AG28/'6 FV'!AG28)*1000</f>
        <v>0.45551049497584067</v>
      </c>
      <c r="AH27" s="354">
        <f>('1 Utsläpp'!AH28/'6 FV'!AH28)*1000</f>
        <v>0.43910606939366936</v>
      </c>
      <c r="AI27" s="354">
        <f>('1 Utsläpp'!AI28/'6 FV'!AI28)*1000</f>
        <v>0.41539709118529394</v>
      </c>
      <c r="AJ27" s="354">
        <f>('1 Utsläpp'!AJ28/'6 FV'!AJ28)*1000</f>
        <v>0.38884710256261695</v>
      </c>
      <c r="AK27" s="354">
        <f>('1 Utsläpp'!AK28/'6 FV'!AK28)*1000</f>
        <v>0.42476646935218942</v>
      </c>
      <c r="AL27" s="354">
        <f>('1 Utsläpp'!AL28/'6 FV'!AL28)*1000</f>
        <v>0.41702207616904818</v>
      </c>
      <c r="AM27" s="354">
        <f>('1 Utsläpp'!AM28/'6 FV'!AM28)*1000</f>
        <v>0.39795072752362443</v>
      </c>
      <c r="AN27" s="354">
        <f>('1 Utsläpp'!AN28/'6 FV'!AN28)*1000</f>
        <v>0.40227440594735286</v>
      </c>
      <c r="AO27" s="354">
        <f>('1 Utsläpp'!AO28/'6 FV'!AO28)*1000</f>
        <v>0.43315400390996006</v>
      </c>
      <c r="AP27" s="354">
        <f>('1 Utsläpp'!AP28/'6 FV'!AP28)*1000</f>
        <v>0.41486138358247265</v>
      </c>
      <c r="AQ27" s="354">
        <f>('1 Utsläpp'!AQ28/'6 FV'!AQ28)*1000</f>
        <v>0.39225870607044599</v>
      </c>
      <c r="AR27" s="354">
        <f>('1 Utsläpp'!AR28/'6 FV'!AR28)*1000</f>
        <v>0.35160536818700339</v>
      </c>
      <c r="AS27" s="354">
        <f>('1 Utsläpp'!AS28/'6 FV'!AS28)*1000</f>
        <v>0.38662067826975055</v>
      </c>
      <c r="AT27" s="354">
        <f>('1 Utsläpp'!AT28/'6 FV'!AT28)*1000</f>
        <v>0.37759723056228062</v>
      </c>
      <c r="AU27" s="354">
        <f>('1 Utsläpp'!AU28/'6 FV'!AU28)*1000</f>
        <v>0.3577725184500084</v>
      </c>
      <c r="AV27" s="354">
        <f>('1 Utsläpp'!AV28/'6 FV'!AV28)*1000</f>
        <v>0.34361518038696059</v>
      </c>
      <c r="AW27" s="354">
        <f>('1 Utsläpp'!AW28/'6 FV'!AW28)*1000</f>
        <v>0.38305081374943578</v>
      </c>
      <c r="AX27" s="354">
        <f>('1 Utsläpp'!AX28/'6 FV'!AX28)*1000</f>
        <v>0.37349707491067274</v>
      </c>
      <c r="AY27" s="354">
        <f>('1 Utsläpp'!AY28/'6 FV'!AY28)*1000</f>
        <v>0.33494736882867715</v>
      </c>
      <c r="AZ27" s="354">
        <f>('1 Utsläpp'!AZ28/'6 FV'!AZ28)*1000</f>
        <v>0.32709636077127779</v>
      </c>
      <c r="BA27" s="354">
        <f>('1 Utsläpp'!BA28/'6 FV'!BA28)*1000</f>
        <v>0.32041221949715992</v>
      </c>
      <c r="BB27" s="354">
        <f>('1 Utsläpp'!BB28/'6 FV'!BB28)*1000</f>
        <v>0.33517066933746653</v>
      </c>
      <c r="BC27" s="354">
        <f>('1 Utsläpp'!BC28/'6 FV'!BC28)*1000</f>
        <v>0.30281354036255809</v>
      </c>
      <c r="BD27" s="354">
        <f>('1 Utsläpp'!BD28/'6 FV'!BD28)*1000</f>
        <v>0.39936447748762716</v>
      </c>
      <c r="BE27" s="354">
        <f>('1 Utsläpp'!BE28/'6 FV'!BE28)*1000</f>
        <v>0.44719916165722334</v>
      </c>
      <c r="BF27" s="354">
        <f>('1 Utsläpp'!BF28/'6 FV'!BF28)*1000</f>
        <v>0.4436789276320105</v>
      </c>
      <c r="BG27" s="354">
        <f>('1 Utsläpp'!BG28/'6 FV'!BG28)*1000</f>
        <v>0.37925965427184127</v>
      </c>
      <c r="BH27" s="354">
        <f>('1 Utsläpp'!BH28/'6 FV'!BH28)*1000</f>
        <v>0.37037181906033784</v>
      </c>
      <c r="BI27" s="354">
        <f>('1 Utsläpp'!BI28/'6 FV'!BI28)*1000</f>
        <v>0.38452044752085029</v>
      </c>
      <c r="BJ27" s="354">
        <f>('1 Utsläpp'!BJ28/'6 FV'!BJ28)*1000</f>
        <v>0.38910612831749181</v>
      </c>
      <c r="BK27" s="354">
        <f>('1 Utsläpp'!BK28/'6 FV'!BK28)*1000</f>
        <v>0.36545278633135531</v>
      </c>
      <c r="BL27" s="354">
        <f>('1 Utsläpp'!BL28/'6 FV'!BL28)*1000</f>
        <v>0.3843458460687828</v>
      </c>
      <c r="BM27" s="354">
        <f>('1 Utsläpp'!BM28/'6 FV'!BM28)*1000</f>
        <v>0.40254513219383986</v>
      </c>
      <c r="BN27" s="354">
        <f>('1 Utsläpp'!BN28/'6 FV'!BN28)*1000</f>
        <v>0.36950983591963071</v>
      </c>
      <c r="BO27" s="354">
        <f>('1 Utsläpp'!BO28/'6 FV'!BO28)*1000</f>
        <v>0.34465018953205556</v>
      </c>
      <c r="BP27" s="354">
        <f>('1 Utsläpp'!BP28/'6 FV'!BP28)*1000</f>
        <v>0.47480770537613898</v>
      </c>
    </row>
    <row r="28" spans="1:68" s="57" customFormat="1" ht="13" x14ac:dyDescent="0.3">
      <c r="A28" s="86">
        <v>24</v>
      </c>
      <c r="B28" s="57" t="s">
        <v>158</v>
      </c>
      <c r="C28" s="86" t="s">
        <v>14</v>
      </c>
      <c r="D28" s="354">
        <f>('1 Utsläpp'!D29/'6 FV'!D29)*1000</f>
        <v>0.84842913287410004</v>
      </c>
      <c r="E28" s="354">
        <f>('1 Utsläpp'!E29/'6 FV'!E29)*1000</f>
        <v>0.72021188315354001</v>
      </c>
      <c r="F28" s="354">
        <f>('1 Utsläpp'!F29/'6 FV'!F29)*1000</f>
        <v>0.66541102797233065</v>
      </c>
      <c r="G28" s="354">
        <f>('1 Utsläpp'!G29/'6 FV'!G29)*1000</f>
        <v>0.74031839138293698</v>
      </c>
      <c r="H28" s="354">
        <f>('1 Utsläpp'!H29/'6 FV'!H29)*1000</f>
        <v>0.77897631343558515</v>
      </c>
      <c r="I28" s="354">
        <f>('1 Utsläpp'!I29/'6 FV'!I29)*1000</f>
        <v>0.66142501812136423</v>
      </c>
      <c r="J28" s="354">
        <f>('1 Utsläpp'!J29/'6 FV'!J29)*1000</f>
        <v>0.66445719419697136</v>
      </c>
      <c r="K28" s="354">
        <f>('1 Utsläpp'!K29/'6 FV'!K29)*1000</f>
        <v>0.85621637647145921</v>
      </c>
      <c r="L28" s="354">
        <f>('1 Utsläpp'!L29/'6 FV'!L29)*1000</f>
        <v>1.0312924029949215</v>
      </c>
      <c r="M28" s="354">
        <f>('1 Utsläpp'!M29/'6 FV'!M29)*1000</f>
        <v>0.75540889674165179</v>
      </c>
      <c r="N28" s="354">
        <f>('1 Utsläpp'!N29/'6 FV'!N29)*1000</f>
        <v>0.73100982260925274</v>
      </c>
      <c r="O28" s="354">
        <f>('1 Utsläpp'!O29/'6 FV'!O29)*1000</f>
        <v>0.98440052141305279</v>
      </c>
      <c r="P28" s="354">
        <f>('1 Utsläpp'!P29/'6 FV'!P29)*1000</f>
        <v>0.82307150469736901</v>
      </c>
      <c r="Q28" s="354">
        <f>('1 Utsläpp'!Q29/'6 FV'!Q29)*1000</f>
        <v>0.67868402612748358</v>
      </c>
      <c r="R28" s="354">
        <f>('1 Utsläpp'!R29/'6 FV'!R29)*1000</f>
        <v>0.64861577112146984</v>
      </c>
      <c r="S28" s="354">
        <f>('1 Utsläpp'!S29/'6 FV'!S29)*1000</f>
        <v>0.68763573511995169</v>
      </c>
      <c r="T28" s="354">
        <f>('1 Utsläpp'!T29/'6 FV'!T29)*1000</f>
        <v>0.65824890090806787</v>
      </c>
      <c r="U28" s="354">
        <f>('1 Utsläpp'!U29/'6 FV'!U29)*1000</f>
        <v>0.55664746205759719</v>
      </c>
      <c r="V28" s="354">
        <f>('1 Utsläpp'!V29/'6 FV'!V29)*1000</f>
        <v>0.55279353176970492</v>
      </c>
      <c r="W28" s="354">
        <f>('1 Utsläpp'!W29/'6 FV'!W29)*1000</f>
        <v>0.64635643652727093</v>
      </c>
      <c r="X28" s="354">
        <f>('1 Utsläpp'!X29/'6 FV'!X29)*1000</f>
        <v>0.61983497803841081</v>
      </c>
      <c r="Y28" s="354">
        <f>('1 Utsläpp'!Y29/'6 FV'!Y29)*1000</f>
        <v>0.51617226721918674</v>
      </c>
      <c r="Z28" s="354">
        <f>('1 Utsläpp'!Z29/'6 FV'!Z29)*1000</f>
        <v>0.49079756432589783</v>
      </c>
      <c r="AA28" s="354">
        <f>('1 Utsläpp'!AA29/'6 FV'!AA29)*1000</f>
        <v>0.51615296531656518</v>
      </c>
      <c r="AB28" s="354">
        <f>('1 Utsläpp'!AB29/'6 FV'!AB29)*1000</f>
        <v>0.58388402532878825</v>
      </c>
      <c r="AC28" s="354">
        <f>('1 Utsläpp'!AC29/'6 FV'!AC29)*1000</f>
        <v>0.51921621831101084</v>
      </c>
      <c r="AD28" s="354">
        <f>('1 Utsläpp'!AD29/'6 FV'!AD29)*1000</f>
        <v>0.50814917132262449</v>
      </c>
      <c r="AE28" s="354">
        <f>('1 Utsläpp'!AE29/'6 FV'!AE29)*1000</f>
        <v>0.53292715623691556</v>
      </c>
      <c r="AF28" s="354">
        <f>('1 Utsläpp'!AF29/'6 FV'!AF29)*1000</f>
        <v>0.55958762181627553</v>
      </c>
      <c r="AG28" s="354">
        <f>('1 Utsläpp'!AG29/'6 FV'!AG29)*1000</f>
        <v>0.50095856062409416</v>
      </c>
      <c r="AH28" s="354">
        <f>('1 Utsläpp'!AH29/'6 FV'!AH29)*1000</f>
        <v>0.50090886081053621</v>
      </c>
      <c r="AI28" s="354">
        <f>('1 Utsläpp'!AI29/'6 FV'!AI29)*1000</f>
        <v>0.54196277457419917</v>
      </c>
      <c r="AJ28" s="354">
        <f>('1 Utsläpp'!AJ29/'6 FV'!AJ29)*1000</f>
        <v>0.56679540565374908</v>
      </c>
      <c r="AK28" s="354">
        <f>('1 Utsläpp'!AK29/'6 FV'!AK29)*1000</f>
        <v>0.47382247028722047</v>
      </c>
      <c r="AL28" s="354">
        <f>('1 Utsläpp'!AL29/'6 FV'!AL29)*1000</f>
        <v>0.47246308790602715</v>
      </c>
      <c r="AM28" s="354">
        <f>('1 Utsläpp'!AM29/'6 FV'!AM29)*1000</f>
        <v>0.52881448851428037</v>
      </c>
      <c r="AN28" s="354">
        <f>('1 Utsläpp'!AN29/'6 FV'!AN29)*1000</f>
        <v>0.47605908049137002</v>
      </c>
      <c r="AO28" s="354">
        <f>('1 Utsläpp'!AO29/'6 FV'!AO29)*1000</f>
        <v>0.4566872168514865</v>
      </c>
      <c r="AP28" s="354">
        <f>('1 Utsläpp'!AP29/'6 FV'!AP29)*1000</f>
        <v>0.4554803406193243</v>
      </c>
      <c r="AQ28" s="354">
        <f>('1 Utsläpp'!AQ29/'6 FV'!AQ29)*1000</f>
        <v>0.45937936889306169</v>
      </c>
      <c r="AR28" s="354">
        <f>('1 Utsläpp'!AR29/'6 FV'!AR29)*1000</f>
        <v>0.47292792898222469</v>
      </c>
      <c r="AS28" s="354">
        <f>('1 Utsläpp'!AS29/'6 FV'!AS29)*1000</f>
        <v>0.42620514665183684</v>
      </c>
      <c r="AT28" s="354">
        <f>('1 Utsläpp'!AT29/'6 FV'!AT29)*1000</f>
        <v>0.42812199284306368</v>
      </c>
      <c r="AU28" s="354">
        <f>('1 Utsläpp'!AU29/'6 FV'!AU29)*1000</f>
        <v>0.43585136166784855</v>
      </c>
      <c r="AV28" s="354">
        <f>('1 Utsläpp'!AV29/'6 FV'!AV29)*1000</f>
        <v>0.4477128695345155</v>
      </c>
      <c r="AW28" s="354">
        <f>('1 Utsläpp'!AW29/'6 FV'!AW29)*1000</f>
        <v>0.4123581130758131</v>
      </c>
      <c r="AX28" s="354">
        <f>('1 Utsläpp'!AX29/'6 FV'!AX29)*1000</f>
        <v>0.40694433275131486</v>
      </c>
      <c r="AY28" s="354">
        <f>('1 Utsläpp'!AY29/'6 FV'!AY29)*1000</f>
        <v>0.42720808996450865</v>
      </c>
      <c r="AZ28" s="354">
        <f>('1 Utsläpp'!AZ29/'6 FV'!AZ29)*1000</f>
        <v>0.429337944405487</v>
      </c>
      <c r="BA28" s="354">
        <f>('1 Utsläpp'!BA29/'6 FV'!BA29)*1000</f>
        <v>0.36985281213561005</v>
      </c>
      <c r="BB28" s="354">
        <f>('1 Utsläpp'!BB29/'6 FV'!BB29)*1000</f>
        <v>0.39047066617199261</v>
      </c>
      <c r="BC28" s="354">
        <f>('1 Utsläpp'!BC29/'6 FV'!BC29)*1000</f>
        <v>0.41367992999186876</v>
      </c>
      <c r="BD28" s="354">
        <f>('1 Utsläpp'!BD29/'6 FV'!BD29)*1000</f>
        <v>0.40696385809575619</v>
      </c>
      <c r="BE28" s="354">
        <f>('1 Utsläpp'!BE29/'6 FV'!BE29)*1000</f>
        <v>0.3865291339944531</v>
      </c>
      <c r="BF28" s="354">
        <f>('1 Utsläpp'!BF29/'6 FV'!BF29)*1000</f>
        <v>0.38648913087855302</v>
      </c>
      <c r="BG28" s="354">
        <f>('1 Utsläpp'!BG29/'6 FV'!BG29)*1000</f>
        <v>0.39272718916717553</v>
      </c>
      <c r="BH28" s="354">
        <f>('1 Utsläpp'!BH29/'6 FV'!BH29)*1000</f>
        <v>0.37874783170005144</v>
      </c>
      <c r="BI28" s="354">
        <f>('1 Utsläpp'!BI29/'6 FV'!BI29)*1000</f>
        <v>0.33445016541009004</v>
      </c>
      <c r="BJ28" s="354">
        <f>('1 Utsläpp'!BJ29/'6 FV'!BJ29)*1000</f>
        <v>0.32913873998711579</v>
      </c>
      <c r="BK28" s="354">
        <f>('1 Utsläpp'!BK29/'6 FV'!BK29)*1000</f>
        <v>0.35518958834892028</v>
      </c>
      <c r="BL28" s="354">
        <f>('1 Utsläpp'!BL29/'6 FV'!BL29)*1000</f>
        <v>0.36431544178024911</v>
      </c>
      <c r="BM28" s="354">
        <f>('1 Utsläpp'!BM29/'6 FV'!BM29)*1000</f>
        <v>0.32379321850086146</v>
      </c>
      <c r="BN28" s="354">
        <f>('1 Utsläpp'!BN29/'6 FV'!BN29)*1000</f>
        <v>0.32069810265891224</v>
      </c>
      <c r="BO28" s="354">
        <f>('1 Utsläpp'!BO29/'6 FV'!BO29)*1000</f>
        <v>0.3417404914155277</v>
      </c>
      <c r="BP28" s="354">
        <f>('1 Utsläpp'!BP29/'6 FV'!BP29)*1000</f>
        <v>0.38150556669883845</v>
      </c>
    </row>
    <row r="29" spans="1:68" s="57" customFormat="1" ht="13" x14ac:dyDescent="0.3">
      <c r="A29" s="86">
        <v>25</v>
      </c>
      <c r="B29" s="57" t="s">
        <v>159</v>
      </c>
      <c r="C29" s="86" t="s">
        <v>45</v>
      </c>
      <c r="D29" s="354">
        <f>('1 Utsläpp'!D30/'6 FV'!D30)*1000</f>
        <v>2.8995966160668836</v>
      </c>
      <c r="E29" s="354">
        <f>('1 Utsläpp'!E30/'6 FV'!E30)*1000</f>
        <v>2.5485028936910274</v>
      </c>
      <c r="F29" s="354">
        <f>('1 Utsläpp'!F30/'6 FV'!F30)*1000</f>
        <v>3.4461610063377783</v>
      </c>
      <c r="G29" s="354">
        <f>('1 Utsläpp'!G30/'6 FV'!G30)*1000</f>
        <v>2.4029421384542315</v>
      </c>
      <c r="H29" s="354">
        <f>('1 Utsläpp'!H30/'6 FV'!H30)*1000</f>
        <v>3.0473688706618809</v>
      </c>
      <c r="I29" s="354">
        <f>('1 Utsläpp'!I30/'6 FV'!I30)*1000</f>
        <v>2.8563766947526337</v>
      </c>
      <c r="J29" s="354">
        <f>('1 Utsläpp'!J30/'6 FV'!J30)*1000</f>
        <v>3.7973096351850337</v>
      </c>
      <c r="K29" s="354">
        <f>('1 Utsläpp'!K30/'6 FV'!K30)*1000</f>
        <v>2.4487482524431261</v>
      </c>
      <c r="L29" s="354">
        <f>('1 Utsläpp'!L30/'6 FV'!L30)*1000</f>
        <v>2.8801967965590536</v>
      </c>
      <c r="M29" s="354">
        <f>('1 Utsläpp'!M30/'6 FV'!M30)*1000</f>
        <v>2.4677454267724355</v>
      </c>
      <c r="N29" s="354">
        <f>('1 Utsläpp'!N30/'6 FV'!N30)*1000</f>
        <v>3.1240110071985936</v>
      </c>
      <c r="O29" s="354">
        <f>('1 Utsläpp'!O30/'6 FV'!O30)*1000</f>
        <v>2.1546958717074411</v>
      </c>
      <c r="P29" s="354">
        <f>('1 Utsläpp'!P30/'6 FV'!P30)*1000</f>
        <v>2.7289573252905348</v>
      </c>
      <c r="Q29" s="354">
        <f>('1 Utsläpp'!Q30/'6 FV'!Q30)*1000</f>
        <v>2.3990486475809774</v>
      </c>
      <c r="R29" s="354">
        <f>('1 Utsläpp'!R30/'6 FV'!R30)*1000</f>
        <v>2.9652791228990854</v>
      </c>
      <c r="S29" s="354">
        <f>('1 Utsläpp'!S30/'6 FV'!S30)*1000</f>
        <v>2.0487926560827239</v>
      </c>
      <c r="T29" s="354">
        <f>('1 Utsläpp'!T30/'6 FV'!T30)*1000</f>
        <v>2.3848959980045312</v>
      </c>
      <c r="U29" s="354">
        <f>('1 Utsläpp'!U30/'6 FV'!U30)*1000</f>
        <v>2.1270077855354286</v>
      </c>
      <c r="V29" s="354">
        <f>('1 Utsläpp'!V30/'6 FV'!V30)*1000</f>
        <v>2.7599735939549834</v>
      </c>
      <c r="W29" s="354">
        <f>('1 Utsläpp'!W30/'6 FV'!W30)*1000</f>
        <v>1.7941196677354396</v>
      </c>
      <c r="X29" s="354">
        <f>('1 Utsläpp'!X30/'6 FV'!X30)*1000</f>
        <v>2.109901663105302</v>
      </c>
      <c r="Y29" s="354">
        <f>('1 Utsläpp'!Y30/'6 FV'!Y30)*1000</f>
        <v>1.8929362790714965</v>
      </c>
      <c r="Z29" s="354">
        <f>('1 Utsläpp'!Z30/'6 FV'!Z30)*1000</f>
        <v>2.4871832203975779</v>
      </c>
      <c r="AA29" s="354">
        <f>('1 Utsläpp'!AA30/'6 FV'!AA30)*1000</f>
        <v>1.647571063228257</v>
      </c>
      <c r="AB29" s="354">
        <f>('1 Utsläpp'!AB30/'6 FV'!AB30)*1000</f>
        <v>1.9202791107206558</v>
      </c>
      <c r="AC29" s="354">
        <f>('1 Utsläpp'!AC30/'6 FV'!AC30)*1000</f>
        <v>1.7635463154394702</v>
      </c>
      <c r="AD29" s="354">
        <f>('1 Utsläpp'!AD30/'6 FV'!AD30)*1000</f>
        <v>2.2672017818934216</v>
      </c>
      <c r="AE29" s="354">
        <f>('1 Utsläpp'!AE30/'6 FV'!AE30)*1000</f>
        <v>1.5404056490062268</v>
      </c>
      <c r="AF29" s="354">
        <f>('1 Utsläpp'!AF30/'6 FV'!AF30)*1000</f>
        <v>1.7899845293636347</v>
      </c>
      <c r="AG29" s="354">
        <f>('1 Utsläpp'!AG30/'6 FV'!AG30)*1000</f>
        <v>1.6642081467704257</v>
      </c>
      <c r="AH29" s="354">
        <f>('1 Utsläpp'!AH30/'6 FV'!AH30)*1000</f>
        <v>2.1160534192167537</v>
      </c>
      <c r="AI29" s="354">
        <f>('1 Utsläpp'!AI30/'6 FV'!AI30)*1000</f>
        <v>1.490462687905868</v>
      </c>
      <c r="AJ29" s="354">
        <f>('1 Utsläpp'!AJ30/'6 FV'!AJ30)*1000</f>
        <v>1.6545079968516678</v>
      </c>
      <c r="AK29" s="354">
        <f>('1 Utsläpp'!AK30/'6 FV'!AK30)*1000</f>
        <v>1.4400294956773576</v>
      </c>
      <c r="AL29" s="354">
        <f>('1 Utsläpp'!AL30/'6 FV'!AL30)*1000</f>
        <v>1.8926039844096121</v>
      </c>
      <c r="AM29" s="354">
        <f>('1 Utsläpp'!AM30/'6 FV'!AM30)*1000</f>
        <v>1.3238255351377317</v>
      </c>
      <c r="AN29" s="354">
        <f>('1 Utsläpp'!AN30/'6 FV'!AN30)*1000</f>
        <v>1.4421633158952858</v>
      </c>
      <c r="AO29" s="354">
        <f>('1 Utsläpp'!AO30/'6 FV'!AO30)*1000</f>
        <v>1.3444701261988443</v>
      </c>
      <c r="AP29" s="354">
        <f>('1 Utsläpp'!AP30/'6 FV'!AP30)*1000</f>
        <v>1.7296964669121697</v>
      </c>
      <c r="AQ29" s="354">
        <f>('1 Utsläpp'!AQ30/'6 FV'!AQ30)*1000</f>
        <v>1.1995115406678796</v>
      </c>
      <c r="AR29" s="354">
        <f>('1 Utsläpp'!AR30/'6 FV'!AR30)*1000</f>
        <v>1.3419543636926683</v>
      </c>
      <c r="AS29" s="354">
        <f>('1 Utsläpp'!AS30/'6 FV'!AS30)*1000</f>
        <v>1.2763013004182382</v>
      </c>
      <c r="AT29" s="354">
        <f>('1 Utsläpp'!AT30/'6 FV'!AT30)*1000</f>
        <v>1.6264373441787365</v>
      </c>
      <c r="AU29" s="354">
        <f>('1 Utsläpp'!AU30/'6 FV'!AU30)*1000</f>
        <v>1.1222034223925075</v>
      </c>
      <c r="AV29" s="354">
        <f>('1 Utsläpp'!AV30/'6 FV'!AV30)*1000</f>
        <v>1.3148293903075867</v>
      </c>
      <c r="AW29" s="354">
        <f>('1 Utsläpp'!AW30/'6 FV'!AW30)*1000</f>
        <v>1.2217607554510526</v>
      </c>
      <c r="AX29" s="354">
        <f>('1 Utsläpp'!AX30/'6 FV'!AX30)*1000</f>
        <v>1.576873780707428</v>
      </c>
      <c r="AY29" s="354">
        <f>('1 Utsläpp'!AY30/'6 FV'!AY30)*1000</f>
        <v>1.0697931691361433</v>
      </c>
      <c r="AZ29" s="354">
        <f>('1 Utsläpp'!AZ30/'6 FV'!AZ30)*1000</f>
        <v>1.1586429016408009</v>
      </c>
      <c r="BA29" s="354">
        <f>('1 Utsläpp'!BA30/'6 FV'!BA30)*1000</f>
        <v>1.1182671482802999</v>
      </c>
      <c r="BB29" s="354">
        <f>('1 Utsläpp'!BB30/'6 FV'!BB30)*1000</f>
        <v>1.435112915558141</v>
      </c>
      <c r="BC29" s="354">
        <f>('1 Utsläpp'!BC30/'6 FV'!BC30)*1000</f>
        <v>1.0209321154603848</v>
      </c>
      <c r="BD29" s="354">
        <f>('1 Utsläpp'!BD30/'6 FV'!BD30)*1000</f>
        <v>0.98644404080667025</v>
      </c>
      <c r="BE29" s="354">
        <f>('1 Utsläpp'!BE30/'6 FV'!BE30)*1000</f>
        <v>0.94960825555455386</v>
      </c>
      <c r="BF29" s="354">
        <f>('1 Utsläpp'!BF30/'6 FV'!BF30)*1000</f>
        <v>1.2276345446295354</v>
      </c>
      <c r="BG29" s="354">
        <f>('1 Utsläpp'!BG30/'6 FV'!BG30)*1000</f>
        <v>0.78824737336920203</v>
      </c>
      <c r="BH29" s="354">
        <f>('1 Utsläpp'!BH30/'6 FV'!BH30)*1000</f>
        <v>0.81549909578769375</v>
      </c>
      <c r="BI29" s="354">
        <f>('1 Utsläpp'!BI30/'6 FV'!BI30)*1000</f>
        <v>0.74540352530755072</v>
      </c>
      <c r="BJ29" s="354">
        <f>('1 Utsläpp'!BJ30/'6 FV'!BJ30)*1000</f>
        <v>0.90490352913300176</v>
      </c>
      <c r="BK29" s="354">
        <f>('1 Utsläpp'!BK30/'6 FV'!BK30)*1000</f>
        <v>0.65117262096299766</v>
      </c>
      <c r="BL29" s="354">
        <f>('1 Utsläpp'!BL30/'6 FV'!BL30)*1000</f>
        <v>0.79153299412468914</v>
      </c>
      <c r="BM29" s="354">
        <f>('1 Utsläpp'!BM30/'6 FV'!BM30)*1000</f>
        <v>0.69808137114997748</v>
      </c>
      <c r="BN29" s="354">
        <f>('1 Utsläpp'!BN30/'6 FV'!BN30)*1000</f>
        <v>0.86470226846751119</v>
      </c>
      <c r="BO29" s="354">
        <f>('1 Utsläpp'!BO30/'6 FV'!BO30)*1000</f>
        <v>0.61679540910592723</v>
      </c>
      <c r="BP29" s="354">
        <f>('1 Utsläpp'!BP30/'6 FV'!BP30)*1000</f>
        <v>0.86352546003364317</v>
      </c>
    </row>
    <row r="30" spans="1:68" s="57" customFormat="1" ht="13" x14ac:dyDescent="0.3">
      <c r="A30" s="86">
        <v>26</v>
      </c>
      <c r="B30" s="57" t="s">
        <v>160</v>
      </c>
      <c r="C30" s="86" t="s">
        <v>15</v>
      </c>
      <c r="D30" s="354">
        <f>('1 Utsläpp'!D31/'6 FV'!D31)*1000</f>
        <v>2.8340115849688861</v>
      </c>
      <c r="E30" s="354">
        <f>('1 Utsläpp'!E31/'6 FV'!E31)*1000</f>
        <v>2.4341039847534454</v>
      </c>
      <c r="F30" s="354">
        <f>('1 Utsläpp'!F31/'6 FV'!F31)*1000</f>
        <v>3.2446284561904042</v>
      </c>
      <c r="G30" s="354">
        <f>('1 Utsläpp'!G31/'6 FV'!G31)*1000</f>
        <v>2.0500630485187301</v>
      </c>
      <c r="H30" s="354">
        <f>('1 Utsläpp'!H31/'6 FV'!H31)*1000</f>
        <v>2.6679536605481275</v>
      </c>
      <c r="I30" s="354">
        <f>('1 Utsläpp'!I31/'6 FV'!I31)*1000</f>
        <v>2.6237208006742923</v>
      </c>
      <c r="J30" s="354">
        <f>('1 Utsläpp'!J31/'6 FV'!J31)*1000</f>
        <v>3.1690359598125077</v>
      </c>
      <c r="K30" s="354">
        <f>('1 Utsläpp'!K31/'6 FV'!K31)*1000</f>
        <v>2.0222882857462481</v>
      </c>
      <c r="L30" s="354">
        <f>('1 Utsläpp'!L31/'6 FV'!L31)*1000</f>
        <v>2.4327510369191545</v>
      </c>
      <c r="M30" s="354">
        <f>('1 Utsläpp'!M31/'6 FV'!M31)*1000</f>
        <v>2.4307976718010824</v>
      </c>
      <c r="N30" s="354">
        <f>('1 Utsläpp'!N31/'6 FV'!N31)*1000</f>
        <v>2.7831768936192338</v>
      </c>
      <c r="O30" s="354">
        <f>('1 Utsläpp'!O31/'6 FV'!O31)*1000</f>
        <v>1.9799497114610241</v>
      </c>
      <c r="P30" s="354">
        <f>('1 Utsläpp'!P31/'6 FV'!P31)*1000</f>
        <v>2.5149697061621401</v>
      </c>
      <c r="Q30" s="354">
        <f>('1 Utsläpp'!Q31/'6 FV'!Q31)*1000</f>
        <v>2.4740240618884006</v>
      </c>
      <c r="R30" s="354">
        <f>('1 Utsläpp'!R31/'6 FV'!R31)*1000</f>
        <v>2.7270237609576844</v>
      </c>
      <c r="S30" s="354">
        <f>('1 Utsläpp'!S31/'6 FV'!S31)*1000</f>
        <v>1.8991235345912325</v>
      </c>
      <c r="T30" s="354">
        <f>('1 Utsläpp'!T31/'6 FV'!T31)*1000</f>
        <v>2.3698416836790548</v>
      </c>
      <c r="U30" s="354">
        <f>('1 Utsläpp'!U31/'6 FV'!U31)*1000</f>
        <v>2.2422007210739117</v>
      </c>
      <c r="V30" s="354">
        <f>('1 Utsläpp'!V31/'6 FV'!V31)*1000</f>
        <v>2.7247234251173555</v>
      </c>
      <c r="W30" s="354">
        <f>('1 Utsläpp'!W31/'6 FV'!W31)*1000</f>
        <v>1.9100541616119011</v>
      </c>
      <c r="X30" s="354">
        <f>('1 Utsläpp'!X31/'6 FV'!X31)*1000</f>
        <v>2.3044830263477034</v>
      </c>
      <c r="Y30" s="354">
        <f>('1 Utsläpp'!Y31/'6 FV'!Y31)*1000</f>
        <v>2.2200165813009463</v>
      </c>
      <c r="Z30" s="354">
        <f>('1 Utsläpp'!Z31/'6 FV'!Z31)*1000</f>
        <v>2.5627252411689017</v>
      </c>
      <c r="AA30" s="354">
        <f>('1 Utsläpp'!AA31/'6 FV'!AA31)*1000</f>
        <v>1.8049446365363702</v>
      </c>
      <c r="AB30" s="354">
        <f>('1 Utsläpp'!AB31/'6 FV'!AB31)*1000</f>
        <v>2.0224257690376297</v>
      </c>
      <c r="AC30" s="354">
        <f>('1 Utsläpp'!AC31/'6 FV'!AC31)*1000</f>
        <v>2.0960138981596073</v>
      </c>
      <c r="AD30" s="354">
        <f>('1 Utsläpp'!AD31/'6 FV'!AD31)*1000</f>
        <v>2.3268725204771763</v>
      </c>
      <c r="AE30" s="354">
        <f>('1 Utsläpp'!AE31/'6 FV'!AE31)*1000</f>
        <v>1.7350986236826824</v>
      </c>
      <c r="AF30" s="354">
        <f>('1 Utsläpp'!AF31/'6 FV'!AF31)*1000</f>
        <v>1.9645903106079674</v>
      </c>
      <c r="AG30" s="354">
        <f>('1 Utsläpp'!AG31/'6 FV'!AG31)*1000</f>
        <v>1.9726601551013807</v>
      </c>
      <c r="AH30" s="354">
        <f>('1 Utsläpp'!AH31/'6 FV'!AH31)*1000</f>
        <v>2.278726102235793</v>
      </c>
      <c r="AI30" s="354">
        <f>('1 Utsläpp'!AI31/'6 FV'!AI31)*1000</f>
        <v>1.66159047239319</v>
      </c>
      <c r="AJ30" s="354">
        <f>('1 Utsläpp'!AJ31/'6 FV'!AJ31)*1000</f>
        <v>1.7833983877977393</v>
      </c>
      <c r="AK30" s="354">
        <f>('1 Utsläpp'!AK31/'6 FV'!AK31)*1000</f>
        <v>1.7152422055112753</v>
      </c>
      <c r="AL30" s="354">
        <f>('1 Utsläpp'!AL31/'6 FV'!AL31)*1000</f>
        <v>2.0432535664712237</v>
      </c>
      <c r="AM30" s="354">
        <f>('1 Utsläpp'!AM31/'6 FV'!AM31)*1000</f>
        <v>1.4879161215206163</v>
      </c>
      <c r="AN30" s="354">
        <f>('1 Utsläpp'!AN31/'6 FV'!AN31)*1000</f>
        <v>1.5689448887321789</v>
      </c>
      <c r="AO30" s="354">
        <f>('1 Utsläpp'!AO31/'6 FV'!AO31)*1000</f>
        <v>1.5797584030043987</v>
      </c>
      <c r="AP30" s="354">
        <f>('1 Utsläpp'!AP31/'6 FV'!AP31)*1000</f>
        <v>1.7947496323046077</v>
      </c>
      <c r="AQ30" s="354">
        <f>('1 Utsläpp'!AQ31/'6 FV'!AQ31)*1000</f>
        <v>1.2859680129994211</v>
      </c>
      <c r="AR30" s="354">
        <f>('1 Utsläpp'!AR31/'6 FV'!AR31)*1000</f>
        <v>1.4625324045343697</v>
      </c>
      <c r="AS30" s="354">
        <f>('1 Utsläpp'!AS31/'6 FV'!AS31)*1000</f>
        <v>1.4366596978551693</v>
      </c>
      <c r="AT30" s="354">
        <f>('1 Utsläpp'!AT31/'6 FV'!AT31)*1000</f>
        <v>1.7070072190880259</v>
      </c>
      <c r="AU30" s="354">
        <f>('1 Utsläpp'!AU31/'6 FV'!AU31)*1000</f>
        <v>1.1926596590183967</v>
      </c>
      <c r="AV30" s="354">
        <f>('1 Utsläpp'!AV31/'6 FV'!AV31)*1000</f>
        <v>1.2982746430567407</v>
      </c>
      <c r="AW30" s="354">
        <f>('1 Utsläpp'!AW31/'6 FV'!AW31)*1000</f>
        <v>1.3843785946417337</v>
      </c>
      <c r="AX30" s="354">
        <f>('1 Utsläpp'!AX31/'6 FV'!AX31)*1000</f>
        <v>1.5612315702253845</v>
      </c>
      <c r="AY30" s="354">
        <f>('1 Utsläpp'!AY31/'6 FV'!AY31)*1000</f>
        <v>1.1232128626195648</v>
      </c>
      <c r="AZ30" s="354">
        <f>('1 Utsläpp'!AZ31/'6 FV'!AZ31)*1000</f>
        <v>1.2067632572214602</v>
      </c>
      <c r="BA30" s="354">
        <f>('1 Utsläpp'!BA31/'6 FV'!BA31)*1000</f>
        <v>1.2730121060753752</v>
      </c>
      <c r="BB30" s="354">
        <f>('1 Utsläpp'!BB31/'6 FV'!BB31)*1000</f>
        <v>1.4351740105409494</v>
      </c>
      <c r="BC30" s="354">
        <f>('1 Utsläpp'!BC31/'6 FV'!BC31)*1000</f>
        <v>0.94858334350305307</v>
      </c>
      <c r="BD30" s="354">
        <f>('1 Utsläpp'!BD31/'6 FV'!BD31)*1000</f>
        <v>1.0781277868197867</v>
      </c>
      <c r="BE30" s="354">
        <f>('1 Utsläpp'!BE31/'6 FV'!BE31)*1000</f>
        <v>1.0797105072567559</v>
      </c>
      <c r="BF30" s="354">
        <f>('1 Utsläpp'!BF31/'6 FV'!BF31)*1000</f>
        <v>1.2779818304090111</v>
      </c>
      <c r="BG30" s="354">
        <f>('1 Utsläpp'!BG31/'6 FV'!BG31)*1000</f>
        <v>0.86721091116786764</v>
      </c>
      <c r="BH30" s="354">
        <f>('1 Utsläpp'!BH31/'6 FV'!BH31)*1000</f>
        <v>0.88710854325891253</v>
      </c>
      <c r="BI30" s="354">
        <f>('1 Utsläpp'!BI31/'6 FV'!BI31)*1000</f>
        <v>0.81343105286866002</v>
      </c>
      <c r="BJ30" s="354">
        <f>('1 Utsläpp'!BJ31/'6 FV'!BJ31)*1000</f>
        <v>0.95396429693848594</v>
      </c>
      <c r="BK30" s="354">
        <f>('1 Utsläpp'!BK31/'6 FV'!BK31)*1000</f>
        <v>0.74807808253854213</v>
      </c>
      <c r="BL30" s="354">
        <f>('1 Utsläpp'!BL31/'6 FV'!BL31)*1000</f>
        <v>0.83032910796800774</v>
      </c>
      <c r="BM30" s="354">
        <f>('1 Utsläpp'!BM31/'6 FV'!BM31)*1000</f>
        <v>0.83432179725659072</v>
      </c>
      <c r="BN30" s="354">
        <f>('1 Utsläpp'!BN31/'6 FV'!BN31)*1000</f>
        <v>0.85040161993582497</v>
      </c>
      <c r="BO30" s="354">
        <f>('1 Utsläpp'!BO31/'6 FV'!BO31)*1000</f>
        <v>0.68624477443930665</v>
      </c>
      <c r="BP30" s="354">
        <f>('1 Utsläpp'!BP31/'6 FV'!BP31)*1000</f>
        <v>0.91340970665064813</v>
      </c>
    </row>
    <row r="31" spans="1:68" s="57" customFormat="1" ht="13" x14ac:dyDescent="0.3">
      <c r="A31" s="86">
        <v>27</v>
      </c>
      <c r="B31" s="57" t="s">
        <v>161</v>
      </c>
      <c r="C31" s="86" t="s">
        <v>46</v>
      </c>
      <c r="D31" s="354">
        <f>('1 Utsläpp'!D32/'6 FV'!D32)*1000</f>
        <v>3.1251925122326361</v>
      </c>
      <c r="E31" s="354">
        <f>('1 Utsläpp'!E32/'6 FV'!E32)*1000</f>
        <v>3.2496022731827621</v>
      </c>
      <c r="F31" s="354">
        <f>('1 Utsläpp'!F32/'6 FV'!F32)*1000</f>
        <v>3.2150828830738511</v>
      </c>
      <c r="G31" s="354">
        <f>('1 Utsläpp'!G32/'6 FV'!G32)*1000</f>
        <v>2.9852936212009156</v>
      </c>
      <c r="H31" s="354">
        <f>('1 Utsläpp'!H32/'6 FV'!H32)*1000</f>
        <v>3.537733111278023</v>
      </c>
      <c r="I31" s="354">
        <f>('1 Utsläpp'!I32/'6 FV'!I32)*1000</f>
        <v>3.6016951840001319</v>
      </c>
      <c r="J31" s="354">
        <f>('1 Utsläpp'!J32/'6 FV'!J32)*1000</f>
        <v>3.5671367252743282</v>
      </c>
      <c r="K31" s="354">
        <f>('1 Utsläpp'!K32/'6 FV'!K32)*1000</f>
        <v>3.248190351742736</v>
      </c>
      <c r="L31" s="354">
        <f>('1 Utsläpp'!L32/'6 FV'!L32)*1000</f>
        <v>3.7344440107682448</v>
      </c>
      <c r="M31" s="354">
        <f>('1 Utsläpp'!M32/'6 FV'!M32)*1000</f>
        <v>3.7231024083501496</v>
      </c>
      <c r="N31" s="354">
        <f>('1 Utsläpp'!N32/'6 FV'!N32)*1000</f>
        <v>3.69381039460345</v>
      </c>
      <c r="O31" s="354">
        <f>('1 Utsläpp'!O32/'6 FV'!O32)*1000</f>
        <v>3.4528905161678081</v>
      </c>
      <c r="P31" s="354">
        <f>('1 Utsläpp'!P32/'6 FV'!P32)*1000</f>
        <v>3.6464231615553628</v>
      </c>
      <c r="Q31" s="354">
        <f>('1 Utsläpp'!Q32/'6 FV'!Q32)*1000</f>
        <v>3.6149771567601876</v>
      </c>
      <c r="R31" s="354">
        <f>('1 Utsläpp'!R32/'6 FV'!R32)*1000</f>
        <v>3.5742921789170516</v>
      </c>
      <c r="S31" s="354">
        <f>('1 Utsläpp'!S32/'6 FV'!S32)*1000</f>
        <v>3.2821969050985076</v>
      </c>
      <c r="T31" s="354">
        <f>('1 Utsläpp'!T32/'6 FV'!T32)*1000</f>
        <v>3.519706707662571</v>
      </c>
      <c r="U31" s="354">
        <f>('1 Utsläpp'!U32/'6 FV'!U32)*1000</f>
        <v>3.3478675404145877</v>
      </c>
      <c r="V31" s="354">
        <f>('1 Utsläpp'!V32/'6 FV'!V32)*1000</f>
        <v>3.4492816245161175</v>
      </c>
      <c r="W31" s="354">
        <f>('1 Utsläpp'!W32/'6 FV'!W32)*1000</f>
        <v>3.286438011626033</v>
      </c>
      <c r="X31" s="354">
        <f>('1 Utsläpp'!X32/'6 FV'!X32)*1000</f>
        <v>3.7830526438810343</v>
      </c>
      <c r="Y31" s="354">
        <f>('1 Utsläpp'!Y32/'6 FV'!Y32)*1000</f>
        <v>3.7285354166050002</v>
      </c>
      <c r="Z31" s="354">
        <f>('1 Utsläpp'!Z32/'6 FV'!Z32)*1000</f>
        <v>3.7544854385543811</v>
      </c>
      <c r="AA31" s="354">
        <f>('1 Utsläpp'!AA32/'6 FV'!AA32)*1000</f>
        <v>3.3595746554588914</v>
      </c>
      <c r="AB31" s="354">
        <f>('1 Utsläpp'!AB32/'6 FV'!AB32)*1000</f>
        <v>3.1660680045516232</v>
      </c>
      <c r="AC31" s="354">
        <f>('1 Utsläpp'!AC32/'6 FV'!AC32)*1000</f>
        <v>3.1673348960364245</v>
      </c>
      <c r="AD31" s="354">
        <f>('1 Utsläpp'!AD32/'6 FV'!AD32)*1000</f>
        <v>3.1678012676455496</v>
      </c>
      <c r="AE31" s="354">
        <f>('1 Utsläpp'!AE32/'6 FV'!AE32)*1000</f>
        <v>2.9056460620801849</v>
      </c>
      <c r="AF31" s="354">
        <f>('1 Utsläpp'!AF32/'6 FV'!AF32)*1000</f>
        <v>3.0879360591400542</v>
      </c>
      <c r="AG31" s="354">
        <f>('1 Utsläpp'!AG32/'6 FV'!AG32)*1000</f>
        <v>2.9792043424163572</v>
      </c>
      <c r="AH31" s="354">
        <f>('1 Utsläpp'!AH32/'6 FV'!AH32)*1000</f>
        <v>2.9316077778603797</v>
      </c>
      <c r="AI31" s="354">
        <f>('1 Utsläpp'!AI32/'6 FV'!AI32)*1000</f>
        <v>2.8140382214634494</v>
      </c>
      <c r="AJ31" s="354">
        <f>('1 Utsläpp'!AJ32/'6 FV'!AJ32)*1000</f>
        <v>2.7825779965422308</v>
      </c>
      <c r="AK31" s="354">
        <f>('1 Utsläpp'!AK32/'6 FV'!AK32)*1000</f>
        <v>2.6936836996299527</v>
      </c>
      <c r="AL31" s="354">
        <f>('1 Utsläpp'!AL32/'6 FV'!AL32)*1000</f>
        <v>2.8469939337037515</v>
      </c>
      <c r="AM31" s="354">
        <f>('1 Utsläpp'!AM32/'6 FV'!AM32)*1000</f>
        <v>2.6259137646418225</v>
      </c>
      <c r="AN31" s="354">
        <f>('1 Utsläpp'!AN32/'6 FV'!AN32)*1000</f>
        <v>2.612352680979952</v>
      </c>
      <c r="AO31" s="354">
        <f>('1 Utsläpp'!AO32/'6 FV'!AO32)*1000</f>
        <v>2.7281588862482509</v>
      </c>
      <c r="AP31" s="354">
        <f>('1 Utsläpp'!AP32/'6 FV'!AP32)*1000</f>
        <v>2.7911706426151071</v>
      </c>
      <c r="AQ31" s="354">
        <f>('1 Utsläpp'!AQ32/'6 FV'!AQ32)*1000</f>
        <v>2.4761480937912581</v>
      </c>
      <c r="AR31" s="354">
        <f>('1 Utsläpp'!AR32/'6 FV'!AR32)*1000</f>
        <v>2.506011779972078</v>
      </c>
      <c r="AS31" s="354">
        <f>('1 Utsläpp'!AS32/'6 FV'!AS32)*1000</f>
        <v>2.7319641862777568</v>
      </c>
      <c r="AT31" s="354">
        <f>('1 Utsläpp'!AT32/'6 FV'!AT32)*1000</f>
        <v>2.867717430818197</v>
      </c>
      <c r="AU31" s="354">
        <f>('1 Utsläpp'!AU32/'6 FV'!AU32)*1000</f>
        <v>2.5646722658108168</v>
      </c>
      <c r="AV31" s="354">
        <f>('1 Utsläpp'!AV32/'6 FV'!AV32)*1000</f>
        <v>2.6782802497795526</v>
      </c>
      <c r="AW31" s="354">
        <f>('1 Utsläpp'!AW32/'6 FV'!AW32)*1000</f>
        <v>2.863133634582089</v>
      </c>
      <c r="AX31" s="354">
        <f>('1 Utsläpp'!AX32/'6 FV'!AX32)*1000</f>
        <v>2.9306859101035951</v>
      </c>
      <c r="AY31" s="354">
        <f>('1 Utsläpp'!AY32/'6 FV'!AY32)*1000</f>
        <v>2.5137336640137296</v>
      </c>
      <c r="AZ31" s="354">
        <f>('1 Utsläpp'!AZ32/'6 FV'!AZ32)*1000</f>
        <v>2.4209255705454908</v>
      </c>
      <c r="BA31" s="354">
        <f>('1 Utsläpp'!BA32/'6 FV'!BA32)*1000</f>
        <v>3.0196627505771074</v>
      </c>
      <c r="BB31" s="354">
        <f>('1 Utsläpp'!BB32/'6 FV'!BB32)*1000</f>
        <v>3.1823537799685258</v>
      </c>
      <c r="BC31" s="354">
        <f>('1 Utsläpp'!BC32/'6 FV'!BC32)*1000</f>
        <v>2.7686770192075887</v>
      </c>
      <c r="BD31" s="354">
        <f>('1 Utsläpp'!BD32/'6 FV'!BD32)*1000</f>
        <v>2.7727069975711491</v>
      </c>
      <c r="BE31" s="354">
        <f>('1 Utsläpp'!BE32/'6 FV'!BE32)*1000</f>
        <v>2.828951168073075</v>
      </c>
      <c r="BF31" s="354">
        <f>('1 Utsläpp'!BF32/'6 FV'!BF32)*1000</f>
        <v>2.8973984301396829</v>
      </c>
      <c r="BG31" s="354">
        <f>('1 Utsläpp'!BG32/'6 FV'!BG32)*1000</f>
        <v>2.3275100978985308</v>
      </c>
      <c r="BH31" s="354">
        <f>('1 Utsläpp'!BH32/'6 FV'!BH32)*1000</f>
        <v>2.4052034791750558</v>
      </c>
      <c r="BI31" s="354">
        <f>('1 Utsläpp'!BI32/'6 FV'!BI32)*1000</f>
        <v>2.2301406811483715</v>
      </c>
      <c r="BJ31" s="354">
        <f>('1 Utsläpp'!BJ32/'6 FV'!BJ32)*1000</f>
        <v>2.3238181640920272</v>
      </c>
      <c r="BK31" s="354">
        <f>('1 Utsläpp'!BK32/'6 FV'!BK32)*1000</f>
        <v>2.1093403600266813</v>
      </c>
      <c r="BL31" s="354">
        <f>('1 Utsläpp'!BL32/'6 FV'!BL32)*1000</f>
        <v>2.1047334883847899</v>
      </c>
      <c r="BM31" s="354">
        <f>('1 Utsläpp'!BM32/'6 FV'!BM32)*1000</f>
        <v>2.2090817838194821</v>
      </c>
      <c r="BN31" s="354">
        <f>('1 Utsläpp'!BN32/'6 FV'!BN32)*1000</f>
        <v>2.3236194823890428</v>
      </c>
      <c r="BO31" s="354">
        <f>('1 Utsläpp'!BO32/'6 FV'!BO32)*1000</f>
        <v>2.0131920814603643</v>
      </c>
      <c r="BP31" s="354">
        <f>('1 Utsläpp'!BP32/'6 FV'!BP32)*1000</f>
        <v>2.6357019622810105</v>
      </c>
    </row>
    <row r="32" spans="1:68" s="57" customFormat="1" ht="13" x14ac:dyDescent="0.3">
      <c r="A32" s="86">
        <v>28</v>
      </c>
      <c r="B32" s="57" t="s">
        <v>162</v>
      </c>
      <c r="C32" s="86" t="s">
        <v>16</v>
      </c>
      <c r="D32" s="354">
        <f>('1 Utsläpp'!D33/'6 FV'!D33)*1000</f>
        <v>1.7793615200441111</v>
      </c>
      <c r="E32" s="354">
        <f>('1 Utsläpp'!E33/'6 FV'!E33)*1000</f>
        <v>1.9395401149905636</v>
      </c>
      <c r="F32" s="354">
        <f>('1 Utsläpp'!F33/'6 FV'!F33)*1000</f>
        <v>2.032465613685436</v>
      </c>
      <c r="G32" s="354">
        <f>('1 Utsläpp'!G33/'6 FV'!G33)*1000</f>
        <v>1.7366883764383998</v>
      </c>
      <c r="H32" s="354">
        <f>('1 Utsläpp'!H33/'6 FV'!H33)*1000</f>
        <v>1.7328076424072896</v>
      </c>
      <c r="I32" s="354">
        <f>('1 Utsläpp'!I33/'6 FV'!I33)*1000</f>
        <v>1.7685930108528687</v>
      </c>
      <c r="J32" s="354">
        <f>('1 Utsläpp'!J33/'6 FV'!J33)*1000</f>
        <v>1.9356045775638144</v>
      </c>
      <c r="K32" s="354">
        <f>('1 Utsläpp'!K33/'6 FV'!K33)*1000</f>
        <v>1.665489030341436</v>
      </c>
      <c r="L32" s="354">
        <f>('1 Utsläpp'!L33/'6 FV'!L33)*1000</f>
        <v>1.8174954971999131</v>
      </c>
      <c r="M32" s="354">
        <f>('1 Utsläpp'!M33/'6 FV'!M33)*1000</f>
        <v>1.7989748519526954</v>
      </c>
      <c r="N32" s="354">
        <f>('1 Utsläpp'!N33/'6 FV'!N33)*1000</f>
        <v>1.9453954546776715</v>
      </c>
      <c r="O32" s="354">
        <f>('1 Utsläpp'!O33/'6 FV'!O33)*1000</f>
        <v>1.6613212223113982</v>
      </c>
      <c r="P32" s="354">
        <f>('1 Utsläpp'!P33/'6 FV'!P33)*1000</f>
        <v>1.5935679121918072</v>
      </c>
      <c r="Q32" s="354">
        <f>('1 Utsläpp'!Q33/'6 FV'!Q33)*1000</f>
        <v>1.608790096998941</v>
      </c>
      <c r="R32" s="354">
        <f>('1 Utsläpp'!R33/'6 FV'!R33)*1000</f>
        <v>1.7340100354151977</v>
      </c>
      <c r="S32" s="354">
        <f>('1 Utsläpp'!S33/'6 FV'!S33)*1000</f>
        <v>1.4957241538234838</v>
      </c>
      <c r="T32" s="354">
        <f>('1 Utsläpp'!T33/'6 FV'!T33)*1000</f>
        <v>1.5011499654811802</v>
      </c>
      <c r="U32" s="354">
        <f>('1 Utsläpp'!U33/'6 FV'!U33)*1000</f>
        <v>1.5228369834720359</v>
      </c>
      <c r="V32" s="354">
        <f>('1 Utsläpp'!V33/'6 FV'!V33)*1000</f>
        <v>1.7019223655293367</v>
      </c>
      <c r="W32" s="354">
        <f>('1 Utsläpp'!W33/'6 FV'!W33)*1000</f>
        <v>1.5061866676129883</v>
      </c>
      <c r="X32" s="354">
        <f>('1 Utsläpp'!X33/'6 FV'!X33)*1000</f>
        <v>1.4322669374504449</v>
      </c>
      <c r="Y32" s="354">
        <f>('1 Utsläpp'!Y33/'6 FV'!Y33)*1000</f>
        <v>1.4153391106807574</v>
      </c>
      <c r="Z32" s="354">
        <f>('1 Utsläpp'!Z33/'6 FV'!Z33)*1000</f>
        <v>1.6837977375138315</v>
      </c>
      <c r="AA32" s="354">
        <f>('1 Utsläpp'!AA33/'6 FV'!AA33)*1000</f>
        <v>1.4052701809152002</v>
      </c>
      <c r="AB32" s="354">
        <f>('1 Utsläpp'!AB33/'6 FV'!AB33)*1000</f>
        <v>1.3579538629152283</v>
      </c>
      <c r="AC32" s="354">
        <f>('1 Utsläpp'!AC33/'6 FV'!AC33)*1000</f>
        <v>1.4743178974729596</v>
      </c>
      <c r="AD32" s="354">
        <f>('1 Utsläpp'!AD33/'6 FV'!AD33)*1000</f>
        <v>1.6372460228178642</v>
      </c>
      <c r="AE32" s="354">
        <f>('1 Utsläpp'!AE33/'6 FV'!AE33)*1000</f>
        <v>1.3804899749677075</v>
      </c>
      <c r="AF32" s="354">
        <f>('1 Utsläpp'!AF33/'6 FV'!AF33)*1000</f>
        <v>1.3417521909565269</v>
      </c>
      <c r="AG32" s="354">
        <f>('1 Utsläpp'!AG33/'6 FV'!AG33)*1000</f>
        <v>1.421294223141697</v>
      </c>
      <c r="AH32" s="354">
        <f>('1 Utsläpp'!AH33/'6 FV'!AH33)*1000</f>
        <v>1.5380332909387269</v>
      </c>
      <c r="AI32" s="354">
        <f>('1 Utsläpp'!AI33/'6 FV'!AI33)*1000</f>
        <v>1.3573371720516703</v>
      </c>
      <c r="AJ32" s="354">
        <f>('1 Utsläpp'!AJ33/'6 FV'!AJ33)*1000</f>
        <v>1.2845719750359779</v>
      </c>
      <c r="AK32" s="354">
        <f>('1 Utsläpp'!AK33/'6 FV'!AK33)*1000</f>
        <v>1.2662730392538242</v>
      </c>
      <c r="AL32" s="354">
        <f>('1 Utsläpp'!AL33/'6 FV'!AL33)*1000</f>
        <v>1.434553286037678</v>
      </c>
      <c r="AM32" s="354">
        <f>('1 Utsläpp'!AM33/'6 FV'!AM33)*1000</f>
        <v>1.2740616224891903</v>
      </c>
      <c r="AN32" s="354">
        <f>('1 Utsläpp'!AN33/'6 FV'!AN33)*1000</f>
        <v>1.1393355774312623</v>
      </c>
      <c r="AO32" s="354">
        <f>('1 Utsläpp'!AO33/'6 FV'!AO33)*1000</f>
        <v>1.2891413782163905</v>
      </c>
      <c r="AP32" s="354">
        <f>('1 Utsläpp'!AP33/'6 FV'!AP33)*1000</f>
        <v>1.4178585821685097</v>
      </c>
      <c r="AQ32" s="354">
        <f>('1 Utsläpp'!AQ33/'6 FV'!AQ33)*1000</f>
        <v>1.1824192855810827</v>
      </c>
      <c r="AR32" s="354">
        <f>('1 Utsläpp'!AR33/'6 FV'!AR33)*1000</f>
        <v>1.1416311333128901</v>
      </c>
      <c r="AS32" s="354">
        <f>('1 Utsläpp'!AS33/'6 FV'!AS33)*1000</f>
        <v>1.2360921635239663</v>
      </c>
      <c r="AT32" s="354">
        <f>('1 Utsläpp'!AT33/'6 FV'!AT33)*1000</f>
        <v>1.4078716140021277</v>
      </c>
      <c r="AU32" s="354">
        <f>('1 Utsläpp'!AU33/'6 FV'!AU33)*1000</f>
        <v>1.20829141142394</v>
      </c>
      <c r="AV32" s="354">
        <f>('1 Utsläpp'!AV33/'6 FV'!AV33)*1000</f>
        <v>1.1285370556025309</v>
      </c>
      <c r="AW32" s="354">
        <f>('1 Utsläpp'!AW33/'6 FV'!AW33)*1000</f>
        <v>1.174477419040614</v>
      </c>
      <c r="AX32" s="354">
        <f>('1 Utsläpp'!AX33/'6 FV'!AX33)*1000</f>
        <v>1.3859104582256616</v>
      </c>
      <c r="AY32" s="354">
        <f>('1 Utsläpp'!AY33/'6 FV'!AY33)*1000</f>
        <v>1.1406570254870687</v>
      </c>
      <c r="AZ32" s="354">
        <f>('1 Utsläpp'!AZ33/'6 FV'!AZ33)*1000</f>
        <v>1.081306439012518</v>
      </c>
      <c r="BA32" s="354">
        <f>('1 Utsläpp'!BA33/'6 FV'!BA33)*1000</f>
        <v>1.0620962197106363</v>
      </c>
      <c r="BB32" s="354">
        <f>('1 Utsläpp'!BB33/'6 FV'!BB33)*1000</f>
        <v>1.266961412912013</v>
      </c>
      <c r="BC32" s="354">
        <f>('1 Utsläpp'!BC33/'6 FV'!BC33)*1000</f>
        <v>1.0903246357099439</v>
      </c>
      <c r="BD32" s="354">
        <f>('1 Utsläpp'!BD33/'6 FV'!BD33)*1000</f>
        <v>0.96473449390866872</v>
      </c>
      <c r="BE32" s="354">
        <f>('1 Utsläpp'!BE33/'6 FV'!BE33)*1000</f>
        <v>1.0535820623999519</v>
      </c>
      <c r="BF32" s="354">
        <f>('1 Utsläpp'!BF33/'6 FV'!BF33)*1000</f>
        <v>1.2103368754939454</v>
      </c>
      <c r="BG32" s="354">
        <f>('1 Utsläpp'!BG33/'6 FV'!BG33)*1000</f>
        <v>0.96875927704607445</v>
      </c>
      <c r="BH32" s="354">
        <f>('1 Utsläpp'!BH33/'6 FV'!BH33)*1000</f>
        <v>0.83413121390059597</v>
      </c>
      <c r="BI32" s="354">
        <f>('1 Utsläpp'!BI33/'6 FV'!BI33)*1000</f>
        <v>0.84879459598466389</v>
      </c>
      <c r="BJ32" s="354">
        <f>('1 Utsläpp'!BJ33/'6 FV'!BJ33)*1000</f>
        <v>1.0612035481417752</v>
      </c>
      <c r="BK32" s="354">
        <f>('1 Utsläpp'!BK33/'6 FV'!BK33)*1000</f>
        <v>0.88928482117020813</v>
      </c>
      <c r="BL32" s="354">
        <f>('1 Utsläpp'!BL33/'6 FV'!BL33)*1000</f>
        <v>0.8556123707222808</v>
      </c>
      <c r="BM32" s="354">
        <f>('1 Utsläpp'!BM33/'6 FV'!BM33)*1000</f>
        <v>0.81374777138923715</v>
      </c>
      <c r="BN32" s="354">
        <f>('1 Utsläpp'!BN33/'6 FV'!BN33)*1000</f>
        <v>0.97916221384716629</v>
      </c>
      <c r="BO32" s="354">
        <f>('1 Utsläpp'!BO33/'6 FV'!BO33)*1000</f>
        <v>0.80634953671439746</v>
      </c>
      <c r="BP32" s="354">
        <f>('1 Utsläpp'!BP33/'6 FV'!BP33)*1000</f>
        <v>0.97682087749744273</v>
      </c>
    </row>
    <row r="33" spans="1:68" s="57" customFormat="1" ht="13" x14ac:dyDescent="0.3">
      <c r="A33" s="86">
        <v>29</v>
      </c>
      <c r="B33" s="57" t="s">
        <v>163</v>
      </c>
      <c r="C33" s="86" t="s">
        <v>17</v>
      </c>
      <c r="D33" s="354">
        <f>('1 Utsläpp'!D34/'6 FV'!D34)*1000</f>
        <v>3.1976577509791997</v>
      </c>
      <c r="E33" s="354">
        <f>('1 Utsläpp'!E34/'6 FV'!E34)*1000</f>
        <v>3.0979583227811887</v>
      </c>
      <c r="F33" s="354">
        <f>('1 Utsläpp'!F34/'6 FV'!F34)*1000</f>
        <v>3.8447771899852032</v>
      </c>
      <c r="G33" s="354">
        <f>('1 Utsläpp'!G34/'6 FV'!G34)*1000</f>
        <v>2.9239219746526586</v>
      </c>
      <c r="H33" s="354">
        <f>('1 Utsläpp'!H34/'6 FV'!H34)*1000</f>
        <v>2.7195599525682965</v>
      </c>
      <c r="I33" s="354">
        <f>('1 Utsläpp'!I34/'6 FV'!I34)*1000</f>
        <v>2.5505635058552327</v>
      </c>
      <c r="J33" s="354">
        <f>('1 Utsläpp'!J34/'6 FV'!J34)*1000</f>
        <v>3.3827778713421202</v>
      </c>
      <c r="K33" s="354">
        <f>('1 Utsläpp'!K34/'6 FV'!K34)*1000</f>
        <v>2.5008473408289111</v>
      </c>
      <c r="L33" s="354">
        <f>('1 Utsläpp'!L34/'6 FV'!L34)*1000</f>
        <v>2.9907926785402097</v>
      </c>
      <c r="M33" s="354">
        <f>('1 Utsläpp'!M34/'6 FV'!M34)*1000</f>
        <v>2.6623651975682154</v>
      </c>
      <c r="N33" s="354">
        <f>('1 Utsläpp'!N34/'6 FV'!N34)*1000</f>
        <v>3.4038865279705961</v>
      </c>
      <c r="O33" s="354">
        <f>('1 Utsläpp'!O34/'6 FV'!O34)*1000</f>
        <v>2.5834871259741368</v>
      </c>
      <c r="P33" s="354">
        <f>('1 Utsläpp'!P34/'6 FV'!P34)*1000</f>
        <v>2.3731695029793696</v>
      </c>
      <c r="Q33" s="354">
        <f>('1 Utsläpp'!Q34/'6 FV'!Q34)*1000</f>
        <v>2.3371112264329237</v>
      </c>
      <c r="R33" s="354">
        <f>('1 Utsläpp'!R34/'6 FV'!R34)*1000</f>
        <v>2.9598471228615955</v>
      </c>
      <c r="S33" s="354">
        <f>('1 Utsläpp'!S34/'6 FV'!S34)*1000</f>
        <v>2.3002742524942281</v>
      </c>
      <c r="T33" s="354">
        <f>('1 Utsläpp'!T34/'6 FV'!T34)*1000</f>
        <v>2.5830534394934745</v>
      </c>
      <c r="U33" s="354">
        <f>('1 Utsläpp'!U34/'6 FV'!U34)*1000</f>
        <v>2.5897363462852678</v>
      </c>
      <c r="V33" s="354">
        <f>('1 Utsläpp'!V34/'6 FV'!V34)*1000</f>
        <v>3.2215096004533232</v>
      </c>
      <c r="W33" s="354">
        <f>('1 Utsläpp'!W34/'6 FV'!W34)*1000</f>
        <v>2.6723540472580596</v>
      </c>
      <c r="X33" s="354">
        <f>('1 Utsläpp'!X34/'6 FV'!X34)*1000</f>
        <v>2.4983218809554697</v>
      </c>
      <c r="Y33" s="354">
        <f>('1 Utsläpp'!Y34/'6 FV'!Y34)*1000</f>
        <v>2.3576978882116348</v>
      </c>
      <c r="Z33" s="354">
        <f>('1 Utsläpp'!Z34/'6 FV'!Z34)*1000</f>
        <v>2.8365913518060024</v>
      </c>
      <c r="AA33" s="354">
        <f>('1 Utsläpp'!AA34/'6 FV'!AA34)*1000</f>
        <v>2.2369436941364325</v>
      </c>
      <c r="AB33" s="354">
        <f>('1 Utsläpp'!AB34/'6 FV'!AB34)*1000</f>
        <v>2.3875032687743087</v>
      </c>
      <c r="AC33" s="354">
        <f>('1 Utsläpp'!AC34/'6 FV'!AC34)*1000</f>
        <v>2.4036904560978973</v>
      </c>
      <c r="AD33" s="354">
        <f>('1 Utsläpp'!AD34/'6 FV'!AD34)*1000</f>
        <v>2.8374010011129966</v>
      </c>
      <c r="AE33" s="354">
        <f>('1 Utsläpp'!AE34/'6 FV'!AE34)*1000</f>
        <v>2.272211379548899</v>
      </c>
      <c r="AF33" s="354">
        <f>('1 Utsläpp'!AF34/'6 FV'!AF34)*1000</f>
        <v>2.2521976139684559</v>
      </c>
      <c r="AG33" s="354">
        <f>('1 Utsläpp'!AG34/'6 FV'!AG34)*1000</f>
        <v>2.3788205184781024</v>
      </c>
      <c r="AH33" s="354">
        <f>('1 Utsläpp'!AH34/'6 FV'!AH34)*1000</f>
        <v>2.8413469302825871</v>
      </c>
      <c r="AI33" s="354">
        <f>('1 Utsläpp'!AI34/'6 FV'!AI34)*1000</f>
        <v>2.3052199706075096</v>
      </c>
      <c r="AJ33" s="354">
        <f>('1 Utsläpp'!AJ34/'6 FV'!AJ34)*1000</f>
        <v>2.0527003299008499</v>
      </c>
      <c r="AK33" s="354">
        <f>('1 Utsläpp'!AK34/'6 FV'!AK34)*1000</f>
        <v>1.8881400590587292</v>
      </c>
      <c r="AL33" s="354">
        <f>('1 Utsläpp'!AL34/'6 FV'!AL34)*1000</f>
        <v>2.2902979381945432</v>
      </c>
      <c r="AM33" s="354">
        <f>('1 Utsläpp'!AM34/'6 FV'!AM34)*1000</f>
        <v>1.8054794257570479</v>
      </c>
      <c r="AN33" s="354">
        <f>('1 Utsläpp'!AN34/'6 FV'!AN34)*1000</f>
        <v>2.4054596397867889</v>
      </c>
      <c r="AO33" s="354">
        <f>('1 Utsläpp'!AO34/'6 FV'!AO34)*1000</f>
        <v>2.4049379976710736</v>
      </c>
      <c r="AP33" s="354">
        <f>('1 Utsläpp'!AP34/'6 FV'!AP34)*1000</f>
        <v>2.8764593007567103</v>
      </c>
      <c r="AQ33" s="354">
        <f>('1 Utsläpp'!AQ34/'6 FV'!AQ34)*1000</f>
        <v>2.2645014181440923</v>
      </c>
      <c r="AR33" s="354">
        <f>('1 Utsläpp'!AR34/'6 FV'!AR34)*1000</f>
        <v>1.9127486625370742</v>
      </c>
      <c r="AS33" s="354">
        <f>('1 Utsläpp'!AS34/'6 FV'!AS34)*1000</f>
        <v>1.8945724139126723</v>
      </c>
      <c r="AT33" s="354">
        <f>('1 Utsläpp'!AT34/'6 FV'!AT34)*1000</f>
        <v>2.3556727567048119</v>
      </c>
      <c r="AU33" s="354">
        <f>('1 Utsläpp'!AU34/'6 FV'!AU34)*1000</f>
        <v>1.8358751891445888</v>
      </c>
      <c r="AV33" s="354">
        <f>('1 Utsläpp'!AV34/'6 FV'!AV34)*1000</f>
        <v>1.8038950150217037</v>
      </c>
      <c r="AW33" s="354">
        <f>('1 Utsläpp'!AW34/'6 FV'!AW34)*1000</f>
        <v>1.7600758363055562</v>
      </c>
      <c r="AX33" s="354">
        <f>('1 Utsläpp'!AX34/'6 FV'!AX34)*1000</f>
        <v>2.1314388087571849</v>
      </c>
      <c r="AY33" s="354">
        <f>('1 Utsläpp'!AY34/'6 FV'!AY34)*1000</f>
        <v>1.7305801213224761</v>
      </c>
      <c r="AZ33" s="354">
        <f>('1 Utsläpp'!AZ34/'6 FV'!AZ34)*1000</f>
        <v>1.6828647452546603</v>
      </c>
      <c r="BA33" s="354">
        <f>('1 Utsläpp'!BA34/'6 FV'!BA34)*1000</f>
        <v>1.8496251228367064</v>
      </c>
      <c r="BB33" s="354">
        <f>('1 Utsläpp'!BB34/'6 FV'!BB34)*1000</f>
        <v>2.0631799411030656</v>
      </c>
      <c r="BC33" s="354">
        <f>('1 Utsläpp'!BC34/'6 FV'!BC34)*1000</f>
        <v>1.6179268563853746</v>
      </c>
      <c r="BD33" s="354">
        <f>('1 Utsläpp'!BD34/'6 FV'!BD34)*1000</f>
        <v>1.510682320287186</v>
      </c>
      <c r="BE33" s="354">
        <f>('1 Utsläpp'!BE34/'6 FV'!BE34)*1000</f>
        <v>1.3907150340066401</v>
      </c>
      <c r="BF33" s="354">
        <f>('1 Utsläpp'!BF34/'6 FV'!BF34)*1000</f>
        <v>1.7797480413537414</v>
      </c>
      <c r="BG33" s="354">
        <f>('1 Utsläpp'!BG34/'6 FV'!BG34)*1000</f>
        <v>1.3414306776543177</v>
      </c>
      <c r="BH33" s="354">
        <f>('1 Utsläpp'!BH34/'6 FV'!BH34)*1000</f>
        <v>1.2699436768596919</v>
      </c>
      <c r="BI33" s="354">
        <f>('1 Utsläpp'!BI34/'6 FV'!BI34)*1000</f>
        <v>1.3753452830708359</v>
      </c>
      <c r="BJ33" s="354">
        <f>('1 Utsläpp'!BJ34/'6 FV'!BJ34)*1000</f>
        <v>1.718686891665103</v>
      </c>
      <c r="BK33" s="354">
        <f>('1 Utsläpp'!BK34/'6 FV'!BK34)*1000</f>
        <v>1.3895237429970384</v>
      </c>
      <c r="BL33" s="354">
        <f>('1 Utsläpp'!BL34/'6 FV'!BL34)*1000</f>
        <v>1.4000115928018699</v>
      </c>
      <c r="BM33" s="354">
        <f>('1 Utsläpp'!BM34/'6 FV'!BM34)*1000</f>
        <v>1.4370771695207294</v>
      </c>
      <c r="BN33" s="354">
        <f>('1 Utsläpp'!BN34/'6 FV'!BN34)*1000</f>
        <v>1.7724806104375952</v>
      </c>
      <c r="BO33" s="354">
        <f>('1 Utsläpp'!BO34/'6 FV'!BO34)*1000</f>
        <v>1.4598887966690943</v>
      </c>
      <c r="BP33" s="354">
        <f>('1 Utsläpp'!BP34/'6 FV'!BP34)*1000</f>
        <v>1.5290167989769339</v>
      </c>
    </row>
    <row r="34" spans="1:68" s="57" customFormat="1" ht="13" x14ac:dyDescent="0.3">
      <c r="A34" s="86">
        <v>30</v>
      </c>
      <c r="B34" s="57" t="s">
        <v>164</v>
      </c>
      <c r="C34" s="86" t="s">
        <v>18</v>
      </c>
      <c r="D34" s="354">
        <f>('1 Utsläpp'!D35/'6 FV'!D35)*1000</f>
        <v>0.68859045223217263</v>
      </c>
      <c r="E34" s="354">
        <f>('1 Utsläpp'!E35/'6 FV'!E35)*1000</f>
        <v>0.72192252311690241</v>
      </c>
      <c r="F34" s="354">
        <f>('1 Utsläpp'!F35/'6 FV'!F35)*1000</f>
        <v>0.71210785641141428</v>
      </c>
      <c r="G34" s="354">
        <f>('1 Utsläpp'!G35/'6 FV'!G35)*1000</f>
        <v>0.66906269329573265</v>
      </c>
      <c r="H34" s="354">
        <f>('1 Utsläpp'!H35/'6 FV'!H35)*1000</f>
        <v>0.66303358611238838</v>
      </c>
      <c r="I34" s="354">
        <f>('1 Utsläpp'!I35/'6 FV'!I35)*1000</f>
        <v>0.66496116739706901</v>
      </c>
      <c r="J34" s="354">
        <f>('1 Utsläpp'!J35/'6 FV'!J35)*1000</f>
        <v>0.69336733559869201</v>
      </c>
      <c r="K34" s="354">
        <f>('1 Utsläpp'!K35/'6 FV'!K35)*1000</f>
        <v>0.62570488523175505</v>
      </c>
      <c r="L34" s="354">
        <f>('1 Utsläpp'!L35/'6 FV'!L35)*1000</f>
        <v>0.61443652958204042</v>
      </c>
      <c r="M34" s="354">
        <f>('1 Utsläpp'!M35/'6 FV'!M35)*1000</f>
        <v>0.61886190089371407</v>
      </c>
      <c r="N34" s="354">
        <f>('1 Utsläpp'!N35/'6 FV'!N35)*1000</f>
        <v>0.62672913773178163</v>
      </c>
      <c r="O34" s="354">
        <f>('1 Utsläpp'!O35/'6 FV'!O35)*1000</f>
        <v>0.60738230212500199</v>
      </c>
      <c r="P34" s="354">
        <f>('1 Utsläpp'!P35/'6 FV'!P35)*1000</f>
        <v>0.61153705919516199</v>
      </c>
      <c r="Q34" s="354">
        <f>('1 Utsläpp'!Q35/'6 FV'!Q35)*1000</f>
        <v>0.60015812067171059</v>
      </c>
      <c r="R34" s="354">
        <f>('1 Utsläpp'!R35/'6 FV'!R35)*1000</f>
        <v>0.59815687300727294</v>
      </c>
      <c r="S34" s="354">
        <f>('1 Utsläpp'!S35/'6 FV'!S35)*1000</f>
        <v>0.56264934058450045</v>
      </c>
      <c r="T34" s="354">
        <f>('1 Utsläpp'!T35/'6 FV'!T35)*1000</f>
        <v>0.54224279392030938</v>
      </c>
      <c r="U34" s="354">
        <f>('1 Utsläpp'!U35/'6 FV'!U35)*1000</f>
        <v>0.53809450292900352</v>
      </c>
      <c r="V34" s="354">
        <f>('1 Utsläpp'!V35/'6 FV'!V35)*1000</f>
        <v>0.5613060658650223</v>
      </c>
      <c r="W34" s="354">
        <f>('1 Utsläpp'!W35/'6 FV'!W35)*1000</f>
        <v>0.54014494066451613</v>
      </c>
      <c r="X34" s="354">
        <f>('1 Utsläpp'!X35/'6 FV'!X35)*1000</f>
        <v>0.51355078681955446</v>
      </c>
      <c r="Y34" s="354">
        <f>('1 Utsläpp'!Y35/'6 FV'!Y35)*1000</f>
        <v>0.51987396528223617</v>
      </c>
      <c r="Z34" s="354">
        <f>('1 Utsläpp'!Z35/'6 FV'!Z35)*1000</f>
        <v>0.52308675896307877</v>
      </c>
      <c r="AA34" s="354">
        <f>('1 Utsläpp'!AA35/'6 FV'!AA35)*1000</f>
        <v>0.48994266117217067</v>
      </c>
      <c r="AB34" s="354">
        <f>('1 Utsläpp'!AB35/'6 FV'!AB35)*1000</f>
        <v>0.4745872780872375</v>
      </c>
      <c r="AC34" s="354">
        <f>('1 Utsläpp'!AC35/'6 FV'!AC35)*1000</f>
        <v>0.50010868219739035</v>
      </c>
      <c r="AD34" s="354">
        <f>('1 Utsläpp'!AD35/'6 FV'!AD35)*1000</f>
        <v>0.48490430919060107</v>
      </c>
      <c r="AE34" s="354">
        <f>('1 Utsläpp'!AE35/'6 FV'!AE35)*1000</f>
        <v>0.46487236877916244</v>
      </c>
      <c r="AF34" s="354">
        <f>('1 Utsläpp'!AF35/'6 FV'!AF35)*1000</f>
        <v>0.47304594906931485</v>
      </c>
      <c r="AG34" s="354">
        <f>('1 Utsläpp'!AG35/'6 FV'!AG35)*1000</f>
        <v>0.48234082007340423</v>
      </c>
      <c r="AH34" s="354">
        <f>('1 Utsläpp'!AH35/'6 FV'!AH35)*1000</f>
        <v>0.48780691358696893</v>
      </c>
      <c r="AI34" s="354">
        <f>('1 Utsläpp'!AI35/'6 FV'!AI35)*1000</f>
        <v>0.4564698665031845</v>
      </c>
      <c r="AJ34" s="354">
        <f>('1 Utsläpp'!AJ35/'6 FV'!AJ35)*1000</f>
        <v>0.42847163144670092</v>
      </c>
      <c r="AK34" s="354">
        <f>('1 Utsläpp'!AK35/'6 FV'!AK35)*1000</f>
        <v>0.42247320968595026</v>
      </c>
      <c r="AL34" s="354">
        <f>('1 Utsläpp'!AL35/'6 FV'!AL35)*1000</f>
        <v>0.44021480333294427</v>
      </c>
      <c r="AM34" s="354">
        <f>('1 Utsläpp'!AM35/'6 FV'!AM35)*1000</f>
        <v>0.44547571264439045</v>
      </c>
      <c r="AN34" s="354">
        <f>('1 Utsläpp'!AN35/'6 FV'!AN35)*1000</f>
        <v>0.40816630898426204</v>
      </c>
      <c r="AO34" s="354">
        <f>('1 Utsläpp'!AO35/'6 FV'!AO35)*1000</f>
        <v>0.4549013282526892</v>
      </c>
      <c r="AP34" s="354">
        <f>('1 Utsläpp'!AP35/'6 FV'!AP35)*1000</f>
        <v>0.46656759337530634</v>
      </c>
      <c r="AQ34" s="354">
        <f>('1 Utsläpp'!AQ35/'6 FV'!AQ35)*1000</f>
        <v>0.44978293446530343</v>
      </c>
      <c r="AR34" s="354">
        <f>('1 Utsläpp'!AR35/'6 FV'!AR35)*1000</f>
        <v>0.42362424884072519</v>
      </c>
      <c r="AS34" s="354">
        <f>('1 Utsläpp'!AS35/'6 FV'!AS35)*1000</f>
        <v>0.44941892174741926</v>
      </c>
      <c r="AT34" s="354">
        <f>('1 Utsläpp'!AT35/'6 FV'!AT35)*1000</f>
        <v>0.46997887569629831</v>
      </c>
      <c r="AU34" s="354">
        <f>('1 Utsläpp'!AU35/'6 FV'!AU35)*1000</f>
        <v>0.44723927816034742</v>
      </c>
      <c r="AV34" s="354">
        <f>('1 Utsläpp'!AV35/'6 FV'!AV35)*1000</f>
        <v>0.40297918633421781</v>
      </c>
      <c r="AW34" s="354">
        <f>('1 Utsläpp'!AW35/'6 FV'!AW35)*1000</f>
        <v>0.44330442644303242</v>
      </c>
      <c r="AX34" s="354">
        <f>('1 Utsläpp'!AX35/'6 FV'!AX35)*1000</f>
        <v>0.45436679633779936</v>
      </c>
      <c r="AY34" s="354">
        <f>('1 Utsläpp'!AY35/'6 FV'!AY35)*1000</f>
        <v>0.42407182205968813</v>
      </c>
      <c r="AZ34" s="354">
        <f>('1 Utsläpp'!AZ35/'6 FV'!AZ35)*1000</f>
        <v>0.40004502072766057</v>
      </c>
      <c r="BA34" s="354">
        <f>('1 Utsläpp'!BA35/'6 FV'!BA35)*1000</f>
        <v>0.40487696224988545</v>
      </c>
      <c r="BB34" s="354">
        <f>('1 Utsläpp'!BB35/'6 FV'!BB35)*1000</f>
        <v>0.44348609252959575</v>
      </c>
      <c r="BC34" s="354">
        <f>('1 Utsläpp'!BC35/'6 FV'!BC35)*1000</f>
        <v>0.40730941159631556</v>
      </c>
      <c r="BD34" s="354">
        <f>('1 Utsläpp'!BD35/'6 FV'!BD35)*1000</f>
        <v>0.37733608867675977</v>
      </c>
      <c r="BE34" s="354">
        <f>('1 Utsläpp'!BE35/'6 FV'!BE35)*1000</f>
        <v>0.41600183968053617</v>
      </c>
      <c r="BF34" s="354">
        <f>('1 Utsläpp'!BF35/'6 FV'!BF35)*1000</f>
        <v>0.43400642156517449</v>
      </c>
      <c r="BG34" s="354">
        <f>('1 Utsläpp'!BG35/'6 FV'!BG35)*1000</f>
        <v>0.38216564320977103</v>
      </c>
      <c r="BH34" s="354">
        <f>('1 Utsläpp'!BH35/'6 FV'!BH35)*1000</f>
        <v>0.34330532009930459</v>
      </c>
      <c r="BI34" s="354">
        <f>('1 Utsläpp'!BI35/'6 FV'!BI35)*1000</f>
        <v>0.36464110553144558</v>
      </c>
      <c r="BJ34" s="354">
        <f>('1 Utsläpp'!BJ35/'6 FV'!BJ35)*1000</f>
        <v>0.39585158552488686</v>
      </c>
      <c r="BK34" s="354">
        <f>('1 Utsläpp'!BK35/'6 FV'!BK35)*1000</f>
        <v>0.38734680536082644</v>
      </c>
      <c r="BL34" s="354">
        <f>('1 Utsläpp'!BL35/'6 FV'!BL35)*1000</f>
        <v>0.35781954181754222</v>
      </c>
      <c r="BM34" s="354">
        <f>('1 Utsläpp'!BM35/'6 FV'!BM35)*1000</f>
        <v>0.37485054471833495</v>
      </c>
      <c r="BN34" s="354">
        <f>('1 Utsläpp'!BN35/'6 FV'!BN35)*1000</f>
        <v>0.38165152930237534</v>
      </c>
      <c r="BO34" s="354">
        <f>('1 Utsläpp'!BO35/'6 FV'!BO35)*1000</f>
        <v>0.35626392621802477</v>
      </c>
      <c r="BP34" s="354">
        <f>('1 Utsläpp'!BP35/'6 FV'!BP35)*1000</f>
        <v>0.40303156678688101</v>
      </c>
    </row>
    <row r="35" spans="1:68" s="57" customFormat="1" ht="13" x14ac:dyDescent="0.3">
      <c r="A35" s="86">
        <v>31</v>
      </c>
      <c r="B35" s="57" t="s">
        <v>165</v>
      </c>
      <c r="C35" s="86" t="s">
        <v>19</v>
      </c>
      <c r="D35" s="354">
        <f>('1 Utsläpp'!D36/'6 FV'!D36)*1000</f>
        <v>5.3827378569999063</v>
      </c>
      <c r="E35" s="354">
        <f>('1 Utsläpp'!E36/'6 FV'!E36)*1000</f>
        <v>5.0927493358887679</v>
      </c>
      <c r="F35" s="354">
        <f>('1 Utsläpp'!F36/'6 FV'!F36)*1000</f>
        <v>4.6049964970106858</v>
      </c>
      <c r="G35" s="354">
        <f>('1 Utsläpp'!G36/'6 FV'!G36)*1000</f>
        <v>4.0113655748163355</v>
      </c>
      <c r="H35" s="354">
        <f>('1 Utsläpp'!H36/'6 FV'!H36)*1000</f>
        <v>5.0818085623515579</v>
      </c>
      <c r="I35" s="354">
        <f>('1 Utsläpp'!I36/'6 FV'!I36)*1000</f>
        <v>5.048017709187139</v>
      </c>
      <c r="J35" s="354">
        <f>('1 Utsläpp'!J36/'6 FV'!J36)*1000</f>
        <v>5.2038121939803199</v>
      </c>
      <c r="K35" s="354">
        <f>('1 Utsläpp'!K36/'6 FV'!K36)*1000</f>
        <v>4.4801483670295665</v>
      </c>
      <c r="L35" s="354">
        <f>('1 Utsläpp'!L36/'6 FV'!L36)*1000</f>
        <v>4.5095951267266869</v>
      </c>
      <c r="M35" s="354">
        <f>('1 Utsläpp'!M36/'6 FV'!M36)*1000</f>
        <v>4.9113676478022388</v>
      </c>
      <c r="N35" s="354">
        <f>('1 Utsläpp'!N36/'6 FV'!N36)*1000</f>
        <v>5.1799256186475011</v>
      </c>
      <c r="O35" s="354">
        <f>('1 Utsläpp'!O36/'6 FV'!O36)*1000</f>
        <v>4.9591033047854358</v>
      </c>
      <c r="P35" s="354">
        <f>('1 Utsläpp'!P36/'6 FV'!P36)*1000</f>
        <v>4.6936388709258239</v>
      </c>
      <c r="Q35" s="354">
        <f>('1 Utsläpp'!Q36/'6 FV'!Q36)*1000</f>
        <v>4.9141449481736421</v>
      </c>
      <c r="R35" s="354">
        <f>('1 Utsläpp'!R36/'6 FV'!R36)*1000</f>
        <v>5.1870272630781029</v>
      </c>
      <c r="S35" s="354">
        <f>('1 Utsläpp'!S36/'6 FV'!S36)*1000</f>
        <v>4.8676770277791936</v>
      </c>
      <c r="T35" s="354">
        <f>('1 Utsläpp'!T36/'6 FV'!T36)*1000</f>
        <v>4.8068446025281117</v>
      </c>
      <c r="U35" s="354">
        <f>('1 Utsläpp'!U36/'6 FV'!U36)*1000</f>
        <v>4.7489511227935948</v>
      </c>
      <c r="V35" s="354">
        <f>('1 Utsläpp'!V36/'6 FV'!V36)*1000</f>
        <v>5.1363831727813904</v>
      </c>
      <c r="W35" s="354">
        <f>('1 Utsläpp'!W36/'6 FV'!W36)*1000</f>
        <v>4.7975909453931687</v>
      </c>
      <c r="X35" s="354">
        <f>('1 Utsläpp'!X36/'6 FV'!X36)*1000</f>
        <v>4.4191383069018748</v>
      </c>
      <c r="Y35" s="354">
        <f>('1 Utsläpp'!Y36/'6 FV'!Y36)*1000</f>
        <v>4.5195889421739279</v>
      </c>
      <c r="Z35" s="354">
        <f>('1 Utsläpp'!Z36/'6 FV'!Z36)*1000</f>
        <v>4.8103402820280063</v>
      </c>
      <c r="AA35" s="354">
        <f>('1 Utsläpp'!AA36/'6 FV'!AA36)*1000</f>
        <v>4.4835329810564701</v>
      </c>
      <c r="AB35" s="354">
        <f>('1 Utsläpp'!AB36/'6 FV'!AB36)*1000</f>
        <v>4.2024338419756857</v>
      </c>
      <c r="AC35" s="354">
        <f>('1 Utsläpp'!AC36/'6 FV'!AC36)*1000</f>
        <v>4.756887866057343</v>
      </c>
      <c r="AD35" s="354">
        <f>('1 Utsläpp'!AD36/'6 FV'!AD36)*1000</f>
        <v>5.0046891167794012</v>
      </c>
      <c r="AE35" s="354">
        <f>('1 Utsläpp'!AE36/'6 FV'!AE36)*1000</f>
        <v>4.754652359658829</v>
      </c>
      <c r="AF35" s="354">
        <f>('1 Utsläpp'!AF36/'6 FV'!AF36)*1000</f>
        <v>4.3323898457725702</v>
      </c>
      <c r="AG35" s="354">
        <f>('1 Utsläpp'!AG36/'6 FV'!AG36)*1000</f>
        <v>4.5929228206546924</v>
      </c>
      <c r="AH35" s="354">
        <f>('1 Utsläpp'!AH36/'6 FV'!AH36)*1000</f>
        <v>4.6441377869840625</v>
      </c>
      <c r="AI35" s="354">
        <f>('1 Utsläpp'!AI36/'6 FV'!AI36)*1000</f>
        <v>4.2940521443022606</v>
      </c>
      <c r="AJ35" s="354">
        <f>('1 Utsläpp'!AJ36/'6 FV'!AJ36)*1000</f>
        <v>3.9601580538998795</v>
      </c>
      <c r="AK35" s="354">
        <f>('1 Utsläpp'!AK36/'6 FV'!AK36)*1000</f>
        <v>4.2896802952148487</v>
      </c>
      <c r="AL35" s="354">
        <f>('1 Utsläpp'!AL36/'6 FV'!AL36)*1000</f>
        <v>4.4524932517783089</v>
      </c>
      <c r="AM35" s="354">
        <f>('1 Utsläpp'!AM36/'6 FV'!AM36)*1000</f>
        <v>3.8387049408999689</v>
      </c>
      <c r="AN35" s="354">
        <f>('1 Utsläpp'!AN36/'6 FV'!AN36)*1000</f>
        <v>3.6153497776534325</v>
      </c>
      <c r="AO35" s="354">
        <f>('1 Utsläpp'!AO36/'6 FV'!AO36)*1000</f>
        <v>4.2248236461877129</v>
      </c>
      <c r="AP35" s="354">
        <f>('1 Utsläpp'!AP36/'6 FV'!AP36)*1000</f>
        <v>4.1442835037770411</v>
      </c>
      <c r="AQ35" s="354">
        <f>('1 Utsläpp'!AQ36/'6 FV'!AQ36)*1000</f>
        <v>3.8355819994150737</v>
      </c>
      <c r="AR35" s="354">
        <f>('1 Utsläpp'!AR36/'6 FV'!AR36)*1000</f>
        <v>3.4836486958274406</v>
      </c>
      <c r="AS35" s="354">
        <f>('1 Utsläpp'!AS36/'6 FV'!AS36)*1000</f>
        <v>4.1191612632625425</v>
      </c>
      <c r="AT35" s="354">
        <f>('1 Utsläpp'!AT36/'6 FV'!AT36)*1000</f>
        <v>4.0868235467653431</v>
      </c>
      <c r="AU35" s="354">
        <f>('1 Utsläpp'!AU36/'6 FV'!AU36)*1000</f>
        <v>3.4266068809099326</v>
      </c>
      <c r="AV35" s="354">
        <f>('1 Utsläpp'!AV36/'6 FV'!AV36)*1000</f>
        <v>3.098228513870755</v>
      </c>
      <c r="AW35" s="354">
        <f>('1 Utsläpp'!AW36/'6 FV'!AW36)*1000</f>
        <v>3.5310642038715128</v>
      </c>
      <c r="AX35" s="354">
        <f>('1 Utsläpp'!AX36/'6 FV'!AX36)*1000</f>
        <v>3.6500235369498202</v>
      </c>
      <c r="AY35" s="354">
        <f>('1 Utsläpp'!AY36/'6 FV'!AY36)*1000</f>
        <v>3.1585677454446235</v>
      </c>
      <c r="AZ35" s="354">
        <f>('1 Utsläpp'!AZ36/'6 FV'!AZ36)*1000</f>
        <v>2.9423256320218605</v>
      </c>
      <c r="BA35" s="354">
        <f>('1 Utsläpp'!BA36/'6 FV'!BA36)*1000</f>
        <v>4.3294592703950565</v>
      </c>
      <c r="BB35" s="354">
        <f>('1 Utsläpp'!BB36/'6 FV'!BB36)*1000</f>
        <v>4.5592374990869393</v>
      </c>
      <c r="BC35" s="354">
        <f>('1 Utsläpp'!BC36/'6 FV'!BC36)*1000</f>
        <v>4.0161325384484936</v>
      </c>
      <c r="BD35" s="354">
        <f>('1 Utsläpp'!BD36/'6 FV'!BD36)*1000</f>
        <v>3.6919913083636491</v>
      </c>
      <c r="BE35" s="354">
        <f>('1 Utsläpp'!BE36/'6 FV'!BE36)*1000</f>
        <v>4.3293949710135831</v>
      </c>
      <c r="BF35" s="354">
        <f>('1 Utsläpp'!BF36/'6 FV'!BF36)*1000</f>
        <v>4.2083697783276186</v>
      </c>
      <c r="BG35" s="354">
        <f>('1 Utsläpp'!BG36/'6 FV'!BG36)*1000</f>
        <v>3.3659320932906378</v>
      </c>
      <c r="BH35" s="354">
        <f>('1 Utsläpp'!BH36/'6 FV'!BH36)*1000</f>
        <v>3.1050851054697968</v>
      </c>
      <c r="BI35" s="354">
        <f>('1 Utsläpp'!BI36/'6 FV'!BI36)*1000</f>
        <v>2.8608304091896741</v>
      </c>
      <c r="BJ35" s="354">
        <f>('1 Utsläpp'!BJ36/'6 FV'!BJ36)*1000</f>
        <v>2.9843353450771115</v>
      </c>
      <c r="BK35" s="354">
        <f>('1 Utsläpp'!BK36/'6 FV'!BK36)*1000</f>
        <v>2.6945333194940395</v>
      </c>
      <c r="BL35" s="354">
        <f>('1 Utsläpp'!BL36/'6 FV'!BL36)*1000</f>
        <v>2.9124177763319432</v>
      </c>
      <c r="BM35" s="354">
        <f>('1 Utsläpp'!BM36/'6 FV'!BM36)*1000</f>
        <v>2.6850013313059162</v>
      </c>
      <c r="BN35" s="354">
        <f>('1 Utsläpp'!BN36/'6 FV'!BN36)*1000</f>
        <v>2.5061516670834538</v>
      </c>
      <c r="BO35" s="354">
        <f>('1 Utsläpp'!BO36/'6 FV'!BO36)*1000</f>
        <v>2.4104458798886181</v>
      </c>
      <c r="BP35" s="354">
        <f>('1 Utsläpp'!BP36/'6 FV'!BP36)*1000</f>
        <v>3.1183093762729044</v>
      </c>
    </row>
    <row r="36" spans="1:68" s="57" customFormat="1" ht="13" x14ac:dyDescent="0.3">
      <c r="A36" s="86">
        <v>32</v>
      </c>
      <c r="B36" s="57" t="s">
        <v>166</v>
      </c>
      <c r="C36" s="86" t="s">
        <v>20</v>
      </c>
      <c r="D36" s="354">
        <f>('1 Utsläpp'!D37/'6 FV'!D37)*1000</f>
        <v>3.8975254947245443</v>
      </c>
      <c r="E36" s="354">
        <f>('1 Utsläpp'!E37/'6 FV'!E37)*1000</f>
        <v>4.0994954679182607</v>
      </c>
      <c r="F36" s="354">
        <f>('1 Utsläpp'!F37/'6 FV'!F37)*1000</f>
        <v>4.1312826870959745</v>
      </c>
      <c r="G36" s="354">
        <f>('1 Utsläpp'!G37/'6 FV'!G37)*1000</f>
        <v>3.4441917256104051</v>
      </c>
      <c r="H36" s="354">
        <f>('1 Utsläpp'!H37/'6 FV'!H37)*1000</f>
        <v>3.6044127539814435</v>
      </c>
      <c r="I36" s="354">
        <f>('1 Utsläpp'!I37/'6 FV'!I37)*1000</f>
        <v>3.9593980190278213</v>
      </c>
      <c r="J36" s="354">
        <f>('1 Utsläpp'!J37/'6 FV'!J37)*1000</f>
        <v>4.3710395602456948</v>
      </c>
      <c r="K36" s="354">
        <f>('1 Utsläpp'!K37/'6 FV'!K37)*1000</f>
        <v>3.5303559056783711</v>
      </c>
      <c r="L36" s="354">
        <f>('1 Utsläpp'!L37/'6 FV'!L37)*1000</f>
        <v>4.1409634593031228</v>
      </c>
      <c r="M36" s="354">
        <f>('1 Utsläpp'!M37/'6 FV'!M37)*1000</f>
        <v>3.8935450163402052</v>
      </c>
      <c r="N36" s="354">
        <f>('1 Utsläpp'!N37/'6 FV'!N37)*1000</f>
        <v>4.1394802939792399</v>
      </c>
      <c r="O36" s="354">
        <f>('1 Utsläpp'!O37/'6 FV'!O37)*1000</f>
        <v>3.6471306339815537</v>
      </c>
      <c r="P36" s="354">
        <f>('1 Utsläpp'!P37/'6 FV'!P37)*1000</f>
        <v>4.2540039821848543</v>
      </c>
      <c r="Q36" s="354">
        <f>('1 Utsläpp'!Q37/'6 FV'!Q37)*1000</f>
        <v>4.032578808145824</v>
      </c>
      <c r="R36" s="354">
        <f>('1 Utsläpp'!R37/'6 FV'!R37)*1000</f>
        <v>4.0734008424333616</v>
      </c>
      <c r="S36" s="354">
        <f>('1 Utsläpp'!S37/'6 FV'!S37)*1000</f>
        <v>3.5219794191314748</v>
      </c>
      <c r="T36" s="354">
        <f>('1 Utsläpp'!T37/'6 FV'!T37)*1000</f>
        <v>3.8393551028493085</v>
      </c>
      <c r="U36" s="354">
        <f>('1 Utsläpp'!U37/'6 FV'!U37)*1000</f>
        <v>3.4143761198825264</v>
      </c>
      <c r="V36" s="354">
        <f>('1 Utsläpp'!V37/'6 FV'!V37)*1000</f>
        <v>3.8458084859978485</v>
      </c>
      <c r="W36" s="354">
        <f>('1 Utsläpp'!W37/'6 FV'!W37)*1000</f>
        <v>3.2823780572467713</v>
      </c>
      <c r="X36" s="354">
        <f>('1 Utsläpp'!X37/'6 FV'!X37)*1000</f>
        <v>3.9107471188192044</v>
      </c>
      <c r="Y36" s="354">
        <f>('1 Utsläpp'!Y37/'6 FV'!Y37)*1000</f>
        <v>3.3872375547717239</v>
      </c>
      <c r="Z36" s="354">
        <f>('1 Utsläpp'!Z37/'6 FV'!Z37)*1000</f>
        <v>3.6746549459113291</v>
      </c>
      <c r="AA36" s="354">
        <f>('1 Utsläpp'!AA37/'6 FV'!AA37)*1000</f>
        <v>3.0729394353120769</v>
      </c>
      <c r="AB36" s="354">
        <f>('1 Utsläpp'!AB37/'6 FV'!AB37)*1000</f>
        <v>3.6842233955374737</v>
      </c>
      <c r="AC36" s="354">
        <f>('1 Utsläpp'!AC37/'6 FV'!AC37)*1000</f>
        <v>3.3280268975771983</v>
      </c>
      <c r="AD36" s="354">
        <f>('1 Utsläpp'!AD37/'6 FV'!AD37)*1000</f>
        <v>3.6983712990197848</v>
      </c>
      <c r="AE36" s="354">
        <f>('1 Utsläpp'!AE37/'6 FV'!AE37)*1000</f>
        <v>3.0181156133867386</v>
      </c>
      <c r="AF36" s="354">
        <f>('1 Utsläpp'!AF37/'6 FV'!AF37)*1000</f>
        <v>3.5076650894287358</v>
      </c>
      <c r="AG36" s="354">
        <f>('1 Utsläpp'!AG37/'6 FV'!AG37)*1000</f>
        <v>3.0515458028767428</v>
      </c>
      <c r="AH36" s="354">
        <f>('1 Utsläpp'!AH37/'6 FV'!AH37)*1000</f>
        <v>3.5144951637832325</v>
      </c>
      <c r="AI36" s="354">
        <f>('1 Utsläpp'!AI37/'6 FV'!AI37)*1000</f>
        <v>2.9067835351234783</v>
      </c>
      <c r="AJ36" s="354">
        <f>('1 Utsläpp'!AJ37/'6 FV'!AJ37)*1000</f>
        <v>2.9998636062157615</v>
      </c>
      <c r="AK36" s="354">
        <f>('1 Utsläpp'!AK37/'6 FV'!AK37)*1000</f>
        <v>2.8239652111619118</v>
      </c>
      <c r="AL36" s="354">
        <f>('1 Utsläpp'!AL37/'6 FV'!AL37)*1000</f>
        <v>3.2036152419073298</v>
      </c>
      <c r="AM36" s="354">
        <f>('1 Utsläpp'!AM37/'6 FV'!AM37)*1000</f>
        <v>2.890791400581421</v>
      </c>
      <c r="AN36" s="354">
        <f>('1 Utsläpp'!AN37/'6 FV'!AN37)*1000</f>
        <v>2.7367913392625201</v>
      </c>
      <c r="AO36" s="354">
        <f>('1 Utsläpp'!AO37/'6 FV'!AO37)*1000</f>
        <v>2.7323524872110321</v>
      </c>
      <c r="AP36" s="354">
        <f>('1 Utsläpp'!AP37/'6 FV'!AP37)*1000</f>
        <v>3.0465246040820682</v>
      </c>
      <c r="AQ36" s="354">
        <f>('1 Utsläpp'!AQ37/'6 FV'!AQ37)*1000</f>
        <v>2.4192201970088307</v>
      </c>
      <c r="AR36" s="354">
        <f>('1 Utsläpp'!AR37/'6 FV'!AR37)*1000</f>
        <v>2.5290025406528445</v>
      </c>
      <c r="AS36" s="354">
        <f>('1 Utsläpp'!AS37/'6 FV'!AS37)*1000</f>
        <v>2.4968917002787689</v>
      </c>
      <c r="AT36" s="354">
        <f>('1 Utsläpp'!AT37/'6 FV'!AT37)*1000</f>
        <v>2.9514894820963851</v>
      </c>
      <c r="AU36" s="354">
        <f>('1 Utsläpp'!AU37/'6 FV'!AU37)*1000</f>
        <v>2.5002701331776547</v>
      </c>
      <c r="AV36" s="354">
        <f>('1 Utsläpp'!AV37/'6 FV'!AV37)*1000</f>
        <v>2.568889392452343</v>
      </c>
      <c r="AW36" s="354">
        <f>('1 Utsläpp'!AW37/'6 FV'!AW37)*1000</f>
        <v>2.5048571007662552</v>
      </c>
      <c r="AX36" s="354">
        <f>('1 Utsläpp'!AX37/'6 FV'!AX37)*1000</f>
        <v>2.9046446314655965</v>
      </c>
      <c r="AY36" s="354">
        <f>('1 Utsläpp'!AY37/'6 FV'!AY37)*1000</f>
        <v>2.5173481989408004</v>
      </c>
      <c r="AZ36" s="354">
        <f>('1 Utsläpp'!AZ37/'6 FV'!AZ37)*1000</f>
        <v>2.6765215496867443</v>
      </c>
      <c r="BA36" s="354">
        <f>('1 Utsläpp'!BA37/'6 FV'!BA37)*1000</f>
        <v>2.4235203055265995</v>
      </c>
      <c r="BB36" s="354">
        <f>('1 Utsläpp'!BB37/'6 FV'!BB37)*1000</f>
        <v>2.898583382617768</v>
      </c>
      <c r="BC36" s="354">
        <f>('1 Utsläpp'!BC37/'6 FV'!BC37)*1000</f>
        <v>2.6714733867285534</v>
      </c>
      <c r="BD36" s="354">
        <f>('1 Utsläpp'!BD37/'6 FV'!BD37)*1000</f>
        <v>2.5141765678530108</v>
      </c>
      <c r="BE36" s="354">
        <f>('1 Utsläpp'!BE37/'6 FV'!BE37)*1000</f>
        <v>2.4073575932975828</v>
      </c>
      <c r="BF36" s="354">
        <f>('1 Utsläpp'!BF37/'6 FV'!BF37)*1000</f>
        <v>2.7307614843255381</v>
      </c>
      <c r="BG36" s="354">
        <f>('1 Utsläpp'!BG37/'6 FV'!BG37)*1000</f>
        <v>2.2064350693280868</v>
      </c>
      <c r="BH36" s="354">
        <f>('1 Utsläpp'!BH37/'6 FV'!BH37)*1000</f>
        <v>2.3850629204615097</v>
      </c>
      <c r="BI36" s="354">
        <f>('1 Utsläpp'!BI37/'6 FV'!BI37)*1000</f>
        <v>2.2487538154073867</v>
      </c>
      <c r="BJ36" s="354">
        <f>('1 Utsläpp'!BJ37/'6 FV'!BJ37)*1000</f>
        <v>2.663770016005337</v>
      </c>
      <c r="BK36" s="354">
        <f>('1 Utsläpp'!BK37/'6 FV'!BK37)*1000</f>
        <v>2.3899801764238564</v>
      </c>
      <c r="BL36" s="354">
        <f>('1 Utsläpp'!BL37/'6 FV'!BL37)*1000</f>
        <v>2.154315025003585</v>
      </c>
      <c r="BM36" s="354">
        <f>('1 Utsläpp'!BM37/'6 FV'!BM37)*1000</f>
        <v>2.1039577697337228</v>
      </c>
      <c r="BN36" s="354">
        <f>('1 Utsläpp'!BN37/'6 FV'!BN37)*1000</f>
        <v>2.4774427759466437</v>
      </c>
      <c r="BO36" s="354">
        <f>('1 Utsläpp'!BO37/'6 FV'!BO37)*1000</f>
        <v>2.0884324428520573</v>
      </c>
      <c r="BP36" s="354">
        <f>('1 Utsläpp'!BP37/'6 FV'!BP37)*1000</f>
        <v>2.4805988828976333</v>
      </c>
    </row>
    <row r="37" spans="1:68" s="57" customFormat="1" ht="13" x14ac:dyDescent="0.3">
      <c r="A37" s="86">
        <v>33</v>
      </c>
      <c r="B37" s="57" t="s">
        <v>167</v>
      </c>
      <c r="C37" s="86" t="s">
        <v>50</v>
      </c>
      <c r="D37" s="354">
        <f>('1 Utsläpp'!D38/'6 FV'!D38)*1000</f>
        <v>0.37100201881622757</v>
      </c>
      <c r="E37" s="354">
        <f>('1 Utsläpp'!E38/'6 FV'!E38)*1000</f>
        <v>0.34508528781105685</v>
      </c>
      <c r="F37" s="354">
        <f>('1 Utsläpp'!F38/'6 FV'!F38)*1000</f>
        <v>0.40979457473562886</v>
      </c>
      <c r="G37" s="354">
        <f>('1 Utsläpp'!G38/'6 FV'!G38)*1000</f>
        <v>0.34808576049562506</v>
      </c>
      <c r="H37" s="354">
        <f>('1 Utsläpp'!H38/'6 FV'!H38)*1000</f>
        <v>0.36690759316189231</v>
      </c>
      <c r="I37" s="354">
        <f>('1 Utsläpp'!I38/'6 FV'!I38)*1000</f>
        <v>0.33615838119265518</v>
      </c>
      <c r="J37" s="354">
        <f>('1 Utsläpp'!J38/'6 FV'!J38)*1000</f>
        <v>0.41523494654571957</v>
      </c>
      <c r="K37" s="354">
        <f>('1 Utsläpp'!K38/'6 FV'!K38)*1000</f>
        <v>0.3524977129416032</v>
      </c>
      <c r="L37" s="354">
        <f>('1 Utsläpp'!L38/'6 FV'!L38)*1000</f>
        <v>0.38727278621412647</v>
      </c>
      <c r="M37" s="354">
        <f>('1 Utsläpp'!M38/'6 FV'!M38)*1000</f>
        <v>0.34621446325917554</v>
      </c>
      <c r="N37" s="354">
        <f>('1 Utsläpp'!N38/'6 FV'!N38)*1000</f>
        <v>0.42764290179095776</v>
      </c>
      <c r="O37" s="354">
        <f>('1 Utsläpp'!O38/'6 FV'!O38)*1000</f>
        <v>0.38818420549600313</v>
      </c>
      <c r="P37" s="354">
        <f>('1 Utsläpp'!P38/'6 FV'!P38)*1000</f>
        <v>0.37613298106381271</v>
      </c>
      <c r="Q37" s="354">
        <f>('1 Utsläpp'!Q38/'6 FV'!Q38)*1000</f>
        <v>0.33906100571145231</v>
      </c>
      <c r="R37" s="354">
        <f>('1 Utsläpp'!R38/'6 FV'!R38)*1000</f>
        <v>0.40960520502347708</v>
      </c>
      <c r="S37" s="354">
        <f>('1 Utsläpp'!S38/'6 FV'!S38)*1000</f>
        <v>0.35354960356412868</v>
      </c>
      <c r="T37" s="354">
        <f>('1 Utsläpp'!T38/'6 FV'!T38)*1000</f>
        <v>0.37946292750195426</v>
      </c>
      <c r="U37" s="354">
        <f>('1 Utsläpp'!U38/'6 FV'!U38)*1000</f>
        <v>0.32866143711095452</v>
      </c>
      <c r="V37" s="354">
        <f>('1 Utsläpp'!V38/'6 FV'!V38)*1000</f>
        <v>0.39371849265612868</v>
      </c>
      <c r="W37" s="354">
        <f>('1 Utsläpp'!W38/'6 FV'!W38)*1000</f>
        <v>0.35392983226614244</v>
      </c>
      <c r="X37" s="354">
        <f>('1 Utsläpp'!X38/'6 FV'!X38)*1000</f>
        <v>0.35520093968038602</v>
      </c>
      <c r="Y37" s="354">
        <f>('1 Utsläpp'!Y38/'6 FV'!Y38)*1000</f>
        <v>0.32935111896969527</v>
      </c>
      <c r="Z37" s="354">
        <f>('1 Utsläpp'!Z38/'6 FV'!Z38)*1000</f>
        <v>0.38419043786064416</v>
      </c>
      <c r="AA37" s="354">
        <f>('1 Utsläpp'!AA38/'6 FV'!AA38)*1000</f>
        <v>0.33729480406575069</v>
      </c>
      <c r="AB37" s="354">
        <f>('1 Utsläpp'!AB38/'6 FV'!AB38)*1000</f>
        <v>0.3375388092824172</v>
      </c>
      <c r="AC37" s="354">
        <f>('1 Utsläpp'!AC38/'6 FV'!AC38)*1000</f>
        <v>0.32325479449169631</v>
      </c>
      <c r="AD37" s="354">
        <f>('1 Utsläpp'!AD38/'6 FV'!AD38)*1000</f>
        <v>0.36690469181985891</v>
      </c>
      <c r="AE37" s="354">
        <f>('1 Utsläpp'!AE38/'6 FV'!AE38)*1000</f>
        <v>0.33094807714362023</v>
      </c>
      <c r="AF37" s="354">
        <f>('1 Utsläpp'!AF38/'6 FV'!AF38)*1000</f>
        <v>0.34174239630279307</v>
      </c>
      <c r="AG37" s="354">
        <f>('1 Utsläpp'!AG38/'6 FV'!AG38)*1000</f>
        <v>0.31996797410679073</v>
      </c>
      <c r="AH37" s="354">
        <f>('1 Utsläpp'!AH38/'6 FV'!AH38)*1000</f>
        <v>0.36116676500326828</v>
      </c>
      <c r="AI37" s="354">
        <f>('1 Utsläpp'!AI38/'6 FV'!AI38)*1000</f>
        <v>0.32910263329755768</v>
      </c>
      <c r="AJ37" s="354">
        <f>('1 Utsläpp'!AJ38/'6 FV'!AJ38)*1000</f>
        <v>0.30596886269391421</v>
      </c>
      <c r="AK37" s="354">
        <f>('1 Utsläpp'!AK38/'6 FV'!AK38)*1000</f>
        <v>0.29366755873932265</v>
      </c>
      <c r="AL37" s="354">
        <f>('1 Utsläpp'!AL38/'6 FV'!AL38)*1000</f>
        <v>0.33573336567779355</v>
      </c>
      <c r="AM37" s="354">
        <f>('1 Utsläpp'!AM38/'6 FV'!AM38)*1000</f>
        <v>0.30206781802016858</v>
      </c>
      <c r="AN37" s="354">
        <f>('1 Utsläpp'!AN38/'6 FV'!AN38)*1000</f>
        <v>0.28798687915990917</v>
      </c>
      <c r="AO37" s="354">
        <f>('1 Utsläpp'!AO38/'6 FV'!AO38)*1000</f>
        <v>0.28005673879160314</v>
      </c>
      <c r="AP37" s="354">
        <f>('1 Utsläpp'!AP38/'6 FV'!AP38)*1000</f>
        <v>0.31114242520602298</v>
      </c>
      <c r="AQ37" s="354">
        <f>('1 Utsläpp'!AQ38/'6 FV'!AQ38)*1000</f>
        <v>0.27523159363395688</v>
      </c>
      <c r="AR37" s="354">
        <f>('1 Utsläpp'!AR38/'6 FV'!AR38)*1000</f>
        <v>0.27209070737261581</v>
      </c>
      <c r="AS37" s="354">
        <f>('1 Utsläpp'!AS38/'6 FV'!AS38)*1000</f>
        <v>0.27117253992449591</v>
      </c>
      <c r="AT37" s="354">
        <f>('1 Utsläpp'!AT38/'6 FV'!AT38)*1000</f>
        <v>0.30089565447703115</v>
      </c>
      <c r="AU37" s="354">
        <f>('1 Utsläpp'!AU38/'6 FV'!AU38)*1000</f>
        <v>0.26857883072267591</v>
      </c>
      <c r="AV37" s="354">
        <f>('1 Utsläpp'!AV38/'6 FV'!AV38)*1000</f>
        <v>0.27123268281652857</v>
      </c>
      <c r="AW37" s="354">
        <f>('1 Utsläpp'!AW38/'6 FV'!AW38)*1000</f>
        <v>0.2723967900000735</v>
      </c>
      <c r="AX37" s="354">
        <f>('1 Utsläpp'!AX38/'6 FV'!AX38)*1000</f>
        <v>0.30594598741839535</v>
      </c>
      <c r="AY37" s="354">
        <f>('1 Utsläpp'!AY38/'6 FV'!AY38)*1000</f>
        <v>0.27063370357198746</v>
      </c>
      <c r="AZ37" s="354">
        <f>('1 Utsläpp'!AZ38/'6 FV'!AZ38)*1000</f>
        <v>0.26039946866897762</v>
      </c>
      <c r="BA37" s="354">
        <f>('1 Utsläpp'!BA38/'6 FV'!BA38)*1000</f>
        <v>0.25216809410529051</v>
      </c>
      <c r="BB37" s="354">
        <f>('1 Utsläpp'!BB38/'6 FV'!BB38)*1000</f>
        <v>0.28675635934310489</v>
      </c>
      <c r="BC37" s="354">
        <f>('1 Utsläpp'!BC38/'6 FV'!BC38)*1000</f>
        <v>0.26122561813392997</v>
      </c>
      <c r="BD37" s="354">
        <f>('1 Utsläpp'!BD38/'6 FV'!BD38)*1000</f>
        <v>0.24106079894585206</v>
      </c>
      <c r="BE37" s="354">
        <f>('1 Utsläpp'!BE38/'6 FV'!BE38)*1000</f>
        <v>0.24648576495264377</v>
      </c>
      <c r="BF37" s="354">
        <f>('1 Utsläpp'!BF38/'6 FV'!BF38)*1000</f>
        <v>0.26821152256580455</v>
      </c>
      <c r="BG37" s="354">
        <f>('1 Utsläpp'!BG38/'6 FV'!BG38)*1000</f>
        <v>0.23192397520991226</v>
      </c>
      <c r="BH37" s="354">
        <f>('1 Utsläpp'!BH38/'6 FV'!BH38)*1000</f>
        <v>0.22402396502753943</v>
      </c>
      <c r="BI37" s="354">
        <f>('1 Utsläpp'!BI38/'6 FV'!BI38)*1000</f>
        <v>0.20067494567737096</v>
      </c>
      <c r="BJ37" s="354">
        <f>('1 Utsläpp'!BJ38/'6 FV'!BJ38)*1000</f>
        <v>0.2221685959041528</v>
      </c>
      <c r="BK37" s="354">
        <f>('1 Utsläpp'!BK38/'6 FV'!BK38)*1000</f>
        <v>0.20696931528836196</v>
      </c>
      <c r="BL37" s="354">
        <f>('1 Utsläpp'!BL38/'6 FV'!BL38)*1000</f>
        <v>0.20962474803168779</v>
      </c>
      <c r="BM37" s="354">
        <f>('1 Utsläpp'!BM38/'6 FV'!BM38)*1000</f>
        <v>0.19916614638378455</v>
      </c>
      <c r="BN37" s="354">
        <f>('1 Utsläpp'!BN38/'6 FV'!BN38)*1000</f>
        <v>0.21542797341758352</v>
      </c>
      <c r="BO37" s="354">
        <f>('1 Utsläpp'!BO38/'6 FV'!BO38)*1000</f>
        <v>0.19859893132308937</v>
      </c>
      <c r="BP37" s="354">
        <f>('1 Utsläpp'!BP38/'6 FV'!BP38)*1000</f>
        <v>0.25516463826866814</v>
      </c>
    </row>
    <row r="38" spans="1:68" s="57" customFormat="1" ht="13" x14ac:dyDescent="0.3">
      <c r="A38" s="86">
        <v>34</v>
      </c>
      <c r="B38" s="57" t="s">
        <v>168</v>
      </c>
      <c r="C38" s="86" t="s">
        <v>47</v>
      </c>
      <c r="D38" s="354">
        <f>('1 Utsläpp'!D39/'6 FV'!D39)*1000</f>
        <v>0.49771742082168646</v>
      </c>
      <c r="E38" s="354">
        <f>('1 Utsläpp'!E39/'6 FV'!E39)*1000</f>
        <v>0.4878801324513386</v>
      </c>
      <c r="F38" s="354">
        <f>('1 Utsläpp'!F39/'6 FV'!F39)*1000</f>
        <v>0.59113196019224901</v>
      </c>
      <c r="G38" s="354">
        <f>('1 Utsläpp'!G39/'6 FV'!G39)*1000</f>
        <v>0.54017007481536905</v>
      </c>
      <c r="H38" s="354">
        <f>('1 Utsläpp'!H39/'6 FV'!H39)*1000</f>
        <v>0.41267914290829005</v>
      </c>
      <c r="I38" s="354">
        <f>('1 Utsläpp'!I39/'6 FV'!I39)*1000</f>
        <v>0.39423550797125828</v>
      </c>
      <c r="J38" s="354">
        <f>('1 Utsläpp'!J39/'6 FV'!J39)*1000</f>
        <v>0.47689033902061617</v>
      </c>
      <c r="K38" s="354">
        <f>('1 Utsläpp'!K39/'6 FV'!K39)*1000</f>
        <v>0.43699690316456402</v>
      </c>
      <c r="L38" s="354">
        <f>('1 Utsläpp'!L39/'6 FV'!L39)*1000</f>
        <v>0.41116486179521583</v>
      </c>
      <c r="M38" s="354">
        <f>('1 Utsläpp'!M39/'6 FV'!M39)*1000</f>
        <v>0.352568129874053</v>
      </c>
      <c r="N38" s="354">
        <f>('1 Utsläpp'!N39/'6 FV'!N39)*1000</f>
        <v>0.42706237368742933</v>
      </c>
      <c r="O38" s="354">
        <f>('1 Utsläpp'!O39/'6 FV'!O39)*1000</f>
        <v>0.43963700034518233</v>
      </c>
      <c r="P38" s="354">
        <f>('1 Utsläpp'!P39/'6 FV'!P39)*1000</f>
        <v>0.37996330636031367</v>
      </c>
      <c r="Q38" s="354">
        <f>('1 Utsläpp'!Q39/'6 FV'!Q39)*1000</f>
        <v>0.34474213484874427</v>
      </c>
      <c r="R38" s="354">
        <f>('1 Utsläpp'!R39/'6 FV'!R39)*1000</f>
        <v>0.42139499419444332</v>
      </c>
      <c r="S38" s="354">
        <f>('1 Utsläpp'!S39/'6 FV'!S39)*1000</f>
        <v>0.37777965440404221</v>
      </c>
      <c r="T38" s="354">
        <f>('1 Utsläpp'!T39/'6 FV'!T39)*1000</f>
        <v>0.32073179085095876</v>
      </c>
      <c r="U38" s="354">
        <f>('1 Utsläpp'!U39/'6 FV'!U39)*1000</f>
        <v>0.31519097912306354</v>
      </c>
      <c r="V38" s="354">
        <f>('1 Utsläpp'!V39/'6 FV'!V39)*1000</f>
        <v>0.39213319920789491</v>
      </c>
      <c r="W38" s="354">
        <f>('1 Utsläpp'!W39/'6 FV'!W39)*1000</f>
        <v>0.35158837005294347</v>
      </c>
      <c r="X38" s="354">
        <f>('1 Utsläpp'!X39/'6 FV'!X39)*1000</f>
        <v>0.28939199147037192</v>
      </c>
      <c r="Y38" s="354">
        <f>('1 Utsläpp'!Y39/'6 FV'!Y39)*1000</f>
        <v>0.28905575388212518</v>
      </c>
      <c r="Z38" s="354">
        <f>('1 Utsläpp'!Z39/'6 FV'!Z39)*1000</f>
        <v>0.35451622542989925</v>
      </c>
      <c r="AA38" s="354">
        <f>('1 Utsläpp'!AA39/'6 FV'!AA39)*1000</f>
        <v>0.29820700650912985</v>
      </c>
      <c r="AB38" s="354">
        <f>('1 Utsläpp'!AB39/'6 FV'!AB39)*1000</f>
        <v>0.26634837665374034</v>
      </c>
      <c r="AC38" s="354">
        <f>('1 Utsläpp'!AC39/'6 FV'!AC39)*1000</f>
        <v>0.27177683760664706</v>
      </c>
      <c r="AD38" s="354">
        <f>('1 Utsläpp'!AD39/'6 FV'!AD39)*1000</f>
        <v>0.33237950622672008</v>
      </c>
      <c r="AE38" s="354">
        <f>('1 Utsläpp'!AE39/'6 FV'!AE39)*1000</f>
        <v>0.2825545020858925</v>
      </c>
      <c r="AF38" s="354">
        <f>('1 Utsläpp'!AF39/'6 FV'!AF39)*1000</f>
        <v>0.25871310977636058</v>
      </c>
      <c r="AG38" s="354">
        <f>('1 Utsläpp'!AG39/'6 FV'!AG39)*1000</f>
        <v>0.2683467500828548</v>
      </c>
      <c r="AH38" s="354">
        <f>('1 Utsläpp'!AH39/'6 FV'!AH39)*1000</f>
        <v>0.33016312107755336</v>
      </c>
      <c r="AI38" s="354">
        <f>('1 Utsläpp'!AI39/'6 FV'!AI39)*1000</f>
        <v>0.27952206050602457</v>
      </c>
      <c r="AJ38" s="354">
        <f>('1 Utsläpp'!AJ39/'6 FV'!AJ39)*1000</f>
        <v>0.25015705784347786</v>
      </c>
      <c r="AK38" s="354">
        <f>('1 Utsläpp'!AK39/'6 FV'!AK39)*1000</f>
        <v>0.25360058676984426</v>
      </c>
      <c r="AL38" s="354">
        <f>('1 Utsläpp'!AL39/'6 FV'!AL39)*1000</f>
        <v>0.31584567962341437</v>
      </c>
      <c r="AM38" s="354">
        <f>('1 Utsläpp'!AM39/'6 FV'!AM39)*1000</f>
        <v>0.27481441051061961</v>
      </c>
      <c r="AN38" s="354">
        <f>('1 Utsläpp'!AN39/'6 FV'!AN39)*1000</f>
        <v>0.24375839438032312</v>
      </c>
      <c r="AO38" s="354">
        <f>('1 Utsläpp'!AO39/'6 FV'!AO39)*1000</f>
        <v>0.25563503681812277</v>
      </c>
      <c r="AP38" s="354">
        <f>('1 Utsläpp'!AP39/'6 FV'!AP39)*1000</f>
        <v>0.30741865355445513</v>
      </c>
      <c r="AQ38" s="354">
        <f>('1 Utsläpp'!AQ39/'6 FV'!AQ39)*1000</f>
        <v>0.2603563252519267</v>
      </c>
      <c r="AR38" s="354">
        <f>('1 Utsläpp'!AR39/'6 FV'!AR39)*1000</f>
        <v>0.23469297317529406</v>
      </c>
      <c r="AS38" s="354">
        <f>('1 Utsläpp'!AS39/'6 FV'!AS39)*1000</f>
        <v>0.24482396337559195</v>
      </c>
      <c r="AT38" s="354">
        <f>('1 Utsläpp'!AT39/'6 FV'!AT39)*1000</f>
        <v>0.3060302643570989</v>
      </c>
      <c r="AU38" s="354">
        <f>('1 Utsläpp'!AU39/'6 FV'!AU39)*1000</f>
        <v>0.25122980984721205</v>
      </c>
      <c r="AV38" s="354">
        <f>('1 Utsläpp'!AV39/'6 FV'!AV39)*1000</f>
        <v>0.24647350457045972</v>
      </c>
      <c r="AW38" s="354">
        <f>('1 Utsläpp'!AW39/'6 FV'!AW39)*1000</f>
        <v>0.25307666218653024</v>
      </c>
      <c r="AX38" s="354">
        <f>('1 Utsläpp'!AX39/'6 FV'!AX39)*1000</f>
        <v>0.31017167933776341</v>
      </c>
      <c r="AY38" s="354">
        <f>('1 Utsläpp'!AY39/'6 FV'!AY39)*1000</f>
        <v>0.26334483989361746</v>
      </c>
      <c r="AZ38" s="354">
        <f>('1 Utsläpp'!AZ39/'6 FV'!AZ39)*1000</f>
        <v>0.25450577888755604</v>
      </c>
      <c r="BA38" s="354">
        <f>('1 Utsläpp'!BA39/'6 FV'!BA39)*1000</f>
        <v>0.23150528750568525</v>
      </c>
      <c r="BB38" s="354">
        <f>('1 Utsläpp'!BB39/'6 FV'!BB39)*1000</f>
        <v>0.30175786628458096</v>
      </c>
      <c r="BC38" s="354">
        <f>('1 Utsläpp'!BC39/'6 FV'!BC39)*1000</f>
        <v>0.25365182459248159</v>
      </c>
      <c r="BD38" s="354">
        <f>('1 Utsläpp'!BD39/'6 FV'!BD39)*1000</f>
        <v>0.23174084340423456</v>
      </c>
      <c r="BE38" s="354">
        <f>('1 Utsläpp'!BE39/'6 FV'!BE39)*1000</f>
        <v>0.24403473083775248</v>
      </c>
      <c r="BF38" s="354">
        <f>('1 Utsläpp'!BF39/'6 FV'!BF39)*1000</f>
        <v>0.3045135055438683</v>
      </c>
      <c r="BG38" s="354">
        <f>('1 Utsläpp'!BG39/'6 FV'!BG39)*1000</f>
        <v>0.25061815221692979</v>
      </c>
      <c r="BH38" s="354">
        <f>('1 Utsläpp'!BH39/'6 FV'!BH39)*1000</f>
        <v>0.22234799512997638</v>
      </c>
      <c r="BI38" s="354">
        <f>('1 Utsläpp'!BI39/'6 FV'!BI39)*1000</f>
        <v>0.21334634894288126</v>
      </c>
      <c r="BJ38" s="354">
        <f>('1 Utsläpp'!BJ39/'6 FV'!BJ39)*1000</f>
        <v>0.25653456833025901</v>
      </c>
      <c r="BK38" s="354">
        <f>('1 Utsläpp'!BK39/'6 FV'!BK39)*1000</f>
        <v>0.22567450577464862</v>
      </c>
      <c r="BL38" s="354">
        <f>('1 Utsläpp'!BL39/'6 FV'!BL39)*1000</f>
        <v>0.20685912440134419</v>
      </c>
      <c r="BM38" s="354">
        <f>('1 Utsläpp'!BM39/'6 FV'!BM39)*1000</f>
        <v>0.21108349663029993</v>
      </c>
      <c r="BN38" s="354">
        <f>('1 Utsläpp'!BN39/'6 FV'!BN39)*1000</f>
        <v>0.252934035572491</v>
      </c>
      <c r="BO38" s="354">
        <f>('1 Utsläpp'!BO39/'6 FV'!BO39)*1000</f>
        <v>0.21909701455389929</v>
      </c>
      <c r="BP38" s="354">
        <f>('1 Utsläpp'!BP39/'6 FV'!BP39)*1000</f>
        <v>0.22365613450407978</v>
      </c>
    </row>
    <row r="39" spans="1:68" s="57" customFormat="1" ht="13" x14ac:dyDescent="0.3">
      <c r="A39" s="86">
        <v>35</v>
      </c>
      <c r="B39" s="57" t="s">
        <v>169</v>
      </c>
      <c r="C39" s="86" t="s">
        <v>48</v>
      </c>
      <c r="D39" s="354">
        <f>('1 Utsläpp'!D40/'6 FV'!D40)*1000</f>
        <v>0.68669391496839638</v>
      </c>
      <c r="E39" s="354">
        <f>('1 Utsläpp'!E40/'6 FV'!E40)*1000</f>
        <v>0.65867602826867055</v>
      </c>
      <c r="F39" s="354">
        <f>('1 Utsläpp'!F40/'6 FV'!F40)*1000</f>
        <v>0.79737798590572595</v>
      </c>
      <c r="G39" s="354">
        <f>('1 Utsläpp'!G40/'6 FV'!G40)*1000</f>
        <v>0.75283915125290157</v>
      </c>
      <c r="H39" s="354">
        <f>('1 Utsläpp'!H40/'6 FV'!H40)*1000</f>
        <v>0.68751226657909192</v>
      </c>
      <c r="I39" s="354">
        <f>('1 Utsläpp'!I40/'6 FV'!I40)*1000</f>
        <v>0.62938080933900975</v>
      </c>
      <c r="J39" s="354">
        <f>('1 Utsläpp'!J40/'6 FV'!J40)*1000</f>
        <v>0.7711908943584298</v>
      </c>
      <c r="K39" s="354">
        <f>('1 Utsläpp'!K40/'6 FV'!K40)*1000</f>
        <v>0.73772321171340904</v>
      </c>
      <c r="L39" s="354">
        <f>('1 Utsläpp'!L40/'6 FV'!L40)*1000</f>
        <v>0.77841087084106753</v>
      </c>
      <c r="M39" s="354">
        <f>('1 Utsläpp'!M40/'6 FV'!M40)*1000</f>
        <v>0.62583600818156293</v>
      </c>
      <c r="N39" s="354">
        <f>('1 Utsläpp'!N40/'6 FV'!N40)*1000</f>
        <v>0.7684385769962806</v>
      </c>
      <c r="O39" s="354">
        <f>('1 Utsläpp'!O40/'6 FV'!O40)*1000</f>
        <v>0.83922355950677319</v>
      </c>
      <c r="P39" s="354">
        <f>('1 Utsläpp'!P40/'6 FV'!P40)*1000</f>
        <v>0.66412423698469569</v>
      </c>
      <c r="Q39" s="354">
        <f>('1 Utsläpp'!Q40/'6 FV'!Q40)*1000</f>
        <v>0.59435990337084754</v>
      </c>
      <c r="R39" s="354">
        <f>('1 Utsläpp'!R40/'6 FV'!R40)*1000</f>
        <v>0.74031944961887353</v>
      </c>
      <c r="S39" s="354">
        <f>('1 Utsläpp'!S40/'6 FV'!S40)*1000</f>
        <v>0.65573550739710751</v>
      </c>
      <c r="T39" s="354">
        <f>('1 Utsläpp'!T40/'6 FV'!T40)*1000</f>
        <v>0.64231964560029164</v>
      </c>
      <c r="U39" s="354">
        <f>('1 Utsläpp'!U40/'6 FV'!U40)*1000</f>
        <v>0.62333652270962558</v>
      </c>
      <c r="V39" s="354">
        <f>('1 Utsläpp'!V40/'6 FV'!V40)*1000</f>
        <v>0.79571833829963579</v>
      </c>
      <c r="W39" s="354">
        <f>('1 Utsläpp'!W40/'6 FV'!W40)*1000</f>
        <v>0.73543398510953695</v>
      </c>
      <c r="X39" s="354">
        <f>('1 Utsläpp'!X40/'6 FV'!X40)*1000</f>
        <v>0.58120467231428885</v>
      </c>
      <c r="Y39" s="354">
        <f>('1 Utsläpp'!Y40/'6 FV'!Y40)*1000</f>
        <v>0.56591823581852785</v>
      </c>
      <c r="Z39" s="354">
        <f>('1 Utsläpp'!Z40/'6 FV'!Z40)*1000</f>
        <v>0.68063676311271115</v>
      </c>
      <c r="AA39" s="354">
        <f>('1 Utsläpp'!AA40/'6 FV'!AA40)*1000</f>
        <v>0.57173540116214927</v>
      </c>
      <c r="AB39" s="354">
        <f>('1 Utsläpp'!AB40/'6 FV'!AB40)*1000</f>
        <v>0.53076822124898604</v>
      </c>
      <c r="AC39" s="354">
        <f>('1 Utsläpp'!AC40/'6 FV'!AC40)*1000</f>
        <v>0.51082219924114336</v>
      </c>
      <c r="AD39" s="354">
        <f>('1 Utsläpp'!AD40/'6 FV'!AD40)*1000</f>
        <v>0.64200306660769457</v>
      </c>
      <c r="AE39" s="354">
        <f>('1 Utsläpp'!AE40/'6 FV'!AE40)*1000</f>
        <v>0.53289852783624636</v>
      </c>
      <c r="AF39" s="354">
        <f>('1 Utsläpp'!AF40/'6 FV'!AF40)*1000</f>
        <v>0.47916771190229723</v>
      </c>
      <c r="AG39" s="354">
        <f>('1 Utsläpp'!AG40/'6 FV'!AG40)*1000</f>
        <v>0.50749134418576536</v>
      </c>
      <c r="AH39" s="354">
        <f>('1 Utsläpp'!AH40/'6 FV'!AH40)*1000</f>
        <v>0.62293523381063853</v>
      </c>
      <c r="AI39" s="354">
        <f>('1 Utsläpp'!AI40/'6 FV'!AI40)*1000</f>
        <v>0.51418395386298665</v>
      </c>
      <c r="AJ39" s="354">
        <f>('1 Utsläpp'!AJ40/'6 FV'!AJ40)*1000</f>
        <v>0.48187399906545031</v>
      </c>
      <c r="AK39" s="354">
        <f>('1 Utsläpp'!AK40/'6 FV'!AK40)*1000</f>
        <v>0.45672946315507734</v>
      </c>
      <c r="AL39" s="354">
        <f>('1 Utsläpp'!AL40/'6 FV'!AL40)*1000</f>
        <v>0.57394245071653438</v>
      </c>
      <c r="AM39" s="354">
        <f>('1 Utsläpp'!AM40/'6 FV'!AM40)*1000</f>
        <v>0.49256040559422593</v>
      </c>
      <c r="AN39" s="354">
        <f>('1 Utsläpp'!AN40/'6 FV'!AN40)*1000</f>
        <v>0.43934600457318984</v>
      </c>
      <c r="AO39" s="354">
        <f>('1 Utsläpp'!AO40/'6 FV'!AO40)*1000</f>
        <v>0.44731121484701142</v>
      </c>
      <c r="AP39" s="354">
        <f>('1 Utsläpp'!AP40/'6 FV'!AP40)*1000</f>
        <v>0.54017385167260101</v>
      </c>
      <c r="AQ39" s="354">
        <f>('1 Utsläpp'!AQ40/'6 FV'!AQ40)*1000</f>
        <v>0.43936865164882455</v>
      </c>
      <c r="AR39" s="354">
        <f>('1 Utsläpp'!AR40/'6 FV'!AR40)*1000</f>
        <v>0.42032407686425266</v>
      </c>
      <c r="AS39" s="354">
        <f>('1 Utsläpp'!AS40/'6 FV'!AS40)*1000</f>
        <v>0.42161232622994799</v>
      </c>
      <c r="AT39" s="354">
        <f>('1 Utsläpp'!AT40/'6 FV'!AT40)*1000</f>
        <v>0.52302205385123901</v>
      </c>
      <c r="AU39" s="354">
        <f>('1 Utsläpp'!AU40/'6 FV'!AU40)*1000</f>
        <v>0.42205217487416785</v>
      </c>
      <c r="AV39" s="354">
        <f>('1 Utsläpp'!AV40/'6 FV'!AV40)*1000</f>
        <v>0.47703099955897832</v>
      </c>
      <c r="AW39" s="354">
        <f>('1 Utsläpp'!AW40/'6 FV'!AW40)*1000</f>
        <v>0.45758147408970484</v>
      </c>
      <c r="AX39" s="354">
        <f>('1 Utsläpp'!AX40/'6 FV'!AX40)*1000</f>
        <v>0.54247441313677414</v>
      </c>
      <c r="AY39" s="354">
        <f>('1 Utsläpp'!AY40/'6 FV'!AY40)*1000</f>
        <v>0.47092601015884666</v>
      </c>
      <c r="AZ39" s="354">
        <f>('1 Utsläpp'!AZ40/'6 FV'!AZ40)*1000</f>
        <v>0.4865757027920587</v>
      </c>
      <c r="BA39" s="354">
        <f>('1 Utsläpp'!BA40/'6 FV'!BA40)*1000</f>
        <v>0.43688127237027286</v>
      </c>
      <c r="BB39" s="354">
        <f>('1 Utsläpp'!BB40/'6 FV'!BB40)*1000</f>
        <v>0.53095931907897942</v>
      </c>
      <c r="BC39" s="354">
        <f>('1 Utsläpp'!BC40/'6 FV'!BC40)*1000</f>
        <v>0.47318221885397871</v>
      </c>
      <c r="BD39" s="354">
        <f>('1 Utsläpp'!BD40/'6 FV'!BD40)*1000</f>
        <v>0.46028842520463337</v>
      </c>
      <c r="BE39" s="354">
        <f>('1 Utsläpp'!BE40/'6 FV'!BE40)*1000</f>
        <v>0.43579775443144819</v>
      </c>
      <c r="BF39" s="354">
        <f>('1 Utsläpp'!BF40/'6 FV'!BF40)*1000</f>
        <v>0.51551252320872754</v>
      </c>
      <c r="BG39" s="354">
        <f>('1 Utsläpp'!BG40/'6 FV'!BG40)*1000</f>
        <v>0.45843012071719275</v>
      </c>
      <c r="BH39" s="354">
        <f>('1 Utsläpp'!BH40/'6 FV'!BH40)*1000</f>
        <v>0.45519426335276636</v>
      </c>
      <c r="BI39" s="354">
        <f>('1 Utsläpp'!BI40/'6 FV'!BI40)*1000</f>
        <v>0.39627815050223797</v>
      </c>
      <c r="BJ39" s="354">
        <f>('1 Utsläpp'!BJ40/'6 FV'!BJ40)*1000</f>
        <v>0.45455114377486722</v>
      </c>
      <c r="BK39" s="354">
        <f>('1 Utsläpp'!BK40/'6 FV'!BK40)*1000</f>
        <v>0.4248152051057465</v>
      </c>
      <c r="BL39" s="354">
        <f>('1 Utsläpp'!BL40/'6 FV'!BL40)*1000</f>
        <v>0.43285360607141282</v>
      </c>
      <c r="BM39" s="354">
        <f>('1 Utsläpp'!BM40/'6 FV'!BM40)*1000</f>
        <v>0.39320849150317921</v>
      </c>
      <c r="BN39" s="354">
        <f>('1 Utsläpp'!BN40/'6 FV'!BN40)*1000</f>
        <v>0.45008423065524361</v>
      </c>
      <c r="BO39" s="354">
        <f>('1 Utsläpp'!BO40/'6 FV'!BO40)*1000</f>
        <v>0.41187956874933657</v>
      </c>
      <c r="BP39" s="354">
        <f>('1 Utsläpp'!BP40/'6 FV'!BP40)*1000</f>
        <v>0.42476073799960462</v>
      </c>
    </row>
    <row r="40" spans="1:68" s="57" customFormat="1" ht="13" x14ac:dyDescent="0.3">
      <c r="A40" s="109">
        <v>36</v>
      </c>
      <c r="B40" s="66" t="s">
        <v>170</v>
      </c>
      <c r="C40" s="355" t="s">
        <v>278</v>
      </c>
      <c r="D40" s="354">
        <f>('1 Utsläpp'!D41/'6 FV'!D41)*1000</f>
        <v>0.28165461019070043</v>
      </c>
      <c r="E40" s="354">
        <f>('1 Utsläpp'!E41/'6 FV'!E41)*1000</f>
        <v>0.30955139922903513</v>
      </c>
      <c r="F40" s="354">
        <f>('1 Utsläpp'!F41/'6 FV'!F41)*1000</f>
        <v>0.37757948003911251</v>
      </c>
      <c r="G40" s="354">
        <f>('1 Utsläpp'!G41/'6 FV'!G41)*1000</f>
        <v>0.29526948963996891</v>
      </c>
      <c r="H40" s="354">
        <f>('1 Utsläpp'!H41/'6 FV'!H41)*1000</f>
        <v>0.27889268584773813</v>
      </c>
      <c r="I40" s="354">
        <f>('1 Utsläpp'!I41/'6 FV'!I41)*1000</f>
        <v>0.30389125849667653</v>
      </c>
      <c r="J40" s="354">
        <f>('1 Utsläpp'!J41/'6 FV'!J41)*1000</f>
        <v>0.3695301376309863</v>
      </c>
      <c r="K40" s="354">
        <f>('1 Utsläpp'!K41/'6 FV'!K41)*1000</f>
        <v>0.28325184774806117</v>
      </c>
      <c r="L40" s="354">
        <f>('1 Utsläpp'!L41/'6 FV'!L41)*1000</f>
        <v>0.28408006205078046</v>
      </c>
      <c r="M40" s="354">
        <f>('1 Utsläpp'!M41/'6 FV'!M41)*1000</f>
        <v>0.29187835815645596</v>
      </c>
      <c r="N40" s="354">
        <f>('1 Utsläpp'!N41/'6 FV'!N41)*1000</f>
        <v>0.35450802068548104</v>
      </c>
      <c r="O40" s="354">
        <f>('1 Utsläpp'!O41/'6 FV'!O41)*1000</f>
        <v>0.29509220577484252</v>
      </c>
      <c r="P40" s="354">
        <f>('1 Utsläpp'!P41/'6 FV'!P41)*1000</f>
        <v>0.26426241532315897</v>
      </c>
      <c r="Q40" s="354">
        <f>('1 Utsläpp'!Q41/'6 FV'!Q41)*1000</f>
        <v>0.28214646455697207</v>
      </c>
      <c r="R40" s="354">
        <f>('1 Utsläpp'!R41/'6 FV'!R41)*1000</f>
        <v>0.33911215742515372</v>
      </c>
      <c r="S40" s="354">
        <f>('1 Utsläpp'!S41/'6 FV'!S41)*1000</f>
        <v>0.26017726028440696</v>
      </c>
      <c r="T40" s="354">
        <f>('1 Utsläpp'!T41/'6 FV'!T41)*1000</f>
        <v>0.26371601387485633</v>
      </c>
      <c r="U40" s="354">
        <f>('1 Utsläpp'!U41/'6 FV'!U41)*1000</f>
        <v>0.28695850493129033</v>
      </c>
      <c r="V40" s="354">
        <f>('1 Utsläpp'!V41/'6 FV'!V41)*1000</f>
        <v>0.34865998381720997</v>
      </c>
      <c r="W40" s="354">
        <f>('1 Utsläpp'!W41/'6 FV'!W41)*1000</f>
        <v>0.27893130526904697</v>
      </c>
      <c r="X40" s="354">
        <f>('1 Utsläpp'!X41/'6 FV'!X41)*1000</f>
        <v>0.2450599691232388</v>
      </c>
      <c r="Y40" s="354">
        <f>('1 Utsläpp'!Y41/'6 FV'!Y41)*1000</f>
        <v>0.27180806757330145</v>
      </c>
      <c r="Z40" s="354">
        <f>('1 Utsläpp'!Z41/'6 FV'!Z41)*1000</f>
        <v>0.32548720863676034</v>
      </c>
      <c r="AA40" s="354">
        <f>('1 Utsläpp'!AA41/'6 FV'!AA41)*1000</f>
        <v>0.24779867062327449</v>
      </c>
      <c r="AB40" s="354">
        <f>('1 Utsläpp'!AB41/'6 FV'!AB41)*1000</f>
        <v>0.23312495401536806</v>
      </c>
      <c r="AC40" s="354">
        <f>('1 Utsläpp'!AC41/'6 FV'!AC41)*1000</f>
        <v>0.26035362674431212</v>
      </c>
      <c r="AD40" s="354">
        <f>('1 Utsläpp'!AD41/'6 FV'!AD41)*1000</f>
        <v>0.31243293589433252</v>
      </c>
      <c r="AE40" s="354">
        <f>('1 Utsläpp'!AE41/'6 FV'!AE41)*1000</f>
        <v>0.24191447598358359</v>
      </c>
      <c r="AF40" s="354">
        <f>('1 Utsläpp'!AF41/'6 FV'!AF41)*1000</f>
        <v>0.22980813824705443</v>
      </c>
      <c r="AG40" s="354">
        <f>('1 Utsläpp'!AG41/'6 FV'!AG41)*1000</f>
        <v>0.2618855865217104</v>
      </c>
      <c r="AH40" s="354">
        <f>('1 Utsläpp'!AH41/'6 FV'!AH41)*1000</f>
        <v>0.31974372890737607</v>
      </c>
      <c r="AI40" s="354">
        <f>('1 Utsläpp'!AI41/'6 FV'!AI41)*1000</f>
        <v>0.24529927664547621</v>
      </c>
      <c r="AJ40" s="354">
        <f>('1 Utsläpp'!AJ41/'6 FV'!AJ41)*1000</f>
        <v>0.23387243929109491</v>
      </c>
      <c r="AK40" s="354">
        <f>('1 Utsläpp'!AK41/'6 FV'!AK41)*1000</f>
        <v>0.25489804805397764</v>
      </c>
      <c r="AL40" s="354">
        <f>('1 Utsläpp'!AL41/'6 FV'!AL41)*1000</f>
        <v>0.31801716319033391</v>
      </c>
      <c r="AM40" s="354">
        <f>('1 Utsläpp'!AM41/'6 FV'!AM41)*1000</f>
        <v>0.24646200307439997</v>
      </c>
      <c r="AN40" s="354">
        <f>('1 Utsläpp'!AN41/'6 FV'!AN41)*1000</f>
        <v>0.22508535347057385</v>
      </c>
      <c r="AO40" s="354">
        <f>('1 Utsläpp'!AO41/'6 FV'!AO41)*1000</f>
        <v>0.25661961950086715</v>
      </c>
      <c r="AP40" s="354">
        <f>('1 Utsläpp'!AP41/'6 FV'!AP41)*1000</f>
        <v>0.31067474582325816</v>
      </c>
      <c r="AQ40" s="354">
        <f>('1 Utsläpp'!AQ41/'6 FV'!AQ41)*1000</f>
        <v>0.23313944216867988</v>
      </c>
      <c r="AR40" s="354">
        <f>('1 Utsläpp'!AR41/'6 FV'!AR41)*1000</f>
        <v>0.22467269496424741</v>
      </c>
      <c r="AS40" s="354">
        <f>('1 Utsläpp'!AS41/'6 FV'!AS41)*1000</f>
        <v>0.25488680645215955</v>
      </c>
      <c r="AT40" s="354">
        <f>('1 Utsläpp'!AT41/'6 FV'!AT41)*1000</f>
        <v>0.31653037300092635</v>
      </c>
      <c r="AU40" s="354">
        <f>('1 Utsläpp'!AU41/'6 FV'!AU41)*1000</f>
        <v>0.23645055619948158</v>
      </c>
      <c r="AV40" s="354">
        <f>('1 Utsläpp'!AV41/'6 FV'!AV41)*1000</f>
        <v>0.23621704210633351</v>
      </c>
      <c r="AW40" s="354">
        <f>('1 Utsläpp'!AW41/'6 FV'!AW41)*1000</f>
        <v>0.26224615730790662</v>
      </c>
      <c r="AX40" s="354">
        <f>('1 Utsläpp'!AX41/'6 FV'!AX41)*1000</f>
        <v>0.32043057893282778</v>
      </c>
      <c r="AY40" s="354">
        <f>('1 Utsläpp'!AY41/'6 FV'!AY41)*1000</f>
        <v>0.24285894695657784</v>
      </c>
      <c r="AZ40" s="354">
        <f>('1 Utsläpp'!AZ41/'6 FV'!AZ41)*1000</f>
        <v>0.25776813422007777</v>
      </c>
      <c r="BA40" s="354">
        <f>('1 Utsläpp'!BA41/'6 FV'!BA41)*1000</f>
        <v>0.30332109556385106</v>
      </c>
      <c r="BB40" s="354">
        <f>('1 Utsläpp'!BB41/'6 FV'!BB41)*1000</f>
        <v>0.35352322929912594</v>
      </c>
      <c r="BC40" s="354">
        <f>('1 Utsläpp'!BC41/'6 FV'!BC41)*1000</f>
        <v>0.26898126971773301</v>
      </c>
      <c r="BD40" s="354">
        <f>('1 Utsläpp'!BD41/'6 FV'!BD41)*1000</f>
        <v>0.25069983362060755</v>
      </c>
      <c r="BE40" s="354">
        <f>('1 Utsläpp'!BE41/'6 FV'!BE41)*1000</f>
        <v>0.26591625138333613</v>
      </c>
      <c r="BF40" s="354">
        <f>('1 Utsläpp'!BF41/'6 FV'!BF41)*1000</f>
        <v>0.33637412657491289</v>
      </c>
      <c r="BG40" s="354">
        <f>('1 Utsläpp'!BG41/'6 FV'!BG41)*1000</f>
        <v>0.25389657729056003</v>
      </c>
      <c r="BH40" s="354">
        <f>('1 Utsläpp'!BH41/'6 FV'!BH41)*1000</f>
        <v>0.2378058695885148</v>
      </c>
      <c r="BI40" s="354">
        <f>('1 Utsläpp'!BI41/'6 FV'!BI41)*1000</f>
        <v>0.25836752979457411</v>
      </c>
      <c r="BJ40" s="354">
        <f>('1 Utsläpp'!BJ41/'6 FV'!BJ41)*1000</f>
        <v>0.31382921965737753</v>
      </c>
      <c r="BK40" s="354">
        <f>('1 Utsläpp'!BK41/'6 FV'!BK41)*1000</f>
        <v>0.24316336727132409</v>
      </c>
      <c r="BL40" s="354">
        <f>('1 Utsläpp'!BL41/'6 FV'!BL41)*1000</f>
        <v>0.23919573423199203</v>
      </c>
      <c r="BM40" s="354">
        <f>('1 Utsläpp'!BM41/'6 FV'!BM41)*1000</f>
        <v>0.2674992319849761</v>
      </c>
      <c r="BN40" s="354">
        <f>('1 Utsläpp'!BN41/'6 FV'!BN41)*1000</f>
        <v>0.32103331659726847</v>
      </c>
      <c r="BO40" s="354">
        <f>('1 Utsläpp'!BO41/'6 FV'!BO41)*1000</f>
        <v>0.23768220924650083</v>
      </c>
      <c r="BP40" s="354">
        <f>('1 Utsläpp'!BP41/'6 FV'!BP41)*1000</f>
        <v>0.26185855814617515</v>
      </c>
    </row>
    <row r="41" spans="1:68" s="57" customFormat="1" ht="13" x14ac:dyDescent="0.3">
      <c r="A41" s="86"/>
      <c r="B41" s="62" t="s">
        <v>130</v>
      </c>
      <c r="C41" s="62" t="s">
        <v>210</v>
      </c>
      <c r="D41" s="220">
        <f>1000*'1 Utsläpp'!D43/'6 FV'!D42</f>
        <v>14.465339230762879</v>
      </c>
      <c r="E41" s="220">
        <f>1000*'1 Utsläpp'!E43/'6 FV'!E42</f>
        <v>13.039258029249527</v>
      </c>
      <c r="F41" s="220">
        <f>1000*'1 Utsläpp'!F43/'6 FV'!F42</f>
        <v>14.21797235650145</v>
      </c>
      <c r="G41" s="220">
        <f>1000*'1 Utsläpp'!G43/'6 FV'!G42</f>
        <v>14.497172950892583</v>
      </c>
      <c r="H41" s="220">
        <f>1000*'1 Utsläpp'!H43/'6 FV'!H42</f>
        <v>14.568816075623216</v>
      </c>
      <c r="I41" s="220">
        <f>1000*'1 Utsläpp'!I43/'6 FV'!I42</f>
        <v>12.634619220928576</v>
      </c>
      <c r="J41" s="220">
        <f>1000*'1 Utsläpp'!J43/'6 FV'!J42</f>
        <v>13.130305244806932</v>
      </c>
      <c r="K41" s="220">
        <f>1000*'1 Utsläpp'!K43/'6 FV'!K42</f>
        <v>13.63233848688216</v>
      </c>
      <c r="L41" s="220">
        <f>1000*'1 Utsläpp'!L43/'6 FV'!L42</f>
        <v>16.369376667813476</v>
      </c>
      <c r="M41" s="220">
        <f>1000*'1 Utsläpp'!M43/'6 FV'!M42</f>
        <v>12.876076516353994</v>
      </c>
      <c r="N41" s="220">
        <f>1000*'1 Utsläpp'!N43/'6 FV'!N42</f>
        <v>13.105611041663849</v>
      </c>
      <c r="O41" s="220">
        <f>1000*'1 Utsläpp'!O43/'6 FV'!O42</f>
        <v>13.817562179425241</v>
      </c>
      <c r="P41" s="220">
        <f>1000*'1 Utsläpp'!P43/'6 FV'!P42</f>
        <v>14.258227304883476</v>
      </c>
      <c r="Q41" s="220">
        <f>1000*'1 Utsläpp'!Q43/'6 FV'!Q42</f>
        <v>11.864061241703844</v>
      </c>
      <c r="R41" s="220">
        <f>1000*'1 Utsläpp'!R43/'6 FV'!R42</f>
        <v>12.164453558373303</v>
      </c>
      <c r="S41" s="220">
        <f>1000*'1 Utsläpp'!S43/'6 FV'!S42</f>
        <v>11.845034236374525</v>
      </c>
      <c r="T41" s="220">
        <f>1000*'1 Utsläpp'!T43/'6 FV'!T42</f>
        <v>13.073621175252514</v>
      </c>
      <c r="U41" s="220">
        <f>1000*'1 Utsläpp'!U43/'6 FV'!U42</f>
        <v>11.116404745174048</v>
      </c>
      <c r="V41" s="220">
        <f>1000*'1 Utsläpp'!V43/'6 FV'!V42</f>
        <v>11.509458366009508</v>
      </c>
      <c r="W41" s="220">
        <f>1000*'1 Utsläpp'!W43/'6 FV'!W42</f>
        <v>11.757197144373965</v>
      </c>
      <c r="X41" s="220">
        <f>1000*'1 Utsläpp'!X43/'6 FV'!X42</f>
        <v>12.814851000191821</v>
      </c>
      <c r="Y41" s="220">
        <f>1000*'1 Utsläpp'!Y43/'6 FV'!Y42</f>
        <v>10.97194018146851</v>
      </c>
      <c r="Z41" s="220">
        <f>1000*'1 Utsläpp'!Z43/'6 FV'!Z42</f>
        <v>11.390445938584486</v>
      </c>
      <c r="AA41" s="220">
        <f>1000*'1 Utsläpp'!AA43/'6 FV'!AA42</f>
        <v>10.711015771211992</v>
      </c>
      <c r="AB41" s="220">
        <f>1000*'1 Utsläpp'!AB43/'6 FV'!AB42</f>
        <v>11.554697581446304</v>
      </c>
      <c r="AC41" s="220">
        <f>1000*'1 Utsläpp'!AC43/'6 FV'!AC42</f>
        <v>10.457951051444919</v>
      </c>
      <c r="AD41" s="220">
        <f>1000*'1 Utsläpp'!AD43/'6 FV'!AD42</f>
        <v>11.119937413928234</v>
      </c>
      <c r="AE41" s="220">
        <f>1000*'1 Utsläpp'!AE43/'6 FV'!AE42</f>
        <v>10.530575955614863</v>
      </c>
      <c r="AF41" s="220">
        <f>1000*'1 Utsläpp'!AF43/'6 FV'!AF42</f>
        <v>11.572983099976627</v>
      </c>
      <c r="AG41" s="220">
        <f>1000*'1 Utsläpp'!AG43/'6 FV'!AG42</f>
        <v>10.131117677144728</v>
      </c>
      <c r="AH41" s="220">
        <f>1000*'1 Utsläpp'!AH43/'6 FV'!AH42</f>
        <v>10.607814806870842</v>
      </c>
      <c r="AI41" s="220">
        <f>1000*'1 Utsläpp'!AI43/'6 FV'!AI42</f>
        <v>9.9350025112964495</v>
      </c>
      <c r="AJ41" s="220">
        <f>1000*'1 Utsläpp'!AJ43/'6 FV'!AJ42</f>
        <v>11.382003287353943</v>
      </c>
      <c r="AK41" s="220">
        <f>1000*'1 Utsläpp'!AK43/'6 FV'!AK42</f>
        <v>9.6953145956801361</v>
      </c>
      <c r="AL41" s="220">
        <f>1000*'1 Utsläpp'!AL43/'6 FV'!AL42</f>
        <v>10.712907150425833</v>
      </c>
      <c r="AM41" s="220">
        <f>1000*'1 Utsläpp'!AM43/'6 FV'!AM42</f>
        <v>10.16283275598061</v>
      </c>
      <c r="AN41" s="220">
        <f>1000*'1 Utsläpp'!AN43/'6 FV'!AN42</f>
        <v>10.47905036924716</v>
      </c>
      <c r="AO41" s="220">
        <f>1000*'1 Utsläpp'!AO43/'6 FV'!AO42</f>
        <v>9.6178493924091253</v>
      </c>
      <c r="AP41" s="220">
        <f>1000*'1 Utsläpp'!AP43/'6 FV'!AP42</f>
        <v>10.431497358553726</v>
      </c>
      <c r="AQ41" s="220">
        <f>1000*'1 Utsläpp'!AQ43/'6 FV'!AQ42</f>
        <v>9.5759120408195511</v>
      </c>
      <c r="AR41" s="220">
        <f>1000*'1 Utsläpp'!AR43/'6 FV'!AR42</f>
        <v>10.2637736864824</v>
      </c>
      <c r="AS41" s="220">
        <f>1000*'1 Utsläpp'!AS43/'6 FV'!AS42</f>
        <v>9.1912987495360774</v>
      </c>
      <c r="AT41" s="220">
        <f>1000*'1 Utsläpp'!AT43/'6 FV'!AT42</f>
        <v>10.055773370701317</v>
      </c>
      <c r="AU41" s="220">
        <f>1000*'1 Utsläpp'!AU43/'6 FV'!AU42</f>
        <v>9.2480164867272858</v>
      </c>
      <c r="AV41" s="220">
        <f>1000*'1 Utsläpp'!AV43/'6 FV'!AV42</f>
        <v>9.7832915992735501</v>
      </c>
      <c r="AW41" s="220">
        <f>1000*'1 Utsläpp'!AW43/'6 FV'!AW42</f>
        <v>8.7919617143910322</v>
      </c>
      <c r="AX41" s="220">
        <f>1000*'1 Utsläpp'!AX43/'6 FV'!AX42</f>
        <v>9.7134295604567988</v>
      </c>
      <c r="AY41" s="220">
        <f>1000*'1 Utsläpp'!AY43/'6 FV'!AY42</f>
        <v>8.5441084229753734</v>
      </c>
      <c r="AZ41" s="220">
        <f>1000*'1 Utsläpp'!AZ43/'6 FV'!AZ42</f>
        <v>9.0532860717367249</v>
      </c>
      <c r="BA41" s="220">
        <f>1000*'1 Utsläpp'!BA43/'6 FV'!BA42</f>
        <v>8.2110729519467132</v>
      </c>
      <c r="BB41" s="220">
        <f>1000*'1 Utsläpp'!BB43/'6 FV'!BB42</f>
        <v>8.639562770114642</v>
      </c>
      <c r="BC41" s="220">
        <f>1000*'1 Utsläpp'!BC43/'6 FV'!BC42</f>
        <v>7.7747272402668948</v>
      </c>
      <c r="BD41" s="220">
        <f>1000*'1 Utsläpp'!BD43/'6 FV'!BD42</f>
        <v>8.503703077306513</v>
      </c>
      <c r="BE41" s="220">
        <f>1000*'1 Utsläpp'!BE43/'6 FV'!BE42</f>
        <v>8.1446615164459981</v>
      </c>
      <c r="BF41" s="220">
        <f>1000*'1 Utsläpp'!BF43/'6 FV'!BF42</f>
        <v>8.673338791304932</v>
      </c>
      <c r="BG41" s="220">
        <f>1000*'1 Utsläpp'!BG43/'6 FV'!BG42</f>
        <v>7.9034317182260851</v>
      </c>
      <c r="BH41" s="220">
        <f>1000*'1 Utsläpp'!BH43/'6 FV'!BH42</f>
        <v>8.2818132743810118</v>
      </c>
      <c r="BI41" s="220">
        <f>1000*'1 Utsläpp'!BI43/'6 FV'!BI42</f>
        <v>7.3374279897081855</v>
      </c>
      <c r="BJ41" s="220">
        <f>1000*'1 Utsläpp'!BJ43/'6 FV'!BJ42</f>
        <v>8.2121855867311098</v>
      </c>
      <c r="BK41" s="220">
        <f>1000*'1 Utsläpp'!BK43/'6 FV'!BK42</f>
        <v>7.8070074041013706</v>
      </c>
      <c r="BL41" s="220">
        <f>1000*'1 Utsläpp'!BL43/'6 FV'!BL42</f>
        <v>7.8122573153500454</v>
      </c>
      <c r="BM41" s="220">
        <f>1000*'1 Utsläpp'!BM43/'6 FV'!BM42</f>
        <v>7.4416651417996666</v>
      </c>
      <c r="BN41" s="220">
        <f>1000*'1 Utsläpp'!BN43/'6 FV'!BN42</f>
        <v>8.0255038748122693</v>
      </c>
      <c r="BO41" s="220">
        <f>1000*'1 Utsläpp'!BO43/'6 FV'!BO42</f>
        <v>7.4457386216588075</v>
      </c>
      <c r="BP41" s="220">
        <f>1000*'1 Utsläpp'!BP43/'6 FV'!BP42</f>
        <v>8.3199566430600722</v>
      </c>
    </row>
    <row r="42" spans="1:68" s="57" customFormat="1" x14ac:dyDescent="0.35">
      <c r="A42" s="86"/>
      <c r="B42" s="86"/>
      <c r="C42" s="86"/>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8"/>
      <c r="AM42" s="108"/>
      <c r="AN42" s="108"/>
      <c r="AO42" s="108"/>
      <c r="AP42" s="108"/>
      <c r="AQ42" s="108"/>
      <c r="AX42" s="192"/>
      <c r="BC42" s="185"/>
      <c r="BD42" s="185"/>
      <c r="BE42" s="185"/>
      <c r="BF42" s="185"/>
      <c r="BG42" s="185"/>
      <c r="BH42" s="185"/>
      <c r="BI42" s="185"/>
      <c r="BJ42" s="185"/>
    </row>
    <row r="43" spans="1:68" x14ac:dyDescent="0.35">
      <c r="B43" s="60" t="s">
        <v>175</v>
      </c>
      <c r="C43" s="60" t="s">
        <v>82</v>
      </c>
      <c r="AI43" s="111"/>
      <c r="AJ43" s="111"/>
      <c r="AK43" s="111"/>
      <c r="BA43" s="58"/>
      <c r="BB43" s="58"/>
    </row>
    <row r="44" spans="1:68" x14ac:dyDescent="0.35">
      <c r="B44" s="60" t="s">
        <v>397</v>
      </c>
      <c r="C44" s="60" t="s">
        <v>413</v>
      </c>
      <c r="AI44" s="111"/>
      <c r="AJ44" s="111"/>
      <c r="AK44" s="111"/>
      <c r="BA44" s="58"/>
      <c r="BB44" s="58"/>
    </row>
    <row r="45" spans="1:68" ht="13" x14ac:dyDescent="0.3">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108</v>
      </c>
      <c r="AD45" s="112" t="s">
        <v>109</v>
      </c>
      <c r="AE45" s="112" t="s">
        <v>110</v>
      </c>
      <c r="AF45" s="112" t="s">
        <v>111</v>
      </c>
      <c r="AG45" s="112" t="s">
        <v>112</v>
      </c>
      <c r="AH45" s="112" t="s">
        <v>179</v>
      </c>
      <c r="AI45" s="112" t="s">
        <v>180</v>
      </c>
      <c r="AJ45" s="112" t="s">
        <v>194</v>
      </c>
      <c r="AK45" s="112" t="s">
        <v>196</v>
      </c>
      <c r="AL45" s="112" t="s">
        <v>198</v>
      </c>
      <c r="AM45" s="106" t="s">
        <v>200</v>
      </c>
      <c r="AN45" s="106" t="s">
        <v>201</v>
      </c>
      <c r="AO45" s="106" t="s">
        <v>205</v>
      </c>
      <c r="AP45" s="106" t="s">
        <v>209</v>
      </c>
      <c r="AQ45" s="106" t="s">
        <v>211</v>
      </c>
      <c r="AR45" s="92" t="s">
        <v>251</v>
      </c>
      <c r="AS45" s="92" t="s">
        <v>263</v>
      </c>
      <c r="AT45" s="92" t="s">
        <v>264</v>
      </c>
      <c r="AU45" s="92" t="s">
        <v>269</v>
      </c>
      <c r="AV45" s="92" t="s">
        <v>270</v>
      </c>
      <c r="AW45" s="92" t="s">
        <v>271</v>
      </c>
      <c r="AX45" s="92" t="s">
        <v>272</v>
      </c>
      <c r="AY45" s="92" t="s">
        <v>274</v>
      </c>
      <c r="AZ45" s="92" t="s">
        <v>277</v>
      </c>
      <c r="BA45" s="92" t="s">
        <v>279</v>
      </c>
      <c r="BB45" s="92" t="s">
        <v>280</v>
      </c>
      <c r="BC45" s="92" t="s">
        <v>282</v>
      </c>
      <c r="BD45" s="92" t="s">
        <v>283</v>
      </c>
      <c r="BE45" s="92" t="s">
        <v>284</v>
      </c>
      <c r="BF45" s="92" t="s">
        <v>287</v>
      </c>
      <c r="BG45" s="114" t="s">
        <v>289</v>
      </c>
      <c r="BH45" s="92" t="s">
        <v>290</v>
      </c>
      <c r="BI45" s="92" t="s">
        <v>291</v>
      </c>
      <c r="BJ45" s="92" t="s">
        <v>293</v>
      </c>
      <c r="BK45" s="92" t="s">
        <v>310</v>
      </c>
      <c r="BL45" s="92" t="s">
        <v>313</v>
      </c>
      <c r="BM45" s="92" t="s">
        <v>402</v>
      </c>
      <c r="BN45" s="92" t="s">
        <v>405</v>
      </c>
      <c r="BO45" s="92" t="s">
        <v>408</v>
      </c>
      <c r="BP45" s="92" t="s">
        <v>409</v>
      </c>
    </row>
    <row r="46" spans="1:68" ht="13" x14ac:dyDescent="0.3">
      <c r="B46" s="72" t="s">
        <v>122</v>
      </c>
      <c r="C46" s="72" t="s">
        <v>22</v>
      </c>
      <c r="D46" s="108">
        <f>('1 Utsläpp'!D49/'6 FV'!D48)*1000</f>
        <v>161.80055270498369</v>
      </c>
      <c r="E46" s="108">
        <f>('1 Utsläpp'!E49/'6 FV'!E48)*1000</f>
        <v>160.21922135871958</v>
      </c>
      <c r="F46" s="108">
        <f>('1 Utsläpp'!F49/'6 FV'!F48)*1000</f>
        <v>171.25884323050607</v>
      </c>
      <c r="G46" s="108">
        <f>('1 Utsläpp'!G49/'6 FV'!G48)*1000</f>
        <v>159.47844839803952</v>
      </c>
      <c r="H46" s="108">
        <f>('1 Utsläpp'!H49/'6 FV'!H48)*1000</f>
        <v>156.96704441153011</v>
      </c>
      <c r="I46" s="108">
        <f>('1 Utsläpp'!I49/'6 FV'!I48)*1000</f>
        <v>146.28604223728087</v>
      </c>
      <c r="J46" s="108">
        <f>('1 Utsläpp'!J49/'6 FV'!J48)*1000</f>
        <v>154.92071653522555</v>
      </c>
      <c r="K46" s="108">
        <f>('1 Utsläpp'!K49/'6 FV'!K48)*1000</f>
        <v>144.83575984523694</v>
      </c>
      <c r="L46" s="108">
        <f>('1 Utsläpp'!L49/'6 FV'!L48)*1000</f>
        <v>156.41571939045141</v>
      </c>
      <c r="M46" s="108">
        <f>('1 Utsläpp'!M49/'6 FV'!M48)*1000</f>
        <v>149.43554037631725</v>
      </c>
      <c r="N46" s="108">
        <f>('1 Utsläpp'!N49/'6 FV'!N48)*1000</f>
        <v>156.33498152884377</v>
      </c>
      <c r="O46" s="108">
        <f>('1 Utsläpp'!O49/'6 FV'!O48)*1000</f>
        <v>153.3612641902032</v>
      </c>
      <c r="P46" s="108">
        <f>('1 Utsläpp'!P49/'6 FV'!P48)*1000</f>
        <v>152.72026308454596</v>
      </c>
      <c r="Q46" s="108">
        <f>('1 Utsläpp'!Q49/'6 FV'!Q48)*1000</f>
        <v>143.03099872153985</v>
      </c>
      <c r="R46" s="108">
        <f>('1 Utsläpp'!R49/'6 FV'!R48)*1000</f>
        <v>150.14051063939624</v>
      </c>
      <c r="S46" s="108">
        <f>('1 Utsläpp'!S49/'6 FV'!S48)*1000</f>
        <v>141.29714875178161</v>
      </c>
      <c r="T46" s="108">
        <f>('1 Utsläpp'!T49/'6 FV'!T48)*1000</f>
        <v>143.58485726642692</v>
      </c>
      <c r="U46" s="108">
        <f>('1 Utsläpp'!U49/'6 FV'!U48)*1000</f>
        <v>138.56296378337075</v>
      </c>
      <c r="V46" s="108">
        <f>('1 Utsläpp'!V49/'6 FV'!V48)*1000</f>
        <v>146.04994772844992</v>
      </c>
      <c r="W46" s="108">
        <f>('1 Utsläpp'!W49/'6 FV'!W48)*1000</f>
        <v>141.43372397544553</v>
      </c>
      <c r="X46" s="108">
        <f>('1 Utsläpp'!X49/'6 FV'!X48)*1000</f>
        <v>140.00902439208892</v>
      </c>
      <c r="Y46" s="108">
        <f>('1 Utsläpp'!Y49/'6 FV'!Y48)*1000</f>
        <v>126.1453145862031</v>
      </c>
      <c r="Z46" s="108">
        <f>('1 Utsläpp'!Z49/'6 FV'!Z48)*1000</f>
        <v>137.70853747891408</v>
      </c>
      <c r="AA46" s="108">
        <f>('1 Utsläpp'!AA49/'6 FV'!AA48)*1000</f>
        <v>129.19547068943785</v>
      </c>
      <c r="AB46" s="108">
        <f>('1 Utsläpp'!AB49/'6 FV'!AB48)*1000</f>
        <v>122.77321754605504</v>
      </c>
      <c r="AC46" s="108">
        <f>('1 Utsläpp'!AC49/'6 FV'!AC48)*1000</f>
        <v>114.7951620720013</v>
      </c>
      <c r="AD46" s="108">
        <f>('1 Utsläpp'!AD49/'6 FV'!AD48)*1000</f>
        <v>130.48030577000915</v>
      </c>
      <c r="AE46" s="108">
        <f>('1 Utsläpp'!AE49/'6 FV'!AE48)*1000</f>
        <v>115.43956859230943</v>
      </c>
      <c r="AF46" s="108">
        <f>('1 Utsläpp'!AF49/'6 FV'!AF48)*1000</f>
        <v>120.81358949011369</v>
      </c>
      <c r="AG46" s="108">
        <f>('1 Utsläpp'!AG49/'6 FV'!AG48)*1000</f>
        <v>110.76858273678138</v>
      </c>
      <c r="AH46" s="108">
        <f>('1 Utsläpp'!AH49/'6 FV'!AH48)*1000</f>
        <v>121.30630753212965</v>
      </c>
      <c r="AI46" s="108">
        <f>('1 Utsläpp'!AI49/'6 FV'!AI48)*1000</f>
        <v>113.10009309183421</v>
      </c>
      <c r="AJ46" s="108">
        <f>('1 Utsläpp'!AJ49/'6 FV'!AJ48)*1000</f>
        <v>117.29693777477578</v>
      </c>
      <c r="AK46" s="108">
        <f>('1 Utsläpp'!AK49/'6 FV'!AK48)*1000</f>
        <v>113.36963677457945</v>
      </c>
      <c r="AL46" s="108">
        <f>('1 Utsläpp'!AL49/'6 FV'!AL48)*1000</f>
        <v>120.58221877625813</v>
      </c>
      <c r="AM46" s="108">
        <f>('1 Utsläpp'!AM49/'6 FV'!AM48)*1000</f>
        <v>108.89677221321668</v>
      </c>
      <c r="AN46" s="108">
        <f>('1 Utsläpp'!AN49/'6 FV'!AN48)*1000</f>
        <v>113.13068791706343</v>
      </c>
      <c r="AO46" s="108">
        <f>('1 Utsläpp'!AO49/'6 FV'!AO48)*1000</f>
        <v>105.62034813831194</v>
      </c>
      <c r="AP46" s="108">
        <f>('1 Utsläpp'!AP49/'6 FV'!AP48)*1000</f>
        <v>117.44514856494433</v>
      </c>
      <c r="AQ46" s="108">
        <f>('1 Utsläpp'!AQ49/'6 FV'!AQ48)*1000</f>
        <v>109.68425398364793</v>
      </c>
      <c r="AR46" s="108">
        <f>('1 Utsläpp'!AR49/'6 FV'!AR48)*1000</f>
        <v>117.50322659222761</v>
      </c>
      <c r="AS46" s="108">
        <f>('1 Utsläpp'!AS49/'6 FV'!AS48)*1000</f>
        <v>114.1547094049004</v>
      </c>
      <c r="AT46" s="108">
        <f>('1 Utsläpp'!AT49/'6 FV'!AT48)*1000</f>
        <v>123.25811108565465</v>
      </c>
      <c r="AU46" s="108">
        <f>('1 Utsläpp'!AU49/'6 FV'!AU48)*1000</f>
        <v>114.12176465995357</v>
      </c>
      <c r="AV46" s="108">
        <f>('1 Utsläpp'!AV49/'6 FV'!AV48)*1000</f>
        <v>108.68806610629022</v>
      </c>
      <c r="AW46" s="108">
        <f>('1 Utsläpp'!AW49/'6 FV'!AW48)*1000</f>
        <v>107.01777531465815</v>
      </c>
      <c r="AX46" s="108">
        <f>('1 Utsläpp'!AX49/'6 FV'!AX48)*1000</f>
        <v>116.5402074519332</v>
      </c>
      <c r="AY46" s="108">
        <f>('1 Utsläpp'!AY49/'6 FV'!AY48)*1000</f>
        <v>104.95417948030855</v>
      </c>
      <c r="AZ46" s="108">
        <f>('1 Utsläpp'!AZ49/'6 FV'!AZ48)*1000</f>
        <v>109.56133371369212</v>
      </c>
      <c r="BA46" s="108">
        <f>('1 Utsläpp'!BA49/'6 FV'!BA48)*1000</f>
        <v>113.30793367386859</v>
      </c>
      <c r="BB46" s="108">
        <f>('1 Utsläpp'!BB49/'6 FV'!BB48)*1000</f>
        <v>124.78479080708739</v>
      </c>
      <c r="BC46" s="108">
        <f>('1 Utsläpp'!BC49/'6 FV'!BC48)*1000</f>
        <v>113.38999389797394</v>
      </c>
      <c r="BD46" s="108">
        <f>('1 Utsläpp'!BD49/'6 FV'!BD48)*1000</f>
        <v>114.8933477317477</v>
      </c>
      <c r="BE46" s="108">
        <f>('1 Utsläpp'!BE49/'6 FV'!BE48)*1000</f>
        <v>115.79550715698659</v>
      </c>
      <c r="BF46" s="108">
        <f>('1 Utsläpp'!BF49/'6 FV'!BF48)*1000</f>
        <v>125.11820169755727</v>
      </c>
      <c r="BG46" s="108">
        <f>('1 Utsläpp'!BG49/'6 FV'!BG48)*1000</f>
        <v>114.58975499790481</v>
      </c>
      <c r="BH46" s="108">
        <f>('1 Utsläpp'!BH49/'6 FV'!BH48)*1000</f>
        <v>114.66696786985545</v>
      </c>
      <c r="BI46" s="108">
        <f>('1 Utsläpp'!BI49/'6 FV'!BI48)*1000</f>
        <v>113.74959904170291</v>
      </c>
      <c r="BJ46" s="108">
        <f>('1 Utsläpp'!BJ49/'6 FV'!BJ48)*1000</f>
        <v>123.13614344290573</v>
      </c>
      <c r="BK46" s="108">
        <f>('1 Utsläpp'!BK49/'6 FV'!BK48)*1000</f>
        <v>117.63013981485155</v>
      </c>
      <c r="BL46" s="108">
        <f>('1 Utsläpp'!BL49/'6 FV'!BL48)*1000</f>
        <v>116.90727896522785</v>
      </c>
      <c r="BM46" s="108">
        <f>('1 Utsläpp'!BM49/'6 FV'!BM48)*1000</f>
        <v>127.05365382538442</v>
      </c>
      <c r="BN46" s="108">
        <f>('1 Utsläpp'!BN49/'6 FV'!BN48)*1000</f>
        <v>156.19560698931232</v>
      </c>
      <c r="BO46" s="108">
        <f>('1 Utsläpp'!BO49/'6 FV'!BO48)*1000</f>
        <v>144.45344097209809</v>
      </c>
      <c r="BP46" s="108">
        <f>('1 Utsläpp'!BP49/'6 FV'!BP48)*1000</f>
        <v>130.597046582247</v>
      </c>
    </row>
    <row r="47" spans="1:68" ht="13" x14ac:dyDescent="0.3">
      <c r="B47" s="72" t="s">
        <v>123</v>
      </c>
      <c r="C47" s="72" t="s">
        <v>23</v>
      </c>
      <c r="D47" s="108">
        <f>('1 Utsläpp'!D50/'6 FV'!D49)*1000</f>
        <v>18.134221601443365</v>
      </c>
      <c r="E47" s="108">
        <f>('1 Utsläpp'!E50/'6 FV'!E49)*1000</f>
        <v>16.235940752053921</v>
      </c>
      <c r="F47" s="108">
        <f>('1 Utsläpp'!F50/'6 FV'!F49)*1000</f>
        <v>16.042444432325496</v>
      </c>
      <c r="G47" s="108">
        <f>('1 Utsläpp'!G50/'6 FV'!G49)*1000</f>
        <v>18.033146530559726</v>
      </c>
      <c r="H47" s="108">
        <f>('1 Utsläpp'!H50/'6 FV'!H49)*1000</f>
        <v>17.215077395141957</v>
      </c>
      <c r="I47" s="108">
        <f>('1 Utsläpp'!I50/'6 FV'!I49)*1000</f>
        <v>13.761435104610721</v>
      </c>
      <c r="J47" s="108">
        <f>('1 Utsläpp'!J50/'6 FV'!J49)*1000</f>
        <v>14.579030761684727</v>
      </c>
      <c r="K47" s="108">
        <f>('1 Utsläpp'!K50/'6 FV'!K49)*1000</f>
        <v>18.599101814434526</v>
      </c>
      <c r="L47" s="108">
        <f>('1 Utsläpp'!L50/'6 FV'!L49)*1000</f>
        <v>23.382698802588212</v>
      </c>
      <c r="M47" s="108">
        <f>('1 Utsläpp'!M50/'6 FV'!M49)*1000</f>
        <v>16.54219899698699</v>
      </c>
      <c r="N47" s="108">
        <f>('1 Utsläpp'!N50/'6 FV'!N49)*1000</f>
        <v>15.823312161716018</v>
      </c>
      <c r="O47" s="108">
        <f>('1 Utsläpp'!O50/'6 FV'!O49)*1000</f>
        <v>19.304415210801139</v>
      </c>
      <c r="P47" s="108">
        <f>('1 Utsläpp'!P50/'6 FV'!P49)*1000</f>
        <v>22.304030057902846</v>
      </c>
      <c r="Q47" s="108">
        <f>('1 Utsläpp'!Q50/'6 FV'!Q49)*1000</f>
        <v>17.684890634156595</v>
      </c>
      <c r="R47" s="108">
        <f>('1 Utsläpp'!R50/'6 FV'!R49)*1000</f>
        <v>18.367233633602861</v>
      </c>
      <c r="S47" s="108">
        <f>('1 Utsläpp'!S50/'6 FV'!S49)*1000</f>
        <v>19.25161077336999</v>
      </c>
      <c r="T47" s="108">
        <f>('1 Utsläpp'!T50/'6 FV'!T49)*1000</f>
        <v>22.610049917149166</v>
      </c>
      <c r="U47" s="108">
        <f>('1 Utsläpp'!U50/'6 FV'!U49)*1000</f>
        <v>19.214760366293127</v>
      </c>
      <c r="V47" s="108">
        <f>('1 Utsläpp'!V50/'6 FV'!V49)*1000</f>
        <v>19.513785873035864</v>
      </c>
      <c r="W47" s="108">
        <f>('1 Utsläpp'!W50/'6 FV'!W49)*1000</f>
        <v>22.537841185646759</v>
      </c>
      <c r="X47" s="108">
        <f>('1 Utsläpp'!X50/'6 FV'!X49)*1000</f>
        <v>25.817384861777352</v>
      </c>
      <c r="Y47" s="108">
        <f>('1 Utsläpp'!Y50/'6 FV'!Y49)*1000</f>
        <v>22.095164091312022</v>
      </c>
      <c r="Z47" s="108">
        <f>('1 Utsläpp'!Z50/'6 FV'!Z49)*1000</f>
        <v>20.952428161164004</v>
      </c>
      <c r="AA47" s="108">
        <f>('1 Utsläpp'!AA50/'6 FV'!AA49)*1000</f>
        <v>23.215513087864796</v>
      </c>
      <c r="AB47" s="108">
        <f>('1 Utsläpp'!AB50/'6 FV'!AB49)*1000</f>
        <v>28.111231238483583</v>
      </c>
      <c r="AC47" s="108">
        <f>('1 Utsläpp'!AC50/'6 FV'!AC49)*1000</f>
        <v>23.214131455937874</v>
      </c>
      <c r="AD47" s="108">
        <f>('1 Utsläpp'!AD50/'6 FV'!AD49)*1000</f>
        <v>25.700008986327571</v>
      </c>
      <c r="AE47" s="108">
        <f>('1 Utsläpp'!AE50/'6 FV'!AE49)*1000</f>
        <v>26.983923966746037</v>
      </c>
      <c r="AF47" s="108">
        <f>('1 Utsläpp'!AF50/'6 FV'!AF49)*1000</f>
        <v>25.756384856579501</v>
      </c>
      <c r="AG47" s="108">
        <f>('1 Utsläpp'!AG50/'6 FV'!AG49)*1000</f>
        <v>23.457466775306539</v>
      </c>
      <c r="AH47" s="108">
        <f>('1 Utsläpp'!AH50/'6 FV'!AH49)*1000</f>
        <v>22.873256632521596</v>
      </c>
      <c r="AI47" s="108">
        <f>('1 Utsläpp'!AI50/'6 FV'!AI49)*1000</f>
        <v>24.748881209398981</v>
      </c>
      <c r="AJ47" s="108">
        <f>('1 Utsläpp'!AJ50/'6 FV'!AJ49)*1000</f>
        <v>25.120078819774793</v>
      </c>
      <c r="AK47" s="108">
        <f>('1 Utsläpp'!AK50/'6 FV'!AK49)*1000</f>
        <v>22.138434320013417</v>
      </c>
      <c r="AL47" s="108">
        <f>('1 Utsläpp'!AL50/'6 FV'!AL49)*1000</f>
        <v>22.866204534722119</v>
      </c>
      <c r="AM47" s="108">
        <f>('1 Utsläpp'!AM50/'6 FV'!AM49)*1000</f>
        <v>22.830374567284693</v>
      </c>
      <c r="AN47" s="108">
        <f>('1 Utsläpp'!AN50/'6 FV'!AN49)*1000</f>
        <v>24.704002570636668</v>
      </c>
      <c r="AO47" s="108">
        <f>('1 Utsläpp'!AO50/'6 FV'!AO49)*1000</f>
        <v>20.675895245333841</v>
      </c>
      <c r="AP47" s="108">
        <f>('1 Utsläpp'!AP50/'6 FV'!AP49)*1000</f>
        <v>20.61910963082379</v>
      </c>
      <c r="AQ47" s="108">
        <f>('1 Utsläpp'!AQ50/'6 FV'!AQ49)*1000</f>
        <v>18.853756782085899</v>
      </c>
      <c r="AR47" s="108">
        <f>('1 Utsläpp'!AR50/'6 FV'!AR49)*1000</f>
        <v>21.485924209753023</v>
      </c>
      <c r="AS47" s="108">
        <f>('1 Utsläpp'!AS50/'6 FV'!AS49)*1000</f>
        <v>18.664859828652887</v>
      </c>
      <c r="AT47" s="108">
        <f>('1 Utsläpp'!AT50/'6 FV'!AT49)*1000</f>
        <v>19.042255531246134</v>
      </c>
      <c r="AU47" s="108">
        <f>('1 Utsläpp'!AU50/'6 FV'!AU49)*1000</f>
        <v>18.912735704899795</v>
      </c>
      <c r="AV47" s="108">
        <f>('1 Utsläpp'!AV50/'6 FV'!AV49)*1000</f>
        <v>20.291473667948182</v>
      </c>
      <c r="AW47" s="108">
        <f>('1 Utsläpp'!AW50/'6 FV'!AW49)*1000</f>
        <v>18.82300663226307</v>
      </c>
      <c r="AX47" s="108">
        <f>('1 Utsläpp'!AX50/'6 FV'!AX49)*1000</f>
        <v>19.668480071343996</v>
      </c>
      <c r="AY47" s="108">
        <f>('1 Utsläpp'!AY50/'6 FV'!AY49)*1000</f>
        <v>20.542742822970226</v>
      </c>
      <c r="AZ47" s="108">
        <f>('1 Utsläpp'!AZ50/'6 FV'!AZ49)*1000</f>
        <v>22.619360907556988</v>
      </c>
      <c r="BA47" s="108">
        <f>('1 Utsläpp'!BA50/'6 FV'!BA49)*1000</f>
        <v>22.189733050970318</v>
      </c>
      <c r="BB47" s="108">
        <f>('1 Utsläpp'!BB50/'6 FV'!BB49)*1000</f>
        <v>17.55847809262443</v>
      </c>
      <c r="BC47" s="108">
        <f>('1 Utsläpp'!BC50/'6 FV'!BC49)*1000</f>
        <v>18.168481608165184</v>
      </c>
      <c r="BD47" s="108">
        <f>('1 Utsläpp'!BD50/'6 FV'!BD49)*1000</f>
        <v>18.106248184208358</v>
      </c>
      <c r="BE47" s="108">
        <f>('1 Utsläpp'!BE50/'6 FV'!BE49)*1000</f>
        <v>18.708230930034382</v>
      </c>
      <c r="BF47" s="108">
        <f>('1 Utsläpp'!BF50/'6 FV'!BF49)*1000</f>
        <v>18.567761220319209</v>
      </c>
      <c r="BG47" s="108">
        <f>('1 Utsläpp'!BG50/'6 FV'!BG49)*1000</f>
        <v>17.299682310323067</v>
      </c>
      <c r="BH47" s="108">
        <f>('1 Utsläpp'!BH50/'6 FV'!BH49)*1000</f>
        <v>19.786099473647685</v>
      </c>
      <c r="BI47" s="108">
        <f>('1 Utsläpp'!BI50/'6 FV'!BI49)*1000</f>
        <v>19.474911778054857</v>
      </c>
      <c r="BJ47" s="108">
        <f>('1 Utsläpp'!BJ50/'6 FV'!BJ49)*1000</f>
        <v>19.515924531630588</v>
      </c>
      <c r="BK47" s="108">
        <f>('1 Utsläpp'!BK50/'6 FV'!BK49)*1000</f>
        <v>23.493472252959585</v>
      </c>
      <c r="BL47" s="108">
        <f>('1 Utsläpp'!BL50/'6 FV'!BL49)*1000</f>
        <v>21.830785874577721</v>
      </c>
      <c r="BM47" s="108">
        <f>('1 Utsläpp'!BM50/'6 FV'!BM49)*1000</f>
        <v>23.429500157419021</v>
      </c>
      <c r="BN47" s="108">
        <f>('1 Utsläpp'!BN50/'6 FV'!BN49)*1000</f>
        <v>19.440297219182927</v>
      </c>
      <c r="BO47" s="108">
        <f>('1 Utsläpp'!BO50/'6 FV'!BO49)*1000</f>
        <v>25.401154295606855</v>
      </c>
      <c r="BP47" s="108">
        <f>('1 Utsläpp'!BP50/'6 FV'!BP49)*1000</f>
        <v>38.003553109611673</v>
      </c>
    </row>
    <row r="48" spans="1:68" ht="13" x14ac:dyDescent="0.3">
      <c r="B48" s="72" t="s">
        <v>124</v>
      </c>
      <c r="C48" s="72" t="s">
        <v>0</v>
      </c>
      <c r="D48" s="108">
        <f>('1 Utsläpp'!D51/'6 FV'!D50)*1000</f>
        <v>21.784138079947066</v>
      </c>
      <c r="E48" s="108">
        <f>('1 Utsläpp'!E51/'6 FV'!E50)*1000</f>
        <v>20.059722541027377</v>
      </c>
      <c r="F48" s="108">
        <f>('1 Utsläpp'!F51/'6 FV'!F50)*1000</f>
        <v>23.356255903187179</v>
      </c>
      <c r="G48" s="108">
        <f>('1 Utsläpp'!G51/'6 FV'!G50)*1000</f>
        <v>27.717857962878995</v>
      </c>
      <c r="H48" s="108">
        <f>('1 Utsläpp'!H51/'6 FV'!H50)*1000</f>
        <v>25.226369448899128</v>
      </c>
      <c r="I48" s="108">
        <f>('1 Utsläpp'!I51/'6 FV'!I50)*1000</f>
        <v>21.985744560147804</v>
      </c>
      <c r="J48" s="108">
        <f>('1 Utsläpp'!J51/'6 FV'!J50)*1000</f>
        <v>21.729027133106424</v>
      </c>
      <c r="K48" s="108">
        <f>('1 Utsläpp'!K51/'6 FV'!K50)*1000</f>
        <v>24.726891099117484</v>
      </c>
      <c r="L48" s="108">
        <f>('1 Utsläpp'!L51/'6 FV'!L50)*1000</f>
        <v>27.217932871964187</v>
      </c>
      <c r="M48" s="108">
        <f>('1 Utsläpp'!M51/'6 FV'!M50)*1000</f>
        <v>21.986223273497167</v>
      </c>
      <c r="N48" s="108">
        <f>('1 Utsläpp'!N51/'6 FV'!N50)*1000</f>
        <v>22.067917526162844</v>
      </c>
      <c r="O48" s="108">
        <f>('1 Utsläpp'!O51/'6 FV'!O50)*1000</f>
        <v>21.596080564512068</v>
      </c>
      <c r="P48" s="108">
        <f>('1 Utsläpp'!P51/'6 FV'!P50)*1000</f>
        <v>21.171119954084268</v>
      </c>
      <c r="Q48" s="108">
        <f>('1 Utsläpp'!Q51/'6 FV'!Q50)*1000</f>
        <v>19.327321152767805</v>
      </c>
      <c r="R48" s="108">
        <f>('1 Utsläpp'!R51/'6 FV'!R50)*1000</f>
        <v>20.916224540325057</v>
      </c>
      <c r="S48" s="108">
        <f>('1 Utsläpp'!S51/'6 FV'!S50)*1000</f>
        <v>21.067969468047565</v>
      </c>
      <c r="T48" s="108">
        <f>('1 Utsläpp'!T51/'6 FV'!T50)*1000</f>
        <v>21.864575168847907</v>
      </c>
      <c r="U48" s="108">
        <f>('1 Utsläpp'!U51/'6 FV'!U50)*1000</f>
        <v>19.604397312651408</v>
      </c>
      <c r="V48" s="108">
        <f>('1 Utsläpp'!V51/'6 FV'!V50)*1000</f>
        <v>20.28522390902825</v>
      </c>
      <c r="W48" s="108">
        <f>('1 Utsläpp'!W51/'6 FV'!W50)*1000</f>
        <v>22.852345605018552</v>
      </c>
      <c r="X48" s="108">
        <f>('1 Utsläpp'!X51/'6 FV'!X50)*1000</f>
        <v>20.943719154719847</v>
      </c>
      <c r="Y48" s="108">
        <f>('1 Utsläpp'!Y51/'6 FV'!Y50)*1000</f>
        <v>19.769461105827926</v>
      </c>
      <c r="Z48" s="108">
        <f>('1 Utsläpp'!Z51/'6 FV'!Z50)*1000</f>
        <v>21.135639678279258</v>
      </c>
      <c r="AA48" s="108">
        <f>('1 Utsläpp'!AA51/'6 FV'!AA50)*1000</f>
        <v>20.915266499335846</v>
      </c>
      <c r="AB48" s="108">
        <f>('1 Utsläpp'!AB51/'6 FV'!AB50)*1000</f>
        <v>21.203734919123033</v>
      </c>
      <c r="AC48" s="108">
        <f>('1 Utsläpp'!AC51/'6 FV'!AC50)*1000</f>
        <v>19.561478652633017</v>
      </c>
      <c r="AD48" s="108">
        <f>('1 Utsläpp'!AD51/'6 FV'!AD50)*1000</f>
        <v>21.639268030280185</v>
      </c>
      <c r="AE48" s="108">
        <f>('1 Utsläpp'!AE51/'6 FV'!AE50)*1000</f>
        <v>21.372233084388704</v>
      </c>
      <c r="AF48" s="108">
        <f>('1 Utsläpp'!AF51/'6 FV'!AF50)*1000</f>
        <v>21.848777046481686</v>
      </c>
      <c r="AG48" s="108">
        <f>('1 Utsläpp'!AG51/'6 FV'!AG50)*1000</f>
        <v>19.154244527374907</v>
      </c>
      <c r="AH48" s="108">
        <f>('1 Utsläpp'!AH51/'6 FV'!AH50)*1000</f>
        <v>20.427070738899452</v>
      </c>
      <c r="AI48" s="108">
        <f>('1 Utsläpp'!AI51/'6 FV'!AI50)*1000</f>
        <v>18.71841922930642</v>
      </c>
      <c r="AJ48" s="108">
        <f>('1 Utsläpp'!AJ51/'6 FV'!AJ50)*1000</f>
        <v>20.293437017682248</v>
      </c>
      <c r="AK48" s="108">
        <f>('1 Utsläpp'!AK51/'6 FV'!AK50)*1000</f>
        <v>18.314872032425832</v>
      </c>
      <c r="AL48" s="108">
        <f>('1 Utsläpp'!AL51/'6 FV'!AL50)*1000</f>
        <v>20.979959955854852</v>
      </c>
      <c r="AM48" s="108">
        <f>('1 Utsläpp'!AM51/'6 FV'!AM50)*1000</f>
        <v>20.356990878364911</v>
      </c>
      <c r="AN48" s="108">
        <f>('1 Utsläpp'!AN51/'6 FV'!AN50)*1000</f>
        <v>19.265506215924383</v>
      </c>
      <c r="AO48" s="108">
        <f>('1 Utsläpp'!AO51/'6 FV'!AO50)*1000</f>
        <v>18.18690318108094</v>
      </c>
      <c r="AP48" s="108">
        <f>('1 Utsläpp'!AP51/'6 FV'!AP50)*1000</f>
        <v>20.127372731369661</v>
      </c>
      <c r="AQ48" s="108">
        <f>('1 Utsläpp'!AQ51/'6 FV'!AQ50)*1000</f>
        <v>18.995992146032719</v>
      </c>
      <c r="AR48" s="108">
        <f>('1 Utsläpp'!AR51/'6 FV'!AR50)*1000</f>
        <v>18.610693092355987</v>
      </c>
      <c r="AS48" s="108">
        <f>('1 Utsläpp'!AS51/'6 FV'!AS50)*1000</f>
        <v>17.817510730039636</v>
      </c>
      <c r="AT48" s="108">
        <f>('1 Utsläpp'!AT51/'6 FV'!AT50)*1000</f>
        <v>19.78534226489672</v>
      </c>
      <c r="AU48" s="108">
        <f>('1 Utsläpp'!AU51/'6 FV'!AU50)*1000</f>
        <v>18.262560663758983</v>
      </c>
      <c r="AV48" s="108">
        <f>('1 Utsläpp'!AV51/'6 FV'!AV50)*1000</f>
        <v>18.501018380565466</v>
      </c>
      <c r="AW48" s="108">
        <f>('1 Utsläpp'!AW51/'6 FV'!AW50)*1000</f>
        <v>18.073055654350945</v>
      </c>
      <c r="AX48" s="108">
        <f>('1 Utsläpp'!AX51/'6 FV'!AX50)*1000</f>
        <v>20.549453347110653</v>
      </c>
      <c r="AY48" s="108">
        <f>('1 Utsläpp'!AY51/'6 FV'!AY50)*1000</f>
        <v>18.33859535542998</v>
      </c>
      <c r="AZ48" s="108">
        <f>('1 Utsläpp'!AZ51/'6 FV'!AZ50)*1000</f>
        <v>19.644043788292894</v>
      </c>
      <c r="BA48" s="108">
        <f>('1 Utsläpp'!BA51/'6 FV'!BA50)*1000</f>
        <v>18.16680060790544</v>
      </c>
      <c r="BB48" s="108">
        <f>('1 Utsläpp'!BB51/'6 FV'!BB50)*1000</f>
        <v>16.696236646226108</v>
      </c>
      <c r="BC48" s="108">
        <f>('1 Utsläpp'!BC51/'6 FV'!BC50)*1000</f>
        <v>15.165785068675737</v>
      </c>
      <c r="BD48" s="108">
        <f>('1 Utsläpp'!BD51/'6 FV'!BD50)*1000</f>
        <v>15.681849629800498</v>
      </c>
      <c r="BE48" s="108">
        <f>('1 Utsläpp'!BE51/'6 FV'!BE50)*1000</f>
        <v>15.983583284890496</v>
      </c>
      <c r="BF48" s="108">
        <f>('1 Utsläpp'!BF51/'6 FV'!BF50)*1000</f>
        <v>16.675165169871811</v>
      </c>
      <c r="BG48" s="108">
        <f>('1 Utsläpp'!BG51/'6 FV'!BG50)*1000</f>
        <v>15.372801841852363</v>
      </c>
      <c r="BH48" s="108">
        <f>('1 Utsläpp'!BH51/'6 FV'!BH50)*1000</f>
        <v>16.267246286401043</v>
      </c>
      <c r="BI48" s="108">
        <f>('1 Utsläpp'!BI51/'6 FV'!BI50)*1000</f>
        <v>12.819396701557517</v>
      </c>
      <c r="BJ48" s="108">
        <f>('1 Utsläpp'!BJ51/'6 FV'!BJ50)*1000</f>
        <v>15.809719969261213</v>
      </c>
      <c r="BK48" s="108">
        <f>('1 Utsläpp'!BK51/'6 FV'!BK50)*1000</f>
        <v>14.362164653413036</v>
      </c>
      <c r="BL48" s="108">
        <f>('1 Utsläpp'!BL51/'6 FV'!BL50)*1000</f>
        <v>14.468552376402361</v>
      </c>
      <c r="BM48" s="108">
        <f>('1 Utsläpp'!BM51/'6 FV'!BM50)*1000</f>
        <v>14.431129760542831</v>
      </c>
      <c r="BN48" s="108">
        <f>('1 Utsläpp'!BN51/'6 FV'!BN50)*1000</f>
        <v>15.889496612807363</v>
      </c>
      <c r="BO48" s="108">
        <f>('1 Utsläpp'!BO51/'6 FV'!BO50)*1000</f>
        <v>15.100692340406944</v>
      </c>
      <c r="BP48" s="108">
        <f>('1 Utsläpp'!BP51/'6 FV'!BP50)*1000</f>
        <v>14.454811943207043</v>
      </c>
    </row>
    <row r="49" spans="2:68" ht="13" x14ac:dyDescent="0.3">
      <c r="B49" s="72" t="s">
        <v>125</v>
      </c>
      <c r="C49" s="72" t="s">
        <v>28</v>
      </c>
      <c r="D49" s="108">
        <f>('1 Utsläpp'!D52/'6 FV'!D51)*1000</f>
        <v>77.78232745669753</v>
      </c>
      <c r="E49" s="108">
        <f>('1 Utsläpp'!E52/'6 FV'!E51)*1000</f>
        <v>65.952741779896172</v>
      </c>
      <c r="F49" s="108">
        <f>('1 Utsläpp'!F52/'6 FV'!F51)*1000</f>
        <v>67.778886503304307</v>
      </c>
      <c r="G49" s="108">
        <f>('1 Utsläpp'!G52/'6 FV'!G51)*1000</f>
        <v>90.001319047574142</v>
      </c>
      <c r="H49" s="108">
        <f>('1 Utsläpp'!H52/'6 FV'!H51)*1000</f>
        <v>86.428268975535957</v>
      </c>
      <c r="I49" s="108">
        <f>('1 Utsläpp'!I52/'6 FV'!I51)*1000</f>
        <v>67.506527857884876</v>
      </c>
      <c r="J49" s="108">
        <f>('1 Utsläpp'!J52/'6 FV'!J51)*1000</f>
        <v>57.762509425086876</v>
      </c>
      <c r="K49" s="108">
        <f>('1 Utsläpp'!K52/'6 FV'!K51)*1000</f>
        <v>98.128855641303574</v>
      </c>
      <c r="L49" s="108">
        <f>('1 Utsläpp'!L52/'6 FV'!L51)*1000</f>
        <v>127.06783283499674</v>
      </c>
      <c r="M49" s="108">
        <f>('1 Utsläpp'!M52/'6 FV'!M51)*1000</f>
        <v>78.314266422947242</v>
      </c>
      <c r="N49" s="108">
        <f>('1 Utsläpp'!N52/'6 FV'!N51)*1000</f>
        <v>59.660512238768064</v>
      </c>
      <c r="O49" s="108">
        <f>('1 Utsläpp'!O52/'6 FV'!O51)*1000</f>
        <v>110.5960236792486</v>
      </c>
      <c r="P49" s="108">
        <f>('1 Utsläpp'!P52/'6 FV'!P51)*1000</f>
        <v>106.81777371158044</v>
      </c>
      <c r="Q49" s="108">
        <f>('1 Utsläpp'!Q52/'6 FV'!Q51)*1000</f>
        <v>72.781844361306483</v>
      </c>
      <c r="R49" s="108">
        <f>('1 Utsläpp'!R52/'6 FV'!R51)*1000</f>
        <v>52.234620565455103</v>
      </c>
      <c r="S49" s="108">
        <f>('1 Utsläpp'!S52/'6 FV'!S51)*1000</f>
        <v>71.997401119917498</v>
      </c>
      <c r="T49" s="108">
        <f>('1 Utsläpp'!T52/'6 FV'!T51)*1000</f>
        <v>83.752778022942636</v>
      </c>
      <c r="U49" s="108">
        <f>('1 Utsläpp'!U52/'6 FV'!U51)*1000</f>
        <v>54.932881630081397</v>
      </c>
      <c r="V49" s="108">
        <f>('1 Utsläpp'!V52/'6 FV'!V51)*1000</f>
        <v>44.901174757359698</v>
      </c>
      <c r="W49" s="108">
        <f>('1 Utsläpp'!W52/'6 FV'!W51)*1000</f>
        <v>67.100086830844248</v>
      </c>
      <c r="X49" s="108">
        <f>('1 Utsläpp'!X52/'6 FV'!X51)*1000</f>
        <v>82.706258232991871</v>
      </c>
      <c r="Y49" s="108">
        <f>('1 Utsläpp'!Y52/'6 FV'!Y51)*1000</f>
        <v>58.956322985390699</v>
      </c>
      <c r="Z49" s="108">
        <f>('1 Utsläpp'!Z52/'6 FV'!Z51)*1000</f>
        <v>51.578175275243503</v>
      </c>
      <c r="AA49" s="108">
        <f>('1 Utsläpp'!AA52/'6 FV'!AA51)*1000</f>
        <v>63.184351193364364</v>
      </c>
      <c r="AB49" s="108">
        <f>('1 Utsläpp'!AB52/'6 FV'!AB51)*1000</f>
        <v>62.837888948174516</v>
      </c>
      <c r="AC49" s="108">
        <f>('1 Utsläpp'!AC52/'6 FV'!AC51)*1000</f>
        <v>55.457651609834848</v>
      </c>
      <c r="AD49" s="108">
        <f>('1 Utsläpp'!AD52/'6 FV'!AD51)*1000</f>
        <v>46.517340693347514</v>
      </c>
      <c r="AE49" s="108">
        <f>('1 Utsläpp'!AE52/'6 FV'!AE51)*1000</f>
        <v>59.807483886769305</v>
      </c>
      <c r="AF49" s="108">
        <f>('1 Utsläpp'!AF52/'6 FV'!AF51)*1000</f>
        <v>64.571118195995183</v>
      </c>
      <c r="AG49" s="108">
        <f>('1 Utsläpp'!AG52/'6 FV'!AG51)*1000</f>
        <v>45.261714540539842</v>
      </c>
      <c r="AH49" s="108">
        <f>('1 Utsläpp'!AH52/'6 FV'!AH51)*1000</f>
        <v>36.586830827625633</v>
      </c>
      <c r="AI49" s="108">
        <f>('1 Utsläpp'!AI52/'6 FV'!AI51)*1000</f>
        <v>55.817085502809192</v>
      </c>
      <c r="AJ49" s="108">
        <f>('1 Utsläpp'!AJ52/'6 FV'!AJ51)*1000</f>
        <v>66.742382549660718</v>
      </c>
      <c r="AK49" s="108">
        <f>('1 Utsläpp'!AK52/'6 FV'!AK51)*1000</f>
        <v>53.599386901596468</v>
      </c>
      <c r="AL49" s="108">
        <f>('1 Utsläpp'!AL52/'6 FV'!AL51)*1000</f>
        <v>48.563901351074982</v>
      </c>
      <c r="AM49" s="108">
        <f>('1 Utsläpp'!AM52/'6 FV'!AM51)*1000</f>
        <v>60.29441525295185</v>
      </c>
      <c r="AN49" s="108">
        <f>('1 Utsläpp'!AN52/'6 FV'!AN51)*1000</f>
        <v>59.117965135094167</v>
      </c>
      <c r="AO49" s="108">
        <f>('1 Utsläpp'!AO52/'6 FV'!AO51)*1000</f>
        <v>53.32160631004119</v>
      </c>
      <c r="AP49" s="108">
        <f>('1 Utsläpp'!AP52/'6 FV'!AP51)*1000</f>
        <v>55.884538217590467</v>
      </c>
      <c r="AQ49" s="108">
        <f>('1 Utsläpp'!AQ52/'6 FV'!AQ51)*1000</f>
        <v>60.317486117641437</v>
      </c>
      <c r="AR49" s="108">
        <f>('1 Utsläpp'!AR52/'6 FV'!AR51)*1000</f>
        <v>70.645691848195156</v>
      </c>
      <c r="AS49" s="108">
        <f>('1 Utsläpp'!AS52/'6 FV'!AS51)*1000</f>
        <v>57.415003968519912</v>
      </c>
      <c r="AT49" s="108">
        <f>('1 Utsläpp'!AT52/'6 FV'!AT51)*1000</f>
        <v>61.358081822383483</v>
      </c>
      <c r="AU49" s="108">
        <f>('1 Utsläpp'!AU52/'6 FV'!AU51)*1000</f>
        <v>67.635917992267821</v>
      </c>
      <c r="AV49" s="108">
        <f>('1 Utsläpp'!AV52/'6 FV'!AV51)*1000</f>
        <v>68.371258711045598</v>
      </c>
      <c r="AW49" s="108">
        <f>('1 Utsläpp'!AW52/'6 FV'!AW51)*1000</f>
        <v>40.57259554202767</v>
      </c>
      <c r="AX49" s="108">
        <f>('1 Utsläpp'!AX52/'6 FV'!AX51)*1000</f>
        <v>41.227253039804559</v>
      </c>
      <c r="AY49" s="108">
        <f>('1 Utsläpp'!AY52/'6 FV'!AY51)*1000</f>
        <v>40.123302220825472</v>
      </c>
      <c r="AZ49" s="108">
        <f>('1 Utsläpp'!AZ52/'6 FV'!AZ51)*1000</f>
        <v>34.683125437697001</v>
      </c>
      <c r="BA49" s="108">
        <f>('1 Utsläpp'!BA52/'6 FV'!BA51)*1000</f>
        <v>35.330513850915729</v>
      </c>
      <c r="BB49" s="108">
        <f>('1 Utsläpp'!BB52/'6 FV'!BB51)*1000</f>
        <v>35.756416951645463</v>
      </c>
      <c r="BC49" s="108">
        <f>('1 Utsläpp'!BC52/'6 FV'!BC51)*1000</f>
        <v>37.244550119221849</v>
      </c>
      <c r="BD49" s="108">
        <f>('1 Utsläpp'!BD52/'6 FV'!BD51)*1000</f>
        <v>41.854953027921184</v>
      </c>
      <c r="BE49" s="108">
        <f>('1 Utsläpp'!BE52/'6 FV'!BE51)*1000</f>
        <v>46.635835018352147</v>
      </c>
      <c r="BF49" s="108">
        <f>('1 Utsläpp'!BF52/'6 FV'!BF51)*1000</f>
        <v>47.026619814004633</v>
      </c>
      <c r="BG49" s="108">
        <f>('1 Utsläpp'!BG52/'6 FV'!BG51)*1000</f>
        <v>49.978804970564234</v>
      </c>
      <c r="BH49" s="108">
        <f>('1 Utsläpp'!BH52/'6 FV'!BH51)*1000</f>
        <v>46.116198450928991</v>
      </c>
      <c r="BI49" s="108">
        <f>('1 Utsläpp'!BI52/'6 FV'!BI51)*1000</f>
        <v>47.077485230708511</v>
      </c>
      <c r="BJ49" s="108">
        <f>('1 Utsläpp'!BJ52/'6 FV'!BJ51)*1000</f>
        <v>40.799538818953522</v>
      </c>
      <c r="BK49" s="108">
        <f>('1 Utsläpp'!BK52/'6 FV'!BK51)*1000</f>
        <v>51.332797833910448</v>
      </c>
      <c r="BL49" s="108">
        <f>('1 Utsläpp'!BL52/'6 FV'!BL51)*1000</f>
        <v>44.517329116629483</v>
      </c>
      <c r="BM49" s="108">
        <f>('1 Utsläpp'!BM52/'6 FV'!BM51)*1000</f>
        <v>44.590871632147319</v>
      </c>
      <c r="BN49" s="108">
        <f>('1 Utsläpp'!BN52/'6 FV'!BN51)*1000</f>
        <v>41.840449613356476</v>
      </c>
      <c r="BO49" s="108">
        <f>('1 Utsläpp'!BO52/'6 FV'!BO51)*1000</f>
        <v>42.960635514232067</v>
      </c>
      <c r="BP49" s="108">
        <f>('1 Utsläpp'!BP52/'6 FV'!BP51)*1000</f>
        <v>47.974453411676315</v>
      </c>
    </row>
    <row r="50" spans="2:68" ht="13" x14ac:dyDescent="0.3">
      <c r="B50" s="72" t="s">
        <v>126</v>
      </c>
      <c r="C50" s="72" t="s">
        <v>24</v>
      </c>
      <c r="D50" s="108">
        <f>('1 Utsläpp'!D53/'6 FV'!D52)*1000</f>
        <v>7.1819739939017309</v>
      </c>
      <c r="E50" s="108">
        <f>('1 Utsläpp'!E53/'6 FV'!E52)*1000</f>
        <v>6.7011486161218272</v>
      </c>
      <c r="F50" s="108">
        <f>('1 Utsläpp'!F53/'6 FV'!F52)*1000</f>
        <v>7.8008210376247993</v>
      </c>
      <c r="G50" s="108">
        <f>('1 Utsläpp'!G53/'6 FV'!G52)*1000</f>
        <v>6.1666625465986575</v>
      </c>
      <c r="H50" s="108">
        <f>('1 Utsläpp'!H53/'6 FV'!H52)*1000</f>
        <v>7.8016812666359669</v>
      </c>
      <c r="I50" s="108">
        <f>('1 Utsläpp'!I53/'6 FV'!I52)*1000</f>
        <v>6.481937567200549</v>
      </c>
      <c r="J50" s="108">
        <f>('1 Utsläpp'!J53/'6 FV'!J52)*1000</f>
        <v>7.164935640943745</v>
      </c>
      <c r="K50" s="108">
        <f>('1 Utsläpp'!K53/'6 FV'!K52)*1000</f>
        <v>5.6947713666120814</v>
      </c>
      <c r="L50" s="108">
        <f>('1 Utsläpp'!L53/'6 FV'!L52)*1000</f>
        <v>8.5376051841581706</v>
      </c>
      <c r="M50" s="108">
        <f>('1 Utsläpp'!M53/'6 FV'!M52)*1000</f>
        <v>6.7912065826074857</v>
      </c>
      <c r="N50" s="108">
        <f>('1 Utsläpp'!N53/'6 FV'!N52)*1000</f>
        <v>7.4204384937228323</v>
      </c>
      <c r="O50" s="108">
        <f>('1 Utsläpp'!O53/'6 FV'!O52)*1000</f>
        <v>6.1760315149344542</v>
      </c>
      <c r="P50" s="108">
        <f>('1 Utsläpp'!P53/'6 FV'!P52)*1000</f>
        <v>8.2963739887108989</v>
      </c>
      <c r="Q50" s="108">
        <f>('1 Utsläpp'!Q53/'6 FV'!Q52)*1000</f>
        <v>6.8106099495016288</v>
      </c>
      <c r="R50" s="108">
        <f>('1 Utsläpp'!R53/'6 FV'!R52)*1000</f>
        <v>7.3802584649408232</v>
      </c>
      <c r="S50" s="108">
        <f>('1 Utsläpp'!S53/'6 FV'!S52)*1000</f>
        <v>5.8184943163567793</v>
      </c>
      <c r="T50" s="108">
        <f>('1 Utsläpp'!T53/'6 FV'!T52)*1000</f>
        <v>7.8753537135735199</v>
      </c>
      <c r="U50" s="108">
        <f>('1 Utsläpp'!U53/'6 FV'!U52)*1000</f>
        <v>6.5629043166650485</v>
      </c>
      <c r="V50" s="108">
        <f>('1 Utsläpp'!V53/'6 FV'!V52)*1000</f>
        <v>7.2743440590163564</v>
      </c>
      <c r="W50" s="108">
        <f>('1 Utsläpp'!W53/'6 FV'!W52)*1000</f>
        <v>5.8309371490387143</v>
      </c>
      <c r="X50" s="108">
        <f>('1 Utsläpp'!X53/'6 FV'!X52)*1000</f>
        <v>8.2651061738428133</v>
      </c>
      <c r="Y50" s="108">
        <f>('1 Utsläpp'!Y53/'6 FV'!Y52)*1000</f>
        <v>6.8326701647648855</v>
      </c>
      <c r="Z50" s="108">
        <f>('1 Utsläpp'!Z53/'6 FV'!Z52)*1000</f>
        <v>7.5163491082953744</v>
      </c>
      <c r="AA50" s="108">
        <f>('1 Utsläpp'!AA53/'6 FV'!AA52)*1000</f>
        <v>5.879642528043644</v>
      </c>
      <c r="AB50" s="108">
        <f>('1 Utsläpp'!AB53/'6 FV'!AB52)*1000</f>
        <v>7.8708688713201305</v>
      </c>
      <c r="AC50" s="108">
        <f>('1 Utsläpp'!AC53/'6 FV'!AC52)*1000</f>
        <v>6.486370250312568</v>
      </c>
      <c r="AD50" s="108">
        <f>('1 Utsläpp'!AD53/'6 FV'!AD52)*1000</f>
        <v>7.0946948244825823</v>
      </c>
      <c r="AE50" s="108">
        <f>('1 Utsläpp'!AE53/'6 FV'!AE52)*1000</f>
        <v>5.4329698601226033</v>
      </c>
      <c r="AF50" s="108">
        <f>('1 Utsläpp'!AF53/'6 FV'!AF52)*1000</f>
        <v>7.4251337982938539</v>
      </c>
      <c r="AG50" s="108">
        <f>('1 Utsläpp'!AG53/'6 FV'!AG52)*1000</f>
        <v>6.2408035031320592</v>
      </c>
      <c r="AH50" s="108">
        <f>('1 Utsläpp'!AH53/'6 FV'!AH52)*1000</f>
        <v>6.9293596411125478</v>
      </c>
      <c r="AI50" s="108">
        <f>('1 Utsläpp'!AI53/'6 FV'!AI52)*1000</f>
        <v>5.334018644687645</v>
      </c>
      <c r="AJ50" s="108">
        <f>('1 Utsläpp'!AJ53/'6 FV'!AJ52)*1000</f>
        <v>7.3670929339914224</v>
      </c>
      <c r="AK50" s="108">
        <f>('1 Utsläpp'!AK53/'6 FV'!AK52)*1000</f>
        <v>6.2088717296436808</v>
      </c>
      <c r="AL50" s="108">
        <f>('1 Utsläpp'!AL53/'6 FV'!AL52)*1000</f>
        <v>7.3217319258076419</v>
      </c>
      <c r="AM50" s="108">
        <f>('1 Utsläpp'!AM53/'6 FV'!AM52)*1000</f>
        <v>5.6695279826673382</v>
      </c>
      <c r="AN50" s="108">
        <f>('1 Utsläpp'!AN53/'6 FV'!AN52)*1000</f>
        <v>6.8052529275139522</v>
      </c>
      <c r="AO50" s="108">
        <f>('1 Utsläpp'!AO53/'6 FV'!AO52)*1000</f>
        <v>5.9353604221032912</v>
      </c>
      <c r="AP50" s="108">
        <f>('1 Utsläpp'!AP53/'6 FV'!AP52)*1000</f>
        <v>6.6925128263711393</v>
      </c>
      <c r="AQ50" s="108">
        <f>('1 Utsläpp'!AQ53/'6 FV'!AQ52)*1000</f>
        <v>4.9487646589631051</v>
      </c>
      <c r="AR50" s="108">
        <f>('1 Utsläpp'!AR53/'6 FV'!AR52)*1000</f>
        <v>6.2367775526544831</v>
      </c>
      <c r="AS50" s="108">
        <f>('1 Utsläpp'!AS53/'6 FV'!AS52)*1000</f>
        <v>5.7550953145863817</v>
      </c>
      <c r="AT50" s="108">
        <f>('1 Utsläpp'!AT53/'6 FV'!AT52)*1000</f>
        <v>6.3394725455716845</v>
      </c>
      <c r="AU50" s="108">
        <f>('1 Utsläpp'!AU53/'6 FV'!AU52)*1000</f>
        <v>4.6970879006182615</v>
      </c>
      <c r="AV50" s="108">
        <f>('1 Utsläpp'!AV53/'6 FV'!AV52)*1000</f>
        <v>6.0565067061383013</v>
      </c>
      <c r="AW50" s="108">
        <f>('1 Utsläpp'!AW53/'6 FV'!AW52)*1000</f>
        <v>5.8010375488499148</v>
      </c>
      <c r="AX50" s="108">
        <f>('1 Utsläpp'!AX53/'6 FV'!AX52)*1000</f>
        <v>6.459897756722099</v>
      </c>
      <c r="AY50" s="108">
        <f>('1 Utsläpp'!AY53/'6 FV'!AY52)*1000</f>
        <v>4.8194732043736241</v>
      </c>
      <c r="AZ50" s="108">
        <f>('1 Utsläpp'!AZ53/'6 FV'!AZ52)*1000</f>
        <v>6.2852225461740341</v>
      </c>
      <c r="BA50" s="108">
        <f>('1 Utsläpp'!BA53/'6 FV'!BA52)*1000</f>
        <v>5.3141069393113707</v>
      </c>
      <c r="BB50" s="108">
        <f>('1 Utsläpp'!BB53/'6 FV'!BB52)*1000</f>
        <v>6.4278293791158854</v>
      </c>
      <c r="BC50" s="108">
        <f>('1 Utsläpp'!BC53/'6 FV'!BC52)*1000</f>
        <v>5.1107963954272186</v>
      </c>
      <c r="BD50" s="108">
        <f>('1 Utsläpp'!BD53/'6 FV'!BD52)*1000</f>
        <v>6.5218950874766968</v>
      </c>
      <c r="BE50" s="108">
        <f>('1 Utsläpp'!BE53/'6 FV'!BE52)*1000</f>
        <v>5.8980148793121137</v>
      </c>
      <c r="BF50" s="108">
        <f>('1 Utsläpp'!BF53/'6 FV'!BF52)*1000</f>
        <v>6.6599525622752225</v>
      </c>
      <c r="BG50" s="108">
        <f>('1 Utsläpp'!BG53/'6 FV'!BG52)*1000</f>
        <v>4.8780170369978473</v>
      </c>
      <c r="BH50" s="108">
        <f>('1 Utsläpp'!BH53/'6 FV'!BH52)*1000</f>
        <v>5.8042591688441618</v>
      </c>
      <c r="BI50" s="108">
        <f>('1 Utsläpp'!BI53/'6 FV'!BI52)*1000</f>
        <v>4.8429545398922746</v>
      </c>
      <c r="BJ50" s="108">
        <f>('1 Utsläpp'!BJ53/'6 FV'!BJ52)*1000</f>
        <v>5.6728556231319072</v>
      </c>
      <c r="BK50" s="108">
        <f>('1 Utsläpp'!BK53/'6 FV'!BK52)*1000</f>
        <v>4.4083762363828223</v>
      </c>
      <c r="BL50" s="108">
        <f>('1 Utsläpp'!BL53/'6 FV'!BL52)*1000</f>
        <v>5.2400666528446642</v>
      </c>
      <c r="BM50" s="108">
        <f>('1 Utsläpp'!BM53/'6 FV'!BM52)*1000</f>
        <v>4.6017490803735503</v>
      </c>
      <c r="BN50" s="108">
        <f>('1 Utsläpp'!BN53/'6 FV'!BN52)*1000</f>
        <v>5.416482515999129</v>
      </c>
      <c r="BO50" s="108">
        <f>('1 Utsläpp'!BO53/'6 FV'!BO52)*1000</f>
        <v>4.0452560590391018</v>
      </c>
      <c r="BP50" s="108">
        <f>('1 Utsläpp'!BP53/'6 FV'!BP52)*1000</f>
        <v>6.6963290158508331</v>
      </c>
    </row>
    <row r="51" spans="2:68" ht="13" x14ac:dyDescent="0.3">
      <c r="B51" s="72" t="s">
        <v>127</v>
      </c>
      <c r="C51" s="72" t="s">
        <v>199</v>
      </c>
      <c r="D51" s="108">
        <f>('1 Utsläpp'!D54/'6 FV'!D53)*1000</f>
        <v>54.452378652375586</v>
      </c>
      <c r="E51" s="108">
        <f>('1 Utsläpp'!E54/'6 FV'!E53)*1000</f>
        <v>54.143701280254213</v>
      </c>
      <c r="F51" s="108">
        <f>('1 Utsläpp'!F54/'6 FV'!F53)*1000</f>
        <v>56.66003103629766</v>
      </c>
      <c r="G51" s="108">
        <f>('1 Utsläpp'!G54/'6 FV'!G53)*1000</f>
        <v>55.900816631159195</v>
      </c>
      <c r="H51" s="108">
        <f>('1 Utsläpp'!H54/'6 FV'!H53)*1000</f>
        <v>54.595568306774815</v>
      </c>
      <c r="I51" s="108">
        <f>('1 Utsläpp'!I54/'6 FV'!I53)*1000</f>
        <v>55.246366059065068</v>
      </c>
      <c r="J51" s="108">
        <f>('1 Utsläpp'!J54/'6 FV'!J53)*1000</f>
        <v>57.304407188670432</v>
      </c>
      <c r="K51" s="108">
        <f>('1 Utsläpp'!K54/'6 FV'!K53)*1000</f>
        <v>54.350943971666183</v>
      </c>
      <c r="L51" s="108">
        <f>('1 Utsläpp'!L54/'6 FV'!L53)*1000</f>
        <v>58.545775449574293</v>
      </c>
      <c r="M51" s="108">
        <f>('1 Utsläpp'!M54/'6 FV'!M53)*1000</f>
        <v>51.321336247692827</v>
      </c>
      <c r="N51" s="108">
        <f>('1 Utsläpp'!N54/'6 FV'!N53)*1000</f>
        <v>52.492248022377652</v>
      </c>
      <c r="O51" s="108">
        <f>('1 Utsläpp'!O54/'6 FV'!O53)*1000</f>
        <v>49.094130580793397</v>
      </c>
      <c r="P51" s="108">
        <f>('1 Utsläpp'!P54/'6 FV'!P53)*1000</f>
        <v>44.935002200083694</v>
      </c>
      <c r="Q51" s="108">
        <f>('1 Utsläpp'!Q54/'6 FV'!Q53)*1000</f>
        <v>41.434103382350024</v>
      </c>
      <c r="R51" s="108">
        <f>('1 Utsläpp'!R54/'6 FV'!R53)*1000</f>
        <v>42.251219979159877</v>
      </c>
      <c r="S51" s="108">
        <f>('1 Utsläpp'!S54/'6 FV'!S53)*1000</f>
        <v>38.362548736022056</v>
      </c>
      <c r="T51" s="108">
        <f>('1 Utsläpp'!T54/'6 FV'!T53)*1000</f>
        <v>36.983158513087936</v>
      </c>
      <c r="U51" s="108">
        <f>('1 Utsläpp'!U54/'6 FV'!U53)*1000</f>
        <v>36.176768293894092</v>
      </c>
      <c r="V51" s="108">
        <f>('1 Utsläpp'!V54/'6 FV'!V53)*1000</f>
        <v>38.643465695732523</v>
      </c>
      <c r="W51" s="108">
        <f>('1 Utsläpp'!W54/'6 FV'!W53)*1000</f>
        <v>37.368594069069488</v>
      </c>
      <c r="X51" s="108">
        <f>('1 Utsläpp'!X54/'6 FV'!X53)*1000</f>
        <v>39.635680497005801</v>
      </c>
      <c r="Y51" s="108">
        <f>('1 Utsläpp'!Y54/'6 FV'!Y53)*1000</f>
        <v>38.348059690210604</v>
      </c>
      <c r="Z51" s="108">
        <f>('1 Utsläpp'!Z54/'6 FV'!Z53)*1000</f>
        <v>37.237685477193764</v>
      </c>
      <c r="AA51" s="108">
        <f>('1 Utsläpp'!AA54/'6 FV'!AA53)*1000</f>
        <v>34.349097717380396</v>
      </c>
      <c r="AB51" s="108">
        <f>('1 Utsläpp'!AB54/'6 FV'!AB53)*1000</f>
        <v>35.17120352355812</v>
      </c>
      <c r="AC51" s="108">
        <f>('1 Utsläpp'!AC54/'6 FV'!AC53)*1000</f>
        <v>35.365052170099915</v>
      </c>
      <c r="AD51" s="108">
        <f>('1 Utsläpp'!AD54/'6 FV'!AD53)*1000</f>
        <v>41.641473657211769</v>
      </c>
      <c r="AE51" s="108">
        <f>('1 Utsläpp'!AE54/'6 FV'!AE53)*1000</f>
        <v>35.943521178642776</v>
      </c>
      <c r="AF51" s="108">
        <f>('1 Utsläpp'!AF54/'6 FV'!AF53)*1000</f>
        <v>42.391659927833352</v>
      </c>
      <c r="AG51" s="108">
        <f>('1 Utsläpp'!AG54/'6 FV'!AG53)*1000</f>
        <v>38.531027007643821</v>
      </c>
      <c r="AH51" s="108">
        <f>('1 Utsläpp'!AH54/'6 FV'!AH53)*1000</f>
        <v>42.405449441147439</v>
      </c>
      <c r="AI51" s="108">
        <f>('1 Utsläpp'!AI54/'6 FV'!AI53)*1000</f>
        <v>38.756615733337952</v>
      </c>
      <c r="AJ51" s="108">
        <f>('1 Utsläpp'!AJ54/'6 FV'!AJ53)*1000</f>
        <v>45.386311552962241</v>
      </c>
      <c r="AK51" s="108">
        <f>('1 Utsläpp'!AK54/'6 FV'!AK53)*1000</f>
        <v>39.902166010722432</v>
      </c>
      <c r="AL51" s="108">
        <f>('1 Utsläpp'!AL54/'6 FV'!AL53)*1000</f>
        <v>46.853549434929754</v>
      </c>
      <c r="AM51" s="108">
        <f>('1 Utsläpp'!AM54/'6 FV'!AM53)*1000</f>
        <v>43.793420867605057</v>
      </c>
      <c r="AN51" s="108">
        <f>('1 Utsläpp'!AN54/'6 FV'!AN53)*1000</f>
        <v>40.784314726206546</v>
      </c>
      <c r="AO51" s="108">
        <f>('1 Utsläpp'!AO54/'6 FV'!AO53)*1000</f>
        <v>38.892878707118356</v>
      </c>
      <c r="AP51" s="108">
        <f>('1 Utsläpp'!AP54/'6 FV'!AP53)*1000</f>
        <v>41.928221347561902</v>
      </c>
      <c r="AQ51" s="108">
        <f>('1 Utsläpp'!AQ54/'6 FV'!AQ53)*1000</f>
        <v>38.149177319016694</v>
      </c>
      <c r="AR51" s="108">
        <f>('1 Utsläpp'!AR54/'6 FV'!AR53)*1000</f>
        <v>36.987435665344023</v>
      </c>
      <c r="AS51" s="108">
        <f>('1 Utsläpp'!AS54/'6 FV'!AS53)*1000</f>
        <v>37.753576477528142</v>
      </c>
      <c r="AT51" s="108">
        <f>('1 Utsläpp'!AT54/'6 FV'!AT53)*1000</f>
        <v>41.082725206442667</v>
      </c>
      <c r="AU51" s="108">
        <f>('1 Utsläpp'!AU54/'6 FV'!AU53)*1000</f>
        <v>35.525760211085057</v>
      </c>
      <c r="AV51" s="108">
        <f>('1 Utsläpp'!AV54/'6 FV'!AV53)*1000</f>
        <v>34.435311111010307</v>
      </c>
      <c r="AW51" s="108">
        <f>('1 Utsläpp'!AW54/'6 FV'!AW53)*1000</f>
        <v>35.395019261377861</v>
      </c>
      <c r="AX51" s="108">
        <f>('1 Utsläpp'!AX54/'6 FV'!AX53)*1000</f>
        <v>39.31952518093069</v>
      </c>
      <c r="AY51" s="108">
        <f>('1 Utsläpp'!AY54/'6 FV'!AY53)*1000</f>
        <v>35.638479371540917</v>
      </c>
      <c r="AZ51" s="108">
        <f>('1 Utsläpp'!AZ54/'6 FV'!AZ53)*1000</f>
        <v>36.268730693522286</v>
      </c>
      <c r="BA51" s="108">
        <f>('1 Utsläpp'!BA54/'6 FV'!BA53)*1000</f>
        <v>32.178125082496713</v>
      </c>
      <c r="BB51" s="108">
        <f>('1 Utsläpp'!BB54/'6 FV'!BB53)*1000</f>
        <v>35.862524022409886</v>
      </c>
      <c r="BC51" s="108">
        <f>('1 Utsläpp'!BC54/'6 FV'!BC53)*1000</f>
        <v>31.328795223617714</v>
      </c>
      <c r="BD51" s="108">
        <f>('1 Utsläpp'!BD54/'6 FV'!BD53)*1000</f>
        <v>35.207747999879686</v>
      </c>
      <c r="BE51" s="108">
        <f>('1 Utsläpp'!BE54/'6 FV'!BE53)*1000</f>
        <v>35.876658271307285</v>
      </c>
      <c r="BF51" s="108">
        <f>('1 Utsläpp'!BF54/'6 FV'!BF53)*1000</f>
        <v>35.75017727738306</v>
      </c>
      <c r="BG51" s="108">
        <f>('1 Utsläpp'!BG54/'6 FV'!BG53)*1000</f>
        <v>31.683743979577009</v>
      </c>
      <c r="BH51" s="108">
        <f>('1 Utsläpp'!BH54/'6 FV'!BH53)*1000</f>
        <v>33.254470518449494</v>
      </c>
      <c r="BI51" s="108">
        <f>('1 Utsläpp'!BI54/'6 FV'!BI53)*1000</f>
        <v>31.485820613306959</v>
      </c>
      <c r="BJ51" s="108">
        <f>('1 Utsläpp'!BJ54/'6 FV'!BJ53)*1000</f>
        <v>35.522144727671204</v>
      </c>
      <c r="BK51" s="108">
        <f>('1 Utsläpp'!BK54/'6 FV'!BK53)*1000</f>
        <v>35.317790117391873</v>
      </c>
      <c r="BL51" s="108">
        <f>('1 Utsläpp'!BL54/'6 FV'!BL53)*1000</f>
        <v>33.546457132325614</v>
      </c>
      <c r="BM51" s="108">
        <f>('1 Utsläpp'!BM54/'6 FV'!BM53)*1000</f>
        <v>34.276533523674139</v>
      </c>
      <c r="BN51" s="108">
        <f>('1 Utsläpp'!BN54/'6 FV'!BN53)*1000</f>
        <v>39.450678132258574</v>
      </c>
      <c r="BO51" s="108">
        <f>('1 Utsläpp'!BO54/'6 FV'!BO53)*1000</f>
        <v>33.910223380792594</v>
      </c>
      <c r="BP51" s="108">
        <f>('1 Utsläpp'!BP54/'6 FV'!BP53)*1000</f>
        <v>39.9913601403195</v>
      </c>
    </row>
    <row r="52" spans="2:68" ht="13" x14ac:dyDescent="0.3">
      <c r="B52" s="72" t="s">
        <v>128</v>
      </c>
      <c r="C52" s="72" t="s">
        <v>29</v>
      </c>
      <c r="D52" s="108">
        <f>('1 Utsläpp'!D55/'6 FV'!D54)*1000</f>
        <v>2.5355875294527088</v>
      </c>
      <c r="E52" s="108">
        <f>('1 Utsläpp'!E55/'6 FV'!E54)*1000</f>
        <v>2.4168523393136669</v>
      </c>
      <c r="F52" s="108">
        <f>('1 Utsläpp'!F55/'6 FV'!F54)*1000</f>
        <v>2.5170140677660195</v>
      </c>
      <c r="G52" s="108">
        <f>('1 Utsläpp'!G55/'6 FV'!G54)*1000</f>
        <v>2.2927962899664887</v>
      </c>
      <c r="H52" s="108">
        <f>('1 Utsläpp'!H55/'6 FV'!H54)*1000</f>
        <v>2.3788461203720574</v>
      </c>
      <c r="I52" s="108">
        <f>('1 Utsläpp'!I55/'6 FV'!I54)*1000</f>
        <v>2.2966170232997918</v>
      </c>
      <c r="J52" s="108">
        <f>('1 Utsläpp'!J55/'6 FV'!J54)*1000</f>
        <v>2.4680764982510888</v>
      </c>
      <c r="K52" s="108">
        <f>('1 Utsläpp'!K55/'6 FV'!K54)*1000</f>
        <v>2.2104157263528963</v>
      </c>
      <c r="L52" s="108">
        <f>('1 Utsläpp'!L55/'6 FV'!L54)*1000</f>
        <v>2.4993678959912842</v>
      </c>
      <c r="M52" s="108">
        <f>('1 Utsläpp'!M55/'6 FV'!M54)*1000</f>
        <v>2.266207642966513</v>
      </c>
      <c r="N52" s="108">
        <f>('1 Utsläpp'!N55/'6 FV'!N54)*1000</f>
        <v>2.4005504123943546</v>
      </c>
      <c r="O52" s="108">
        <f>('1 Utsläpp'!O55/'6 FV'!O54)*1000</f>
        <v>2.2506451513318093</v>
      </c>
      <c r="P52" s="108">
        <f>('1 Utsläpp'!P55/'6 FV'!P54)*1000</f>
        <v>2.3850236600892591</v>
      </c>
      <c r="Q52" s="108">
        <f>('1 Utsläpp'!Q55/'6 FV'!Q54)*1000</f>
        <v>2.2247291338103174</v>
      </c>
      <c r="R52" s="108">
        <f>('1 Utsläpp'!R55/'6 FV'!R54)*1000</f>
        <v>2.3091568441959263</v>
      </c>
      <c r="S52" s="108">
        <f>('1 Utsläpp'!S55/'6 FV'!S54)*1000</f>
        <v>2.1205366877104477</v>
      </c>
      <c r="T52" s="108">
        <f>('1 Utsläpp'!T55/'6 FV'!T54)*1000</f>
        <v>2.1655179070579127</v>
      </c>
      <c r="U52" s="108">
        <f>('1 Utsläpp'!U55/'6 FV'!U54)*1000</f>
        <v>1.9953650681980255</v>
      </c>
      <c r="V52" s="108">
        <f>('1 Utsläpp'!V55/'6 FV'!V54)*1000</f>
        <v>2.1163800844906206</v>
      </c>
      <c r="W52" s="108">
        <f>('1 Utsläpp'!W55/'6 FV'!W54)*1000</f>
        <v>1.9599752559087833</v>
      </c>
      <c r="X52" s="108">
        <f>('1 Utsläpp'!X55/'6 FV'!X54)*1000</f>
        <v>2.0552875146575174</v>
      </c>
      <c r="Y52" s="108">
        <f>('1 Utsläpp'!Y55/'6 FV'!Y54)*1000</f>
        <v>1.9353323468003685</v>
      </c>
      <c r="Z52" s="108">
        <f>('1 Utsläpp'!Z55/'6 FV'!Z54)*1000</f>
        <v>2.0279528666448638</v>
      </c>
      <c r="AA52" s="108">
        <f>('1 Utsläpp'!AA55/'6 FV'!AA54)*1000</f>
        <v>1.7708752057529844</v>
      </c>
      <c r="AB52" s="108">
        <f>('1 Utsläpp'!AB55/'6 FV'!AB54)*1000</f>
        <v>1.8227909115320613</v>
      </c>
      <c r="AC52" s="108">
        <f>('1 Utsläpp'!AC55/'6 FV'!AC54)*1000</f>
        <v>1.7496022030955269</v>
      </c>
      <c r="AD52" s="108">
        <f>('1 Utsläpp'!AD55/'6 FV'!AD54)*1000</f>
        <v>1.8274563082512039</v>
      </c>
      <c r="AE52" s="108">
        <f>('1 Utsläpp'!AE55/'6 FV'!AE54)*1000</f>
        <v>1.6353357847877401</v>
      </c>
      <c r="AF52" s="108">
        <f>('1 Utsläpp'!AF55/'6 FV'!AF54)*1000</f>
        <v>1.7328899024011324</v>
      </c>
      <c r="AG52" s="108">
        <f>('1 Utsläpp'!AG55/'6 FV'!AG54)*1000</f>
        <v>1.6619396061513345</v>
      </c>
      <c r="AH52" s="108">
        <f>('1 Utsläpp'!AH55/'6 FV'!AH54)*1000</f>
        <v>1.7363639350816895</v>
      </c>
      <c r="AI52" s="108">
        <f>('1 Utsläpp'!AI55/'6 FV'!AI54)*1000</f>
        <v>1.5541017873809511</v>
      </c>
      <c r="AJ52" s="108">
        <f>('1 Utsläpp'!AJ55/'6 FV'!AJ54)*1000</f>
        <v>1.6075203500296871</v>
      </c>
      <c r="AK52" s="108">
        <f>('1 Utsläpp'!AK55/'6 FV'!AK54)*1000</f>
        <v>1.5201156617427773</v>
      </c>
      <c r="AL52" s="108">
        <f>('1 Utsläpp'!AL55/'6 FV'!AL54)*1000</f>
        <v>1.6439382057998757</v>
      </c>
      <c r="AM52" s="108">
        <f>('1 Utsläpp'!AM55/'6 FV'!AM54)*1000</f>
        <v>1.496289067884403</v>
      </c>
      <c r="AN52" s="108">
        <f>('1 Utsläpp'!AN55/'6 FV'!AN54)*1000</f>
        <v>1.5252242362095916</v>
      </c>
      <c r="AO52" s="108">
        <f>('1 Utsläpp'!AO55/'6 FV'!AO54)*1000</f>
        <v>1.5127320883932469</v>
      </c>
      <c r="AP52" s="108">
        <f>('1 Utsläpp'!AP55/'6 FV'!AP54)*1000</f>
        <v>1.5970432186735488</v>
      </c>
      <c r="AQ52" s="108">
        <f>('1 Utsläpp'!AQ55/'6 FV'!AQ54)*1000</f>
        <v>1.4075828916000297</v>
      </c>
      <c r="AR52" s="108">
        <f>('1 Utsläpp'!AR55/'6 FV'!AR54)*1000</f>
        <v>1.4578160597480154</v>
      </c>
      <c r="AS52" s="108">
        <f>('1 Utsläpp'!AS55/'6 FV'!AS54)*1000</f>
        <v>1.4341561465561976</v>
      </c>
      <c r="AT52" s="108">
        <f>('1 Utsläpp'!AT55/'6 FV'!AT54)*1000</f>
        <v>1.5514954296498311</v>
      </c>
      <c r="AU52" s="108">
        <f>('1 Utsläpp'!AU55/'6 FV'!AU54)*1000</f>
        <v>1.3410701654277029</v>
      </c>
      <c r="AV52" s="108">
        <f>('1 Utsläpp'!AV55/'6 FV'!AV54)*1000</f>
        <v>1.4070099845109414</v>
      </c>
      <c r="AW52" s="108">
        <f>('1 Utsläpp'!AW55/'6 FV'!AW54)*1000</f>
        <v>1.388989342531848</v>
      </c>
      <c r="AX52" s="108">
        <f>('1 Utsläpp'!AX55/'6 FV'!AX54)*1000</f>
        <v>1.4897121055978242</v>
      </c>
      <c r="AY52" s="108">
        <f>('1 Utsläpp'!AY55/'6 FV'!AY54)*1000</f>
        <v>1.2835991218245095</v>
      </c>
      <c r="AZ52" s="108">
        <f>('1 Utsläpp'!AZ55/'6 FV'!AZ54)*1000</f>
        <v>1.2865167869948209</v>
      </c>
      <c r="BA52" s="108">
        <f>('1 Utsläpp'!BA55/'6 FV'!BA54)*1000</f>
        <v>1.2926796268874221</v>
      </c>
      <c r="BB52" s="108">
        <f>('1 Utsläpp'!BB55/'6 FV'!BB54)*1000</f>
        <v>1.3895534939980365</v>
      </c>
      <c r="BC52" s="108">
        <f>('1 Utsläpp'!BC55/'6 FV'!BC54)*1000</f>
        <v>1.2022029969209824</v>
      </c>
      <c r="BD52" s="108">
        <f>('1 Utsläpp'!BD55/'6 FV'!BD54)*1000</f>
        <v>1.1965013773999009</v>
      </c>
      <c r="BE52" s="108">
        <f>('1 Utsläpp'!BE55/'6 FV'!BE54)*1000</f>
        <v>1.2064270628637261</v>
      </c>
      <c r="BF52" s="108">
        <f>('1 Utsläpp'!BF55/'6 FV'!BF54)*1000</f>
        <v>1.2983844978871166</v>
      </c>
      <c r="BG52" s="108">
        <f>('1 Utsläpp'!BG55/'6 FV'!BG54)*1000</f>
        <v>1.0697186428019358</v>
      </c>
      <c r="BH52" s="108">
        <f>('1 Utsläpp'!BH55/'6 FV'!BH54)*1000</f>
        <v>1.1403653431765566</v>
      </c>
      <c r="BI52" s="108">
        <f>('1 Utsläpp'!BI55/'6 FV'!BI54)*1000</f>
        <v>1.0783144296687031</v>
      </c>
      <c r="BJ52" s="108">
        <f>('1 Utsläpp'!BJ55/'6 FV'!BJ54)*1000</f>
        <v>1.1635161187453793</v>
      </c>
      <c r="BK52" s="108">
        <f>('1 Utsläpp'!BK55/'6 FV'!BK54)*1000</f>
        <v>1.0563528886485942</v>
      </c>
      <c r="BL52" s="108">
        <f>('1 Utsläpp'!BL55/'6 FV'!BL54)*1000</f>
        <v>1.0988886389030961</v>
      </c>
      <c r="BM52" s="108">
        <f>('1 Utsläpp'!BM55/'6 FV'!BM54)*1000</f>
        <v>1.0743432079016006</v>
      </c>
      <c r="BN52" s="108">
        <f>('1 Utsläpp'!BN55/'6 FV'!BN54)*1000</f>
        <v>1.1158146652394201</v>
      </c>
      <c r="BO52" s="108">
        <f>('1 Utsläpp'!BO55/'6 FV'!BO54)*1000</f>
        <v>1.0053064916652754</v>
      </c>
      <c r="BP52" s="108">
        <f>('1 Utsläpp'!BP55/'6 FV'!BP54)*1000</f>
        <v>1.2605101545482662</v>
      </c>
    </row>
    <row r="53" spans="2:68" ht="13" x14ac:dyDescent="0.3">
      <c r="B53" s="113" t="s">
        <v>129</v>
      </c>
      <c r="C53" s="113" t="s">
        <v>26</v>
      </c>
      <c r="D53" s="352">
        <f>('1 Utsläpp'!D56/'6 FV'!D55)*1000</f>
        <v>0.53989244275219039</v>
      </c>
      <c r="E53" s="352">
        <f>('1 Utsläpp'!E56/'6 FV'!E55)*1000</f>
        <v>0.52656376064546928</v>
      </c>
      <c r="F53" s="352">
        <f>('1 Utsläpp'!F56/'6 FV'!F55)*1000</f>
        <v>0.63774840025891355</v>
      </c>
      <c r="G53" s="352">
        <f>('1 Utsläpp'!G56/'6 FV'!G55)*1000</f>
        <v>0.58285549358537136</v>
      </c>
      <c r="H53" s="352">
        <f>('1 Utsläpp'!H56/'6 FV'!H55)*1000</f>
        <v>0.51893424101170438</v>
      </c>
      <c r="I53" s="352">
        <f>('1 Utsläpp'!I56/'6 FV'!I55)*1000</f>
        <v>0.48604479989106913</v>
      </c>
      <c r="J53" s="352">
        <f>('1 Utsläpp'!J56/'6 FV'!J55)*1000</f>
        <v>0.59185778128977384</v>
      </c>
      <c r="K53" s="352">
        <f>('1 Utsläpp'!K56/'6 FV'!K55)*1000</f>
        <v>0.54551068517168944</v>
      </c>
      <c r="L53" s="352">
        <f>('1 Utsläpp'!L56/'6 FV'!L55)*1000</f>
        <v>0.55986711592727667</v>
      </c>
      <c r="M53" s="352">
        <f>('1 Utsläpp'!M56/'6 FV'!M55)*1000</f>
        <v>0.46750104046080504</v>
      </c>
      <c r="N53" s="352">
        <f>('1 Utsläpp'!N56/'6 FV'!N55)*1000</f>
        <v>0.56831737647682867</v>
      </c>
      <c r="O53" s="352">
        <f>('1 Utsläpp'!O56/'6 FV'!O55)*1000</f>
        <v>0.59468601348626104</v>
      </c>
      <c r="P53" s="352">
        <f>('1 Utsläpp'!P56/'6 FV'!P55)*1000</f>
        <v>0.49137935446875047</v>
      </c>
      <c r="Q53" s="352">
        <f>('1 Utsläpp'!Q56/'6 FV'!Q55)*1000</f>
        <v>0.44705266460162596</v>
      </c>
      <c r="R53" s="352">
        <f>('1 Utsläpp'!R56/'6 FV'!R55)*1000</f>
        <v>0.55012706945954803</v>
      </c>
      <c r="S53" s="352">
        <f>('1 Utsläpp'!S56/'6 FV'!S55)*1000</f>
        <v>0.48203340970290298</v>
      </c>
      <c r="T53" s="352">
        <f>('1 Utsläpp'!T56/'6 FV'!T55)*1000</f>
        <v>0.46329873074219863</v>
      </c>
      <c r="U53" s="352">
        <f>('1 Utsläpp'!U56/'6 FV'!U55)*1000</f>
        <v>0.45148202953721467</v>
      </c>
      <c r="V53" s="352">
        <f>('1 Utsläpp'!V56/'6 FV'!V55)*1000</f>
        <v>0.56793316363475133</v>
      </c>
      <c r="W53" s="352">
        <f>('1 Utsläpp'!W56/'6 FV'!W55)*1000</f>
        <v>0.51696835018058485</v>
      </c>
      <c r="X53" s="352">
        <f>('1 Utsläpp'!X56/'6 FV'!X55)*1000</f>
        <v>0.41923602160492018</v>
      </c>
      <c r="Y53" s="352">
        <f>('1 Utsläpp'!Y56/'6 FV'!Y55)*1000</f>
        <v>0.41190295390459469</v>
      </c>
      <c r="Z53" s="352">
        <f>('1 Utsläpp'!Z56/'6 FV'!Z55)*1000</f>
        <v>0.49665706567737822</v>
      </c>
      <c r="AA53" s="352">
        <f>('1 Utsläpp'!AA56/'6 FV'!AA55)*1000</f>
        <v>0.41540308692744349</v>
      </c>
      <c r="AB53" s="352">
        <f>('1 Utsläpp'!AB56/'6 FV'!AB55)*1000</f>
        <v>0.38641860215179125</v>
      </c>
      <c r="AC53" s="352">
        <f>('1 Utsläpp'!AC56/'6 FV'!AC55)*1000</f>
        <v>0.3797666276217001</v>
      </c>
      <c r="AD53" s="352">
        <f>('1 Utsläpp'!AD56/'6 FV'!AD55)*1000</f>
        <v>0.4702552638156392</v>
      </c>
      <c r="AE53" s="352">
        <f>('1 Utsläpp'!AE56/'6 FV'!AE55)*1000</f>
        <v>0.39240710399995926</v>
      </c>
      <c r="AF53" s="352">
        <f>('1 Utsläpp'!AF56/'6 FV'!AF55)*1000</f>
        <v>0.3594443907522451</v>
      </c>
      <c r="AG53" s="352">
        <f>('1 Utsläpp'!AG56/'6 FV'!AG55)*1000</f>
        <v>0.37850208609556052</v>
      </c>
      <c r="AH53" s="352">
        <f>('1 Utsläpp'!AH56/'6 FV'!AH55)*1000</f>
        <v>0.46408435262211239</v>
      </c>
      <c r="AI53" s="352">
        <f>('1 Utsläpp'!AI56/'6 FV'!AI55)*1000</f>
        <v>0.38466633620581575</v>
      </c>
      <c r="AJ53" s="352">
        <f>('1 Utsläpp'!AJ56/'6 FV'!AJ55)*1000</f>
        <v>0.35887279179016685</v>
      </c>
      <c r="AK53" s="352">
        <f>('1 Utsläpp'!AK56/'6 FV'!AK55)*1000</f>
        <v>0.35078871107602794</v>
      </c>
      <c r="AL53" s="352">
        <f>('1 Utsläpp'!AL56/'6 FV'!AL55)*1000</f>
        <v>0.43818285662781425</v>
      </c>
      <c r="AM53" s="352">
        <f>('1 Utsläpp'!AM56/'6 FV'!AM55)*1000</f>
        <v>0.3755801630513409</v>
      </c>
      <c r="AN53" s="352">
        <f>('1 Utsläpp'!AN56/'6 FV'!AN55)*1000</f>
        <v>0.33595247764679437</v>
      </c>
      <c r="AO53" s="352">
        <f>('1 Utsläpp'!AO56/'6 FV'!AO55)*1000</f>
        <v>0.34725754675560988</v>
      </c>
      <c r="AP53" s="352">
        <f>('1 Utsläpp'!AP56/'6 FV'!AP55)*1000</f>
        <v>0.41879419757452946</v>
      </c>
      <c r="AQ53" s="352">
        <f>('1 Utsläpp'!AQ56/'6 FV'!AQ55)*1000</f>
        <v>0.34270605790506936</v>
      </c>
      <c r="AR53" s="352">
        <f>('1 Utsläpp'!AR56/'6 FV'!AR55)*1000</f>
        <v>0.32383253991232047</v>
      </c>
      <c r="AS53" s="352">
        <f>('1 Utsläpp'!AS56/'6 FV'!AS55)*1000</f>
        <v>0.33174894828887908</v>
      </c>
      <c r="AT53" s="352">
        <f>('1 Utsläpp'!AT56/'6 FV'!AT55)*1000</f>
        <v>0.41233183900018161</v>
      </c>
      <c r="AU53" s="352">
        <f>('1 Utsläpp'!AU56/'6 FV'!AU55)*1000</f>
        <v>0.33238645266525085</v>
      </c>
      <c r="AV53" s="352">
        <f>('1 Utsläpp'!AV56/'6 FV'!AV55)*1000</f>
        <v>0.35812559784317011</v>
      </c>
      <c r="AW53" s="352">
        <f>('1 Utsläpp'!AW56/'6 FV'!AW55)*1000</f>
        <v>0.35266412343503323</v>
      </c>
      <c r="AX53" s="352">
        <f>('1 Utsläpp'!AX56/'6 FV'!AX55)*1000</f>
        <v>0.42348575209202693</v>
      </c>
      <c r="AY53" s="352">
        <f>('1 Utsläpp'!AY56/'6 FV'!AY55)*1000</f>
        <v>0.36033455633889161</v>
      </c>
      <c r="AZ53" s="352">
        <f>('1 Utsläpp'!AZ56/'6 FV'!AZ55)*1000</f>
        <v>0.36981527551603044</v>
      </c>
      <c r="BA53" s="352">
        <f>('1 Utsläpp'!BA56/'6 FV'!BA55)*1000</f>
        <v>0.34399930184445843</v>
      </c>
      <c r="BB53" s="352">
        <f>('1 Utsläpp'!BB56/'6 FV'!BB55)*1000</f>
        <v>0.42201703010809444</v>
      </c>
      <c r="BC53" s="352">
        <f>('1 Utsläpp'!BC56/'6 FV'!BC55)*1000</f>
        <v>0.36396588396008334</v>
      </c>
      <c r="BD53" s="352">
        <f>('1 Utsläpp'!BD56/'6 FV'!BD55)*1000</f>
        <v>0.34574579985029563</v>
      </c>
      <c r="BE53" s="352">
        <f>('1 Utsläpp'!BE56/'6 FV'!BE55)*1000</f>
        <v>0.33726946600337371</v>
      </c>
      <c r="BF53" s="352">
        <f>('1 Utsläpp'!BF56/'6 FV'!BF55)*1000</f>
        <v>0.41022492024722401</v>
      </c>
      <c r="BG53" s="352">
        <f>('1 Utsläpp'!BG56/'6 FV'!BG55)*1000</f>
        <v>0.34922359441369771</v>
      </c>
      <c r="BH53" s="352">
        <f>('1 Utsläpp'!BH56/'6 FV'!BH55)*1000</f>
        <v>0.33552395389278383</v>
      </c>
      <c r="BI53" s="352">
        <f>('1 Utsläpp'!BI56/'6 FV'!BI55)*1000</f>
        <v>0.3077684377623357</v>
      </c>
      <c r="BJ53" s="352">
        <f>('1 Utsläpp'!BJ56/'6 FV'!BJ55)*1000</f>
        <v>0.36155458131617441</v>
      </c>
      <c r="BK53" s="352">
        <f>('1 Utsläpp'!BK56/'6 FV'!BK55)*1000</f>
        <v>0.32362687287985153</v>
      </c>
      <c r="BL53" s="352">
        <f>('1 Utsläpp'!BL56/'6 FV'!BL55)*1000</f>
        <v>0.32075785725611045</v>
      </c>
      <c r="BM53" s="352">
        <f>('1 Utsläpp'!BM56/'6 FV'!BM55)*1000</f>
        <v>0.30793085717982432</v>
      </c>
      <c r="BN53" s="352">
        <f>('1 Utsläpp'!BN56/'6 FV'!BN55)*1000</f>
        <v>0.36039348356799578</v>
      </c>
      <c r="BO53" s="352">
        <f>('1 Utsläpp'!BO56/'6 FV'!BO55)*1000</f>
        <v>0.31453792600169894</v>
      </c>
      <c r="BP53" s="352">
        <f>('1 Utsläpp'!BP56/'6 FV'!BP55)*1000</f>
        <v>0.32613108337022295</v>
      </c>
    </row>
    <row r="54" spans="2:68" x14ac:dyDescent="0.35">
      <c r="BA54" s="58"/>
      <c r="BB54" s="58"/>
    </row>
    <row r="55" spans="2:68" s="57" customFormat="1" x14ac:dyDescent="0.35">
      <c r="B55" s="58"/>
      <c r="C55" s="5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BC55" s="185"/>
      <c r="BD55" s="185"/>
      <c r="BE55" s="185"/>
      <c r="BF55" s="185"/>
      <c r="BG55" s="185"/>
      <c r="BH55" s="185"/>
      <c r="BI55" s="185"/>
      <c r="BJ55" s="185"/>
    </row>
    <row r="56" spans="2:68" ht="13" x14ac:dyDescent="0.3">
      <c r="B56" s="114" t="s">
        <v>203</v>
      </c>
      <c r="C56" s="114" t="s">
        <v>204</v>
      </c>
      <c r="D56" s="112" t="s">
        <v>83</v>
      </c>
      <c r="E56" s="112" t="s">
        <v>84</v>
      </c>
      <c r="F56" s="112" t="s">
        <v>85</v>
      </c>
      <c r="G56" s="112" t="s">
        <v>86</v>
      </c>
      <c r="H56" s="112" t="s">
        <v>87</v>
      </c>
      <c r="I56" s="112" t="s">
        <v>88</v>
      </c>
      <c r="J56" s="112" t="s">
        <v>89</v>
      </c>
      <c r="K56" s="112" t="s">
        <v>90</v>
      </c>
      <c r="L56" s="112" t="s">
        <v>91</v>
      </c>
      <c r="M56" s="112" t="s">
        <v>92</v>
      </c>
      <c r="N56" s="112" t="s">
        <v>93</v>
      </c>
      <c r="O56" s="112" t="s">
        <v>94</v>
      </c>
      <c r="P56" s="112" t="s">
        <v>95</v>
      </c>
      <c r="Q56" s="112" t="s">
        <v>96</v>
      </c>
      <c r="R56" s="112" t="s">
        <v>97</v>
      </c>
      <c r="S56" s="112" t="s">
        <v>98</v>
      </c>
      <c r="T56" s="112" t="s">
        <v>99</v>
      </c>
      <c r="U56" s="112" t="s">
        <v>100</v>
      </c>
      <c r="V56" s="112" t="s">
        <v>101</v>
      </c>
      <c r="W56" s="112" t="s">
        <v>102</v>
      </c>
      <c r="X56" s="112" t="s">
        <v>103</v>
      </c>
      <c r="Y56" s="112" t="s">
        <v>104</v>
      </c>
      <c r="Z56" s="112" t="s">
        <v>105</v>
      </c>
      <c r="AA56" s="112" t="s">
        <v>106</v>
      </c>
      <c r="AB56" s="112" t="s">
        <v>107</v>
      </c>
      <c r="AC56" s="112" t="s">
        <v>108</v>
      </c>
      <c r="AD56" s="112" t="s">
        <v>109</v>
      </c>
      <c r="AE56" s="112" t="s">
        <v>110</v>
      </c>
      <c r="AF56" s="112" t="s">
        <v>111</v>
      </c>
      <c r="AG56" s="112" t="s">
        <v>112</v>
      </c>
      <c r="AH56" s="112" t="s">
        <v>179</v>
      </c>
      <c r="AI56" s="112" t="s">
        <v>180</v>
      </c>
      <c r="AJ56" s="112" t="s">
        <v>194</v>
      </c>
      <c r="AK56" s="112" t="s">
        <v>196</v>
      </c>
      <c r="AL56" s="112" t="s">
        <v>198</v>
      </c>
      <c r="AM56" s="106" t="s">
        <v>200</v>
      </c>
      <c r="AN56" s="106" t="s">
        <v>201</v>
      </c>
      <c r="AO56" s="106" t="s">
        <v>205</v>
      </c>
      <c r="AP56" s="106" t="s">
        <v>209</v>
      </c>
      <c r="AQ56" s="106" t="s">
        <v>211</v>
      </c>
      <c r="AR56" s="92" t="s">
        <v>251</v>
      </c>
      <c r="AS56" s="92" t="s">
        <v>263</v>
      </c>
      <c r="AT56" s="92" t="s">
        <v>264</v>
      </c>
      <c r="AU56" s="92" t="s">
        <v>269</v>
      </c>
      <c r="AV56" s="92" t="s">
        <v>270</v>
      </c>
      <c r="AW56" s="92" t="s">
        <v>271</v>
      </c>
      <c r="AX56" s="92" t="s">
        <v>272</v>
      </c>
      <c r="AY56" s="92" t="s">
        <v>274</v>
      </c>
      <c r="AZ56" s="92" t="s">
        <v>277</v>
      </c>
      <c r="BA56" s="92" t="s">
        <v>279</v>
      </c>
      <c r="BB56" s="92" t="s">
        <v>280</v>
      </c>
      <c r="BC56" s="92" t="s">
        <v>282</v>
      </c>
      <c r="BD56" s="92" t="s">
        <v>283</v>
      </c>
      <c r="BE56" s="92" t="s">
        <v>284</v>
      </c>
      <c r="BF56" s="92" t="s">
        <v>287</v>
      </c>
      <c r="BG56" s="114" t="s">
        <v>289</v>
      </c>
      <c r="BH56" s="92" t="s">
        <v>290</v>
      </c>
      <c r="BI56" s="92" t="s">
        <v>291</v>
      </c>
      <c r="BJ56" s="92" t="s">
        <v>293</v>
      </c>
      <c r="BK56" s="92" t="s">
        <v>310</v>
      </c>
      <c r="BL56" s="92" t="s">
        <v>313</v>
      </c>
      <c r="BM56" s="92" t="s">
        <v>402</v>
      </c>
      <c r="BN56" s="92" t="s">
        <v>405</v>
      </c>
      <c r="BO56" s="92" t="s">
        <v>408</v>
      </c>
      <c r="BP56" s="92" t="s">
        <v>409</v>
      </c>
    </row>
    <row r="57" spans="2:68" ht="13" x14ac:dyDescent="0.3">
      <c r="B57" s="57" t="s">
        <v>117</v>
      </c>
      <c r="C57" s="57" t="s">
        <v>25</v>
      </c>
      <c r="D57" s="247">
        <f>('1 Utsläpp'!D43/'1 Utsläpp'!$D43)*100</f>
        <v>100</v>
      </c>
      <c r="E57" s="247">
        <f>('1 Utsläpp'!E43/'1 Utsläpp'!$D43)*100</f>
        <v>95.637316082744235</v>
      </c>
      <c r="F57" s="247">
        <f>('1 Utsläpp'!F43/'1 Utsläpp'!$D43)*100</f>
        <v>92.73197320436735</v>
      </c>
      <c r="G57" s="247">
        <f>('1 Utsläpp'!G43/'1 Utsläpp'!$D43)*100</f>
        <v>103.452314163167</v>
      </c>
      <c r="H57" s="247">
        <f>('1 Utsläpp'!H43/'1 Utsläpp'!$D43)*100</f>
        <v>94.897666191540225</v>
      </c>
      <c r="I57" s="247">
        <f>('1 Utsläpp'!I43/'1 Utsläpp'!$D43)*100</f>
        <v>86.902169087782866</v>
      </c>
      <c r="J57" s="247">
        <f>('1 Utsläpp'!J43/'1 Utsläpp'!$D43)*100</f>
        <v>81.732906468765904</v>
      </c>
      <c r="K57" s="247">
        <f>('1 Utsläpp'!K43/'1 Utsläpp'!$D43)*100</f>
        <v>96.812603674500608</v>
      </c>
      <c r="L57" s="247">
        <f>('1 Utsläpp'!L43/'1 Utsläpp'!$D43)*100</f>
        <v>108.81712260098475</v>
      </c>
      <c r="M57" s="247">
        <f>('1 Utsläpp'!M43/'1 Utsläpp'!$D43)*100</f>
        <v>93.711814392975583</v>
      </c>
      <c r="N57" s="247">
        <f>('1 Utsläpp'!N43/'1 Utsläpp'!$D43)*100</f>
        <v>87.533043608947864</v>
      </c>
      <c r="O57" s="247">
        <f>('1 Utsläpp'!O43/'1 Utsläpp'!$D43)*100</f>
        <v>105.70648440854842</v>
      </c>
      <c r="P57" s="247">
        <f>('1 Utsläpp'!P43/'1 Utsläpp'!$D43)*100</f>
        <v>101.24922028385764</v>
      </c>
      <c r="Q57" s="247">
        <f>('1 Utsläpp'!Q43/'1 Utsläpp'!$D43)*100</f>
        <v>89.291413266494132</v>
      </c>
      <c r="R57" s="247">
        <f>('1 Utsläpp'!R43/'1 Utsläpp'!$D43)*100</f>
        <v>83.79937990980558</v>
      </c>
      <c r="S57" s="247">
        <f>('1 Utsläpp'!S43/'1 Utsläpp'!$D43)*100</f>
        <v>90.407851782158005</v>
      </c>
      <c r="T57" s="247">
        <f>('1 Utsläpp'!T43/'1 Utsläpp'!$D43)*100</f>
        <v>93.063913593207189</v>
      </c>
      <c r="U57" s="247">
        <f>('1 Utsläpp'!U43/'1 Utsläpp'!$D43)*100</f>
        <v>82.944706452914303</v>
      </c>
      <c r="V57" s="247">
        <f>('1 Utsläpp'!V43/'1 Utsläpp'!$D43)*100</f>
        <v>78.566773918190989</v>
      </c>
      <c r="W57" s="247">
        <f>('1 Utsläpp'!W43/'1 Utsläpp'!$D43)*100</f>
        <v>89.610284942749956</v>
      </c>
      <c r="X57" s="247">
        <f>('1 Utsläpp'!X43/'1 Utsläpp'!$D43)*100</f>
        <v>90.886868719449467</v>
      </c>
      <c r="Y57" s="247">
        <f>('1 Utsläpp'!Y43/'1 Utsläpp'!$D43)*100</f>
        <v>82.723519621185332</v>
      </c>
      <c r="Z57" s="247">
        <f>('1 Utsläpp'!Z43/'1 Utsläpp'!$D43)*100</f>
        <v>78.652668796520672</v>
      </c>
      <c r="AA57" s="247">
        <f>('1 Utsläpp'!AA43/'1 Utsläpp'!$D43)*100</f>
        <v>83.772853316455766</v>
      </c>
      <c r="AB57" s="247">
        <f>('1 Utsläpp'!AB43/'1 Utsläpp'!$D43)*100</f>
        <v>83.775604193854491</v>
      </c>
      <c r="AC57" s="247">
        <f>('1 Utsläpp'!AC43/'1 Utsläpp'!$D43)*100</f>
        <v>80.582094975128399</v>
      </c>
      <c r="AD57" s="247">
        <f>('1 Utsläpp'!AD43/'1 Utsläpp'!$D43)*100</f>
        <v>78.574746222636634</v>
      </c>
      <c r="AE57" s="247">
        <f>('1 Utsläpp'!AE43/'1 Utsläpp'!$D43)*100</f>
        <v>84.353930753894318</v>
      </c>
      <c r="AF57" s="247">
        <f>('1 Utsläpp'!AF43/'1 Utsläpp'!$D43)*100</f>
        <v>86.554348796740527</v>
      </c>
      <c r="AG57" s="247">
        <f>('1 Utsläpp'!AG43/'1 Utsläpp'!$D43)*100</f>
        <v>82.128439908960473</v>
      </c>
      <c r="AH57" s="247">
        <f>('1 Utsläpp'!AH43/'1 Utsläpp'!$D43)*100</f>
        <v>77.92470844952345</v>
      </c>
      <c r="AI57" s="247">
        <f>('1 Utsläpp'!AI43/'1 Utsläpp'!$D43)*100</f>
        <v>83.703642790394852</v>
      </c>
      <c r="AJ57" s="247">
        <f>('1 Utsläpp'!AJ43/'1 Utsläpp'!$D43)*100</f>
        <v>87.443347164102576</v>
      </c>
      <c r="AK57" s="247">
        <f>('1 Utsläpp'!AK43/'1 Utsläpp'!$D43)*100</f>
        <v>80.968258823307096</v>
      </c>
      <c r="AL57" s="247">
        <f>('1 Utsläpp'!AL43/'1 Utsläpp'!$D43)*100</f>
        <v>80.189343208597379</v>
      </c>
      <c r="AM57" s="247">
        <f>('1 Utsläpp'!AM43/'1 Utsläpp'!$D43)*100</f>
        <v>87.138918174983431</v>
      </c>
      <c r="AN57" s="247">
        <f>('1 Utsläpp'!AN43/'1 Utsläpp'!$D43)*100</f>
        <v>83.355778147642354</v>
      </c>
      <c r="AO57" s="247">
        <f>('1 Utsläpp'!AO43/'1 Utsläpp'!$D43)*100</f>
        <v>80.401127721423933</v>
      </c>
      <c r="AP57" s="247">
        <f>('1 Utsläpp'!AP43/'1 Utsläpp'!$D43)*100</f>
        <v>79.186853730219468</v>
      </c>
      <c r="AQ57" s="247">
        <f>('1 Utsläpp'!AQ43/'1 Utsläpp'!$D43)*100</f>
        <v>84.018943004637208</v>
      </c>
      <c r="AR57" s="247">
        <f>('1 Utsläpp'!AR43/'1 Utsläpp'!$D43)*100</f>
        <v>82.943170999842721</v>
      </c>
      <c r="AS57" s="247">
        <f>('1 Utsläpp'!AS43/'1 Utsläpp'!$D43)*100</f>
        <v>79.008470641330035</v>
      </c>
      <c r="AT57" s="247">
        <f>('1 Utsläpp'!AT43/'1 Utsläpp'!$D43)*100</f>
        <v>77.460951897432707</v>
      </c>
      <c r="AU57" s="247">
        <f>('1 Utsläpp'!AU43/'1 Utsläpp'!$D43)*100</f>
        <v>82.499598999131763</v>
      </c>
      <c r="AV57" s="247">
        <f>('1 Utsläpp'!AV43/'1 Utsläpp'!$D43)*100</f>
        <v>81.003821244583818</v>
      </c>
      <c r="AW57" s="247">
        <f>('1 Utsläpp'!AW43/'1 Utsläpp'!$D43)*100</f>
        <v>77.016801594394053</v>
      </c>
      <c r="AX57" s="247">
        <f>('1 Utsläpp'!AX43/'1 Utsläpp'!$D43)*100</f>
        <v>77.248549097111876</v>
      </c>
      <c r="AY57" s="247">
        <f>('1 Utsläpp'!AY43/'1 Utsläpp'!$D43)*100</f>
        <v>78.244098443748257</v>
      </c>
      <c r="AZ57" s="247">
        <f>('1 Utsläpp'!AZ43/'1 Utsläpp'!$D43)*100</f>
        <v>76.618863973554554</v>
      </c>
      <c r="BA57" s="247">
        <f>('1 Utsläpp'!BA43/'1 Utsläpp'!$D43)*100</f>
        <v>67.027434449785105</v>
      </c>
      <c r="BB57" s="247">
        <f>('1 Utsläpp'!BB43/'1 Utsläpp'!$D43)*100</f>
        <v>67.086033538521022</v>
      </c>
      <c r="BC57" s="247">
        <f>('1 Utsläpp'!BC43/'1 Utsläpp'!$D43)*100</f>
        <v>70.549309951913131</v>
      </c>
      <c r="BD57" s="247">
        <f>('1 Utsläpp'!BD43/'1 Utsläpp'!$D43)*100</f>
        <v>72.278310091068249</v>
      </c>
      <c r="BE57" s="247">
        <f>('1 Utsläpp'!BE43/'1 Utsläpp'!$D43)*100</f>
        <v>73.766385936909501</v>
      </c>
      <c r="BF57" s="247">
        <f>('1 Utsläpp'!BF43/'1 Utsläpp'!$D43)*100</f>
        <v>71.289135889983413</v>
      </c>
      <c r="BG57" s="247">
        <f>('1 Utsläpp'!BG43/'1 Utsläpp'!$D43)*100</f>
        <v>76.476211226727187</v>
      </c>
      <c r="BH57" s="247">
        <f>('1 Utsläpp'!BH43/'1 Utsläpp'!$D43)*100</f>
        <v>72.393357919314695</v>
      </c>
      <c r="BI57" s="247">
        <f>('1 Utsläpp'!BI43/'1 Utsläpp'!$D43)*100</f>
        <v>67.724242591497912</v>
      </c>
      <c r="BJ57" s="247">
        <f>('1 Utsläpp'!BJ43/'1 Utsläpp'!$D43)*100</f>
        <v>69.10530209201427</v>
      </c>
      <c r="BK57" s="247">
        <f>('1 Utsläpp'!BK43/'1 Utsläpp'!$D43)*100</f>
        <v>74.818342133208077</v>
      </c>
      <c r="BL57" s="247">
        <f>('1 Utsläpp'!BL43/'1 Utsläpp'!$D43)*100</f>
        <v>69.708265327621163</v>
      </c>
      <c r="BM57" s="247">
        <f>('1 Utsläpp'!BM43/'1 Utsläpp'!$D43)*100</f>
        <v>68.027166767642456</v>
      </c>
      <c r="BN57" s="247">
        <f>('1 Utsläpp'!BN43/'1 Utsläpp'!$D43)*100</f>
        <v>66.746769664258849</v>
      </c>
      <c r="BO57" s="247">
        <f>('1 Utsläpp'!BO43/'1 Utsläpp'!$D43)*100</f>
        <v>70.94120517413252</v>
      </c>
      <c r="BP57" s="247">
        <f>('1 Utsläpp'!BP43/'1 Utsläpp'!$D43)*100</f>
        <v>74.370771315249783</v>
      </c>
    </row>
    <row r="58" spans="2:68" ht="13" x14ac:dyDescent="0.3">
      <c r="B58" s="64" t="s">
        <v>202</v>
      </c>
      <c r="C58" s="57" t="s">
        <v>406</v>
      </c>
      <c r="D58" s="248">
        <f>('6 FV'!D42/'6 FV'!$D42)*100</f>
        <v>100</v>
      </c>
      <c r="E58" s="248">
        <f>('6 FV'!E42/'6 FV'!$D42)*100</f>
        <v>106.09700468794334</v>
      </c>
      <c r="F58" s="248">
        <f>('6 FV'!F42/'6 FV'!$D42)*100</f>
        <v>94.345340974432673</v>
      </c>
      <c r="G58" s="248">
        <f>('6 FV'!G42/'6 FV'!$D42)*100</f>
        <v>103.22514766477479</v>
      </c>
      <c r="H58" s="248">
        <f>('6 FV'!H42/'6 FV'!$D42)*100</f>
        <v>94.223643605824407</v>
      </c>
      <c r="I58" s="248">
        <f>('6 FV'!I42/'6 FV'!$D42)*100</f>
        <v>99.49404360850275</v>
      </c>
      <c r="J58" s="248">
        <f>('6 FV'!J42/'6 FV'!$D42)*100</f>
        <v>90.04316322764187</v>
      </c>
      <c r="K58" s="248">
        <f>('6 FV'!K42/'6 FV'!$D42)*100</f>
        <v>102.72831439100678</v>
      </c>
      <c r="L58" s="248">
        <f>('6 FV'!L42/'6 FV'!$D42)*100</f>
        <v>96.159837022616131</v>
      </c>
      <c r="M58" s="248">
        <f>('6 FV'!M42/'6 FV'!$D42)*100</f>
        <v>105.27843504214628</v>
      </c>
      <c r="N58" s="248">
        <f>('6 FV'!N42/'6 FV'!$D42)*100</f>
        <v>96.614737434160801</v>
      </c>
      <c r="O58" s="248">
        <f>('6 FV'!O42/'6 FV'!$D42)*100</f>
        <v>110.66207888232601</v>
      </c>
      <c r="P58" s="248">
        <f>('6 FV'!P42/'6 FV'!$D42)*100</f>
        <v>102.71994455822767</v>
      </c>
      <c r="Q58" s="248">
        <f>('6 FV'!Q42/'6 FV'!$D42)*100</f>
        <v>108.86917700271266</v>
      </c>
      <c r="R58" s="248">
        <f>('6 FV'!R42/'6 FV'!$D42)*100</f>
        <v>99.649889894849792</v>
      </c>
      <c r="S58" s="248">
        <f>('6 FV'!S42/'6 FV'!$D42)*100</f>
        <v>110.40746856918547</v>
      </c>
      <c r="T58" s="248">
        <f>('6 FV'!T42/'6 FV'!$D42)*100</f>
        <v>102.97078844661762</v>
      </c>
      <c r="U58" s="248">
        <f>('6 FV'!U42/'6 FV'!$D42)*100</f>
        <v>107.93267641305795</v>
      </c>
      <c r="V58" s="248">
        <f>('6 FV'!V42/'6 FV'!$D42)*100</f>
        <v>98.744441384805569</v>
      </c>
      <c r="W58" s="248">
        <f>('6 FV'!W42/'6 FV'!$D42)*100</f>
        <v>110.25103639454387</v>
      </c>
      <c r="X58" s="248">
        <f>('6 FV'!X42/'6 FV'!$D42)*100</f>
        <v>102.59263940165739</v>
      </c>
      <c r="Y58" s="248">
        <f>('6 FV'!Y42/'6 FV'!$D42)*100</f>
        <v>109.06218534659895</v>
      </c>
      <c r="Z58" s="248">
        <f>('6 FV'!Z42/'6 FV'!$D42)*100</f>
        <v>99.885249592598385</v>
      </c>
      <c r="AA58" s="248">
        <f>('6 FV'!AA42/'6 FV'!$D42)*100</f>
        <v>113.13611775350341</v>
      </c>
      <c r="AB58" s="248">
        <f>('6 FV'!AB42/'6 FV'!$D42)*100</f>
        <v>104.87877552694376</v>
      </c>
      <c r="AC58" s="248">
        <f>('6 FV'!AC42/'6 FV'!$D42)*100</f>
        <v>111.46039353279762</v>
      </c>
      <c r="AD58" s="248">
        <f>('6 FV'!AD42/'6 FV'!$D42)*100</f>
        <v>102.21373707174703</v>
      </c>
      <c r="AE58" s="248">
        <f>('6 FV'!AE42/'6 FV'!$D42)*100</f>
        <v>115.87288567561708</v>
      </c>
      <c r="AF58" s="248">
        <f>('6 FV'!AF42/'6 FV'!$D42)*100</f>
        <v>108.18628234626499</v>
      </c>
      <c r="AG58" s="248">
        <f>('6 FV'!AG42/'6 FV'!$D42)*100</f>
        <v>117.26403558183311</v>
      </c>
      <c r="AH58" s="248">
        <f>('6 FV'!AH42/'6 FV'!$D42)*100</f>
        <v>106.26197409201961</v>
      </c>
      <c r="AI58" s="248">
        <f>('6 FV'!AI42/'6 FV'!$D42)*100</f>
        <v>121.87229811335601</v>
      </c>
      <c r="AJ58" s="248">
        <f>('6 FV'!AJ42/'6 FV'!$D42)*100</f>
        <v>111.13137540625075</v>
      </c>
      <c r="AK58" s="248">
        <f>('6 FV'!AK42/'6 FV'!$D42)*100</f>
        <v>120.80405635575806</v>
      </c>
      <c r="AL58" s="248">
        <f>('6 FV'!AL42/'6 FV'!$D42)*100</f>
        <v>108.27742982522952</v>
      </c>
      <c r="AM58" s="248">
        <f>('6 FV'!AM42/'6 FV'!$D42)*100</f>
        <v>124.02978990882741</v>
      </c>
      <c r="AN58" s="248">
        <f>('6 FV'!AN42/'6 FV'!$D42)*100</f>
        <v>115.06477832079393</v>
      </c>
      <c r="AO58" s="248">
        <f>('6 FV'!AO42/'6 FV'!$D42)*100</f>
        <v>120.92407975781052</v>
      </c>
      <c r="AP58" s="248">
        <f>('6 FV'!AP42/'6 FV'!$D42)*100</f>
        <v>109.80827224052891</v>
      </c>
      <c r="AQ58" s="248">
        <f>('6 FV'!AQ42/'6 FV'!$D42)*100</f>
        <v>126.91872139086533</v>
      </c>
      <c r="AR58" s="248">
        <f>('6 FV'!AR42/'6 FV'!$D42)*100</f>
        <v>116.89668362115793</v>
      </c>
      <c r="AS58" s="248">
        <f>('6 FV'!AS42/'6 FV'!$D42)*100</f>
        <v>124.34416082801081</v>
      </c>
      <c r="AT58" s="248">
        <f>('6 FV'!AT42/'6 FV'!$D42)*100</f>
        <v>111.42842077158141</v>
      </c>
      <c r="AU58" s="248">
        <f>('6 FV'!AU42/'6 FV'!$D42)*100</f>
        <v>129.04223166525358</v>
      </c>
      <c r="AV58" s="248">
        <f>('6 FV'!AV42/'6 FV'!$D42)*100</f>
        <v>119.77029830921009</v>
      </c>
      <c r="AW58" s="248">
        <f>('6 FV'!AW42/'6 FV'!$D42)*100</f>
        <v>126.71508335934956</v>
      </c>
      <c r="AX58" s="248">
        <f>('6 FV'!AX42/'6 FV'!$D42)*100</f>
        <v>115.03933402914544</v>
      </c>
      <c r="AY58" s="248">
        <f>('6 FV'!AY42/'6 FV'!$D42)*100</f>
        <v>132.46875750669378</v>
      </c>
      <c r="AZ58" s="248">
        <f>('6 FV'!AZ42/'6 FV'!$D42)*100</f>
        <v>122.42161023864904</v>
      </c>
      <c r="BA58" s="248">
        <f>('6 FV'!BA42/'6 FV'!$D42)*100</f>
        <v>118.08134975271329</v>
      </c>
      <c r="BB58" s="248">
        <f>('6 FV'!BB42/'6 FV'!$D42)*100</f>
        <v>112.32307219734057</v>
      </c>
      <c r="BC58" s="248">
        <f>('6 FV'!BC42/'6 FV'!$D42)*100</f>
        <v>131.26115803332365</v>
      </c>
      <c r="BD58" s="248">
        <f>('6 FV'!BD42/'6 FV'!$D42)*100</f>
        <v>122.94999778199431</v>
      </c>
      <c r="BE58" s="248">
        <f>('6 FV'!BE42/'6 FV'!$D42)*100</f>
        <v>131.01290879309522</v>
      </c>
      <c r="BF58" s="248">
        <f>('6 FV'!BF42/'6 FV'!$D42)*100</f>
        <v>118.8955670854652</v>
      </c>
      <c r="BG58" s="248">
        <f>('6 FV'!BG42/'6 FV'!$D42)*100</f>
        <v>139.971391911561</v>
      </c>
      <c r="BH58" s="248">
        <f>('6 FV'!BH42/'6 FV'!$D42)*100</f>
        <v>126.44507255389546</v>
      </c>
      <c r="BI58" s="248">
        <f>('6 FV'!BI42/'6 FV'!$D42)*100</f>
        <v>133.51465181077145</v>
      </c>
      <c r="BJ58" s="248">
        <f>('6 FV'!BJ42/'6 FV'!$D42)*100</f>
        <v>121.72540754808259</v>
      </c>
      <c r="BK58" s="248">
        <f>('6 FV'!BK42/'6 FV'!$D42)*100</f>
        <v>138.62836854382485</v>
      </c>
      <c r="BL58" s="248">
        <f>('6 FV'!BL42/'6 FV'!$D42)*100</f>
        <v>129.07328374486406</v>
      </c>
      <c r="BM58" s="248">
        <f>('6 FV'!BM42/'6 FV'!$D42)*100</f>
        <v>132.23331411061739</v>
      </c>
      <c r="BN58" s="248">
        <f>('6 FV'!BN42/'6 FV'!$D42)*100</f>
        <v>120.30580021041759</v>
      </c>
      <c r="BO58" s="248">
        <f>('6 FV'!BO42/'6 FV'!$D42)*100</f>
        <v>137.82226994886869</v>
      </c>
      <c r="BP58" s="248">
        <f>('6 FV'!BP42/'6 FV'!$D42)*100</f>
        <v>129.30337044796184</v>
      </c>
    </row>
    <row r="59" spans="2:68" ht="13" x14ac:dyDescent="0.3">
      <c r="B59" s="66" t="s">
        <v>273</v>
      </c>
      <c r="C59" s="66" t="s">
        <v>407</v>
      </c>
      <c r="D59" s="249">
        <f t="shared" ref="D59:AI59" si="0">(D41/$D41)*100</f>
        <v>100</v>
      </c>
      <c r="E59" s="249">
        <f t="shared" si="0"/>
        <v>90.14139123346267</v>
      </c>
      <c r="F59" s="249">
        <f t="shared" si="0"/>
        <v>98.289933818244904</v>
      </c>
      <c r="G59" s="249">
        <f t="shared" si="0"/>
        <v>100.22006894979694</v>
      </c>
      <c r="H59" s="249">
        <f t="shared" si="0"/>
        <v>100.71534336809935</v>
      </c>
      <c r="I59" s="249">
        <f t="shared" si="0"/>
        <v>87.344092104380238</v>
      </c>
      <c r="J59" s="249">
        <f t="shared" si="0"/>
        <v>90.770807620489251</v>
      </c>
      <c r="K59" s="249">
        <f t="shared" si="0"/>
        <v>94.241401943003126</v>
      </c>
      <c r="L59" s="249">
        <f t="shared" si="0"/>
        <v>113.16275689547159</v>
      </c>
      <c r="M59" s="249">
        <f t="shared" si="0"/>
        <v>89.013304914211332</v>
      </c>
      <c r="N59" s="249">
        <f t="shared" si="0"/>
        <v>90.600094699422257</v>
      </c>
      <c r="O59" s="249">
        <f t="shared" si="0"/>
        <v>95.521867541412135</v>
      </c>
      <c r="P59" s="249">
        <f t="shared" si="0"/>
        <v>98.568219365094834</v>
      </c>
      <c r="Q59" s="249">
        <f t="shared" si="0"/>
        <v>82.01716567056377</v>
      </c>
      <c r="R59" s="249">
        <f t="shared" si="0"/>
        <v>84.093800804226078</v>
      </c>
      <c r="S59" s="249">
        <f t="shared" si="0"/>
        <v>81.885630522816555</v>
      </c>
      <c r="T59" s="249">
        <f t="shared" si="0"/>
        <v>90.378946298399612</v>
      </c>
      <c r="U59" s="249">
        <f t="shared" si="0"/>
        <v>76.848558943804221</v>
      </c>
      <c r="V59" s="249">
        <f t="shared" si="0"/>
        <v>79.565768782890245</v>
      </c>
      <c r="W59" s="249">
        <f t="shared" si="0"/>
        <v>81.278405966245074</v>
      </c>
      <c r="X59" s="249">
        <f t="shared" si="0"/>
        <v>88.590048223265811</v>
      </c>
      <c r="Y59" s="249">
        <f t="shared" si="0"/>
        <v>75.849864330418939</v>
      </c>
      <c r="Z59" s="249">
        <f t="shared" si="0"/>
        <v>78.743026740505769</v>
      </c>
      <c r="AA59" s="249">
        <f t="shared" si="0"/>
        <v>74.046073862086047</v>
      </c>
      <c r="AB59" s="249">
        <f t="shared" si="0"/>
        <v>79.878510950323061</v>
      </c>
      <c r="AC59" s="249">
        <f t="shared" si="0"/>
        <v>72.296618037165686</v>
      </c>
      <c r="AD59" s="249">
        <f t="shared" si="0"/>
        <v>76.872980553956822</v>
      </c>
      <c r="AE59" s="249">
        <f t="shared" si="0"/>
        <v>72.798679572062113</v>
      </c>
      <c r="AF59" s="249">
        <f t="shared" si="0"/>
        <v>80.004920142935958</v>
      </c>
      <c r="AG59" s="249">
        <f t="shared" si="0"/>
        <v>70.037193843330485</v>
      </c>
      <c r="AH59" s="249">
        <f t="shared" si="0"/>
        <v>73.332637677183612</v>
      </c>
      <c r="AI59" s="249">
        <f t="shared" si="0"/>
        <v>68.681434654280778</v>
      </c>
      <c r="AJ59" s="249">
        <f t="shared" ref="AJ59:BP59" si="1">(AJ41/$D41)*100</f>
        <v>78.684662044760586</v>
      </c>
      <c r="AK59" s="249">
        <f t="shared" si="1"/>
        <v>67.024453702831138</v>
      </c>
      <c r="AL59" s="249">
        <f t="shared" si="1"/>
        <v>74.059149111713239</v>
      </c>
      <c r="AM59" s="249">
        <f t="shared" si="1"/>
        <v>70.256442616760111</v>
      </c>
      <c r="AN59" s="249">
        <f t="shared" si="1"/>
        <v>72.442479240042758</v>
      </c>
      <c r="AO59" s="249">
        <f t="shared" si="1"/>
        <v>66.488930808862165</v>
      </c>
      <c r="AP59" s="249">
        <f t="shared" si="1"/>
        <v>72.113741628467736</v>
      </c>
      <c r="AQ59" s="249">
        <f t="shared" si="1"/>
        <v>66.199014679550885</v>
      </c>
      <c r="AR59" s="249">
        <f t="shared" si="1"/>
        <v>70.954255014322982</v>
      </c>
      <c r="AS59" s="249">
        <f t="shared" si="1"/>
        <v>63.540153486268039</v>
      </c>
      <c r="AT59" s="249">
        <f t="shared" si="1"/>
        <v>69.516332871863057</v>
      </c>
      <c r="AU59" s="249">
        <f t="shared" si="1"/>
        <v>63.932247555314056</v>
      </c>
      <c r="AV59" s="249">
        <f t="shared" si="1"/>
        <v>67.632645478979171</v>
      </c>
      <c r="AW59" s="249">
        <f t="shared" si="1"/>
        <v>60.779505921945521</v>
      </c>
      <c r="AX59" s="249">
        <f t="shared" si="1"/>
        <v>67.149683844258718</v>
      </c>
      <c r="AY59" s="249">
        <f t="shared" si="1"/>
        <v>59.066077101081369</v>
      </c>
      <c r="AZ59" s="249">
        <f t="shared" si="1"/>
        <v>62.586061255193037</v>
      </c>
      <c r="BA59" s="249">
        <f t="shared" si="1"/>
        <v>56.763777336687284</v>
      </c>
      <c r="BB59" s="249">
        <f t="shared" si="1"/>
        <v>59.72596032688412</v>
      </c>
      <c r="BC59" s="249">
        <f t="shared" si="1"/>
        <v>53.747285951875099</v>
      </c>
      <c r="BD59" s="249">
        <f t="shared" si="1"/>
        <v>58.786751846247867</v>
      </c>
      <c r="BE59" s="249">
        <f t="shared" si="1"/>
        <v>56.304669987448762</v>
      </c>
      <c r="BF59" s="249">
        <f t="shared" si="1"/>
        <v>59.959456552941923</v>
      </c>
      <c r="BG59" s="249">
        <f t="shared" si="1"/>
        <v>54.637029883254741</v>
      </c>
      <c r="BH59" s="249">
        <f t="shared" si="1"/>
        <v>57.252810613444851</v>
      </c>
      <c r="BI59" s="249">
        <f t="shared" si="1"/>
        <v>50.72420267962994</v>
      </c>
      <c r="BJ59" s="249">
        <f t="shared" si="1"/>
        <v>56.771469066322148</v>
      </c>
      <c r="BK59" s="249">
        <f t="shared" si="1"/>
        <v>53.970441201257891</v>
      </c>
      <c r="BL59" s="249">
        <f t="shared" si="1"/>
        <v>54.0067342405356</v>
      </c>
      <c r="BM59" s="249">
        <f t="shared" si="1"/>
        <v>51.444802109955113</v>
      </c>
      <c r="BN59" s="249">
        <f t="shared" si="1"/>
        <v>55.48092406809748</v>
      </c>
      <c r="BO59" s="249">
        <f t="shared" si="1"/>
        <v>51.472962388771649</v>
      </c>
      <c r="BP59" s="249">
        <f t="shared" si="1"/>
        <v>57.516498647790726</v>
      </c>
    </row>
    <row r="60" spans="2:68" x14ac:dyDescent="0.35">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BA60" s="58"/>
      <c r="BB60" s="58"/>
    </row>
    <row r="61" spans="2:68" x14ac:dyDescent="0.35">
      <c r="C61" s="75"/>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BA61" s="58"/>
      <c r="BB61" s="58"/>
    </row>
    <row r="62" spans="2:68" x14ac:dyDescent="0.35">
      <c r="C62" s="75"/>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BA62" s="58"/>
      <c r="BB62" s="58"/>
    </row>
    <row r="63" spans="2:68" x14ac:dyDescent="0.35">
      <c r="C63" s="75"/>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BA63" s="58"/>
      <c r="BB63" s="58"/>
    </row>
    <row r="64" spans="2:68" s="2" customFormat="1" x14ac:dyDescent="0.35">
      <c r="B64" s="78" t="s">
        <v>118</v>
      </c>
      <c r="C64" s="78" t="s">
        <v>120</v>
      </c>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10"/>
      <c r="AM64" s="110"/>
      <c r="AN64" s="110"/>
      <c r="AO64" s="110"/>
      <c r="AP64" s="110"/>
      <c r="AQ64" s="110"/>
      <c r="BC64" s="185"/>
      <c r="BD64" s="185"/>
      <c r="BE64" s="185"/>
      <c r="BF64" s="185"/>
      <c r="BG64" s="185"/>
      <c r="BH64" s="185"/>
      <c r="BI64" s="185"/>
      <c r="BJ64" s="185"/>
    </row>
    <row r="65" spans="2:62" s="67" customFormat="1" x14ac:dyDescent="0.35">
      <c r="B65" s="196">
        <v>45533</v>
      </c>
      <c r="C65" s="196">
        <v>45533</v>
      </c>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10"/>
      <c r="AM65" s="110"/>
      <c r="AN65" s="110"/>
      <c r="AO65" s="110"/>
      <c r="AP65" s="110"/>
      <c r="AQ65" s="110"/>
      <c r="BC65" s="185"/>
      <c r="BD65" s="185"/>
      <c r="BE65" s="185"/>
      <c r="BF65" s="185"/>
      <c r="BG65" s="185"/>
      <c r="BH65" s="185"/>
      <c r="BI65" s="185"/>
      <c r="BJ65" s="185"/>
    </row>
    <row r="66" spans="2:62" s="67" customFormat="1" x14ac:dyDescent="0.35">
      <c r="B66" s="80"/>
      <c r="C66" s="80"/>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10"/>
      <c r="AM66" s="110"/>
      <c r="AN66" s="110"/>
      <c r="AO66" s="110"/>
      <c r="AP66" s="110"/>
      <c r="AQ66" s="110"/>
      <c r="BC66" s="185"/>
      <c r="BD66" s="185"/>
      <c r="BE66" s="185"/>
      <c r="BF66" s="185"/>
      <c r="BG66" s="185"/>
      <c r="BH66" s="185"/>
      <c r="BI66" s="185"/>
      <c r="BJ66" s="185"/>
    </row>
    <row r="67" spans="2:62" s="67" customFormat="1" x14ac:dyDescent="0.35">
      <c r="B67" s="78" t="s">
        <v>119</v>
      </c>
      <c r="C67" s="78" t="s">
        <v>121</v>
      </c>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27"/>
      <c r="AM67" s="27"/>
      <c r="AN67" s="27"/>
      <c r="AO67" s="27"/>
      <c r="AP67" s="27"/>
      <c r="AQ67" s="27"/>
      <c r="BC67" s="185"/>
      <c r="BD67" s="185"/>
      <c r="BE67" s="185"/>
      <c r="BF67" s="185"/>
      <c r="BG67" s="185"/>
      <c r="BH67" s="185"/>
      <c r="BI67" s="185"/>
      <c r="BJ67" s="185"/>
    </row>
    <row r="68" spans="2:62" s="67" customFormat="1" x14ac:dyDescent="0.35">
      <c r="B68" s="80" t="s">
        <v>185</v>
      </c>
      <c r="C68" s="80" t="s">
        <v>184</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08"/>
      <c r="AJ68" s="108"/>
      <c r="AK68" s="108"/>
      <c r="AL68" s="111"/>
      <c r="AM68" s="111"/>
      <c r="AN68" s="111"/>
      <c r="AO68" s="111"/>
      <c r="AP68" s="111"/>
      <c r="AQ68" s="111"/>
      <c r="BC68" s="185"/>
      <c r="BD68" s="185"/>
      <c r="BE68" s="185"/>
      <c r="BF68" s="185"/>
      <c r="BG68" s="185"/>
      <c r="BH68" s="185"/>
      <c r="BI68" s="185"/>
      <c r="BJ68" s="185"/>
    </row>
    <row r="69" spans="2:62" s="67" customFormat="1" x14ac:dyDescent="0.35">
      <c r="B69" s="57"/>
      <c r="C69" s="80"/>
      <c r="D69" s="116"/>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08"/>
      <c r="AJ69" s="108"/>
      <c r="AK69" s="108"/>
      <c r="AL69" s="111"/>
      <c r="AM69" s="111"/>
      <c r="AN69" s="111"/>
      <c r="AO69" s="111"/>
      <c r="AP69" s="111"/>
      <c r="AQ69" s="111"/>
      <c r="BA69" s="185"/>
      <c r="BB69" s="185"/>
      <c r="BC69" s="185"/>
      <c r="BD69" s="185"/>
      <c r="BE69" s="185"/>
      <c r="BF69" s="185"/>
      <c r="BG69" s="185"/>
      <c r="BH69" s="185"/>
      <c r="BI69" s="185"/>
      <c r="BJ69" s="185"/>
    </row>
    <row r="70" spans="2:62" x14ac:dyDescent="0.35">
      <c r="B70" s="78" t="s">
        <v>34</v>
      </c>
      <c r="C70" s="78" t="s">
        <v>33</v>
      </c>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row>
    <row r="71" spans="2:62" x14ac:dyDescent="0.35">
      <c r="B71" s="81" t="s">
        <v>439</v>
      </c>
      <c r="C71" s="81" t="s">
        <v>436</v>
      </c>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row>
    <row r="72" spans="2:62" x14ac:dyDescent="0.35">
      <c r="B72" s="81" t="s">
        <v>440</v>
      </c>
      <c r="C72" s="81" t="s">
        <v>438</v>
      </c>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row>
    <row r="73" spans="2:62" x14ac:dyDescent="0.35">
      <c r="B73" s="81" t="s">
        <v>437</v>
      </c>
      <c r="C73" s="81" t="s">
        <v>437</v>
      </c>
      <c r="AI73" s="111"/>
      <c r="AJ73" s="111"/>
      <c r="AK73" s="111"/>
    </row>
    <row r="74" spans="2:62" x14ac:dyDescent="0.35">
      <c r="C74" s="57"/>
      <c r="AI74" s="111"/>
      <c r="AJ74" s="111"/>
      <c r="AK74" s="111"/>
    </row>
    <row r="75" spans="2:62" x14ac:dyDescent="0.35">
      <c r="C75" s="57"/>
      <c r="AI75" s="111"/>
      <c r="AJ75" s="111"/>
      <c r="AK75" s="111"/>
    </row>
    <row r="76" spans="2:62" x14ac:dyDescent="0.35">
      <c r="C76" s="57"/>
      <c r="AI76" s="111"/>
      <c r="AJ76" s="111"/>
      <c r="AK76" s="111"/>
    </row>
    <row r="77" spans="2:62" x14ac:dyDescent="0.35">
      <c r="C77" s="57"/>
      <c r="AI77" s="111"/>
      <c r="AJ77" s="111"/>
      <c r="AK77" s="111"/>
    </row>
    <row r="78" spans="2:62" x14ac:dyDescent="0.35">
      <c r="C78" s="57"/>
    </row>
    <row r="79" spans="2:62" x14ac:dyDescent="0.35">
      <c r="C79" s="64"/>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74"/>
      <c r="AS79" s="74"/>
      <c r="AT79" s="74"/>
      <c r="AU79" s="74"/>
      <c r="AV79" s="74"/>
      <c r="AW79" s="74"/>
      <c r="AX79" s="74"/>
      <c r="AY79" s="74"/>
      <c r="AZ79" s="74"/>
    </row>
    <row r="80" spans="2:62" ht="15" customHeight="1" x14ac:dyDescent="0.35">
      <c r="C80" s="64"/>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74"/>
      <c r="AS80" s="74"/>
      <c r="AT80" s="74"/>
      <c r="AU80" s="74"/>
      <c r="AV80" s="74"/>
      <c r="AW80" s="74"/>
      <c r="AX80" s="74"/>
      <c r="AY80" s="74"/>
      <c r="AZ80" s="74"/>
    </row>
    <row r="81" spans="3:52" ht="15" customHeight="1" x14ac:dyDescent="0.35">
      <c r="C81" s="118"/>
      <c r="D81" s="119"/>
      <c r="E81" s="118"/>
      <c r="F81" s="119"/>
      <c r="G81" s="118"/>
      <c r="H81" s="119"/>
      <c r="I81" s="118"/>
      <c r="J81" s="119"/>
      <c r="K81" s="118"/>
      <c r="L81" s="119"/>
      <c r="M81" s="118"/>
      <c r="N81" s="119"/>
      <c r="O81" s="118"/>
      <c r="P81" s="119"/>
      <c r="Q81" s="118"/>
      <c r="R81" s="119"/>
      <c r="S81" s="118"/>
      <c r="T81" s="119"/>
      <c r="U81" s="118"/>
      <c r="V81" s="119"/>
      <c r="W81" s="118"/>
      <c r="X81" s="119"/>
      <c r="Y81" s="118"/>
      <c r="Z81" s="119"/>
      <c r="AA81" s="118"/>
      <c r="AB81" s="119"/>
      <c r="AC81" s="118"/>
      <c r="AD81" s="119"/>
      <c r="AE81" s="118"/>
      <c r="AF81" s="119"/>
      <c r="AG81" s="118"/>
      <c r="AH81" s="119"/>
      <c r="AI81" s="118"/>
      <c r="AJ81" s="119"/>
      <c r="AK81" s="118"/>
      <c r="AL81" s="119"/>
      <c r="AM81" s="118"/>
      <c r="AN81" s="119"/>
      <c r="AO81" s="118"/>
      <c r="AP81" s="119"/>
      <c r="AQ81" s="119"/>
      <c r="AR81" s="74"/>
      <c r="AS81" s="74"/>
      <c r="AT81" s="74"/>
      <c r="AU81" s="74"/>
      <c r="AV81" s="74"/>
      <c r="AW81" s="74"/>
      <c r="AX81" s="74"/>
      <c r="AY81" s="74"/>
      <c r="AZ81" s="74"/>
    </row>
    <row r="82" spans="3:52" x14ac:dyDescent="0.35">
      <c r="C82" s="73"/>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74"/>
      <c r="AS82" s="74"/>
      <c r="AT82" s="74"/>
      <c r="AU82" s="74"/>
      <c r="AV82" s="74"/>
      <c r="AW82" s="74"/>
      <c r="AX82" s="74"/>
      <c r="AY82" s="74"/>
      <c r="AZ82" s="74"/>
    </row>
    <row r="83" spans="3:52" x14ac:dyDescent="0.35">
      <c r="C83" s="73"/>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74"/>
      <c r="AS83" s="74"/>
      <c r="AT83" s="74"/>
      <c r="AU83" s="74"/>
      <c r="AV83" s="74"/>
      <c r="AW83" s="74"/>
      <c r="AX83" s="74"/>
      <c r="AY83" s="74"/>
      <c r="AZ83" s="74"/>
    </row>
    <row r="84" spans="3:52" x14ac:dyDescent="0.35">
      <c r="C84" s="73"/>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74"/>
      <c r="AS84" s="74"/>
      <c r="AT84" s="74"/>
      <c r="AU84" s="74"/>
      <c r="AV84" s="74"/>
      <c r="AW84" s="74"/>
      <c r="AX84" s="74"/>
      <c r="AY84" s="74"/>
      <c r="AZ84" s="74"/>
    </row>
    <row r="85" spans="3:52" x14ac:dyDescent="0.35">
      <c r="C85" s="73"/>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74"/>
      <c r="AS85" s="74"/>
      <c r="AT85" s="74"/>
      <c r="AU85" s="74"/>
      <c r="AV85" s="74"/>
      <c r="AW85" s="74"/>
      <c r="AX85" s="74"/>
      <c r="AY85" s="74"/>
      <c r="AZ85" s="74"/>
    </row>
    <row r="86" spans="3:52" x14ac:dyDescent="0.35">
      <c r="C86" s="73"/>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74"/>
      <c r="AS86" s="74"/>
      <c r="AT86" s="74"/>
      <c r="AU86" s="74"/>
      <c r="AV86" s="74"/>
      <c r="AW86" s="74"/>
      <c r="AX86" s="74"/>
      <c r="AY86" s="74"/>
      <c r="AZ86" s="74"/>
    </row>
    <row r="87" spans="3:52" x14ac:dyDescent="0.35">
      <c r="C87" s="73"/>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74"/>
      <c r="AS87" s="74"/>
      <c r="AT87" s="74"/>
      <c r="AU87" s="74"/>
      <c r="AV87" s="74"/>
      <c r="AW87" s="74"/>
      <c r="AX87" s="74"/>
      <c r="AY87" s="74"/>
      <c r="AZ87" s="74"/>
    </row>
    <row r="88" spans="3:52" ht="12.75" customHeight="1" x14ac:dyDescent="0.35">
      <c r="C88" s="73"/>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74"/>
      <c r="AS88" s="74"/>
      <c r="AT88" s="74"/>
      <c r="AU88" s="74"/>
      <c r="AV88" s="74"/>
      <c r="AW88" s="74"/>
      <c r="AX88" s="74"/>
      <c r="AY88" s="74"/>
      <c r="AZ88" s="74"/>
    </row>
    <row r="89" spans="3:52" ht="12.75" customHeight="1" x14ac:dyDescent="0.35">
      <c r="C89" s="73"/>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74"/>
      <c r="AS89" s="74"/>
      <c r="AT89" s="74"/>
      <c r="AU89" s="74"/>
      <c r="AV89" s="74"/>
      <c r="AW89" s="74"/>
      <c r="AX89" s="74"/>
      <c r="AY89" s="74"/>
      <c r="AZ89" s="74"/>
    </row>
    <row r="90" spans="3:52" x14ac:dyDescent="0.35">
      <c r="C90" s="74"/>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74"/>
      <c r="AS90" s="74"/>
      <c r="AT90" s="74"/>
      <c r="AU90" s="74"/>
      <c r="AV90" s="74"/>
      <c r="AW90" s="74"/>
      <c r="AX90" s="74"/>
      <c r="AY90" s="74"/>
      <c r="AZ90" s="74"/>
    </row>
    <row r="91" spans="3:52" x14ac:dyDescent="0.35">
      <c r="C91" s="74"/>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74"/>
      <c r="AS91" s="74"/>
      <c r="AT91" s="74"/>
      <c r="AU91" s="74"/>
      <c r="AV91" s="74"/>
      <c r="AW91" s="74"/>
      <c r="AX91" s="74"/>
      <c r="AY91" s="74"/>
      <c r="AZ91" s="74"/>
    </row>
    <row r="92" spans="3:52" x14ac:dyDescent="0.35">
      <c r="C92" s="74"/>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74"/>
      <c r="AS92" s="74"/>
      <c r="AT92" s="74"/>
      <c r="AU92" s="74"/>
      <c r="AV92" s="74"/>
      <c r="AW92" s="74"/>
      <c r="AX92" s="74"/>
      <c r="AY92" s="74"/>
      <c r="AZ92" s="74"/>
    </row>
    <row r="93" spans="3:52" x14ac:dyDescent="0.35">
      <c r="C93" s="74"/>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74"/>
      <c r="AS93" s="74"/>
      <c r="AT93" s="74"/>
      <c r="AU93" s="74"/>
      <c r="AV93" s="74"/>
      <c r="AW93" s="74"/>
      <c r="AX93" s="74"/>
      <c r="AY93" s="74"/>
      <c r="AZ93" s="74"/>
    </row>
    <row r="94" spans="3:52" x14ac:dyDescent="0.35">
      <c r="C94" s="74"/>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74"/>
      <c r="AS94" s="74"/>
      <c r="AT94" s="74"/>
      <c r="AU94" s="74"/>
      <c r="AV94" s="74"/>
      <c r="AW94" s="74"/>
      <c r="AX94" s="74"/>
      <c r="AY94" s="74"/>
      <c r="AZ94" s="74"/>
    </row>
    <row r="95" spans="3:52" x14ac:dyDescent="0.35">
      <c r="C95" s="74"/>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74"/>
      <c r="AS95" s="74"/>
      <c r="AT95" s="74"/>
      <c r="AU95" s="74"/>
      <c r="AV95" s="74"/>
      <c r="AW95" s="74"/>
      <c r="AX95" s="74"/>
      <c r="AY95" s="74"/>
      <c r="AZ95" s="74"/>
    </row>
    <row r="96" spans="3:52" x14ac:dyDescent="0.35">
      <c r="C96" s="74"/>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74"/>
      <c r="AS96" s="74"/>
      <c r="AT96" s="74"/>
      <c r="AU96" s="74"/>
      <c r="AV96" s="74"/>
      <c r="AW96" s="74"/>
      <c r="AX96" s="74"/>
      <c r="AY96" s="74"/>
      <c r="AZ96" s="74"/>
    </row>
    <row r="97" spans="3:52" x14ac:dyDescent="0.35">
      <c r="C97" s="74"/>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74"/>
      <c r="AS97" s="74"/>
      <c r="AT97" s="74"/>
      <c r="AU97" s="74"/>
      <c r="AV97" s="74"/>
      <c r="AW97" s="74"/>
      <c r="AX97" s="74"/>
      <c r="AY97" s="74"/>
      <c r="AZ97" s="74"/>
    </row>
    <row r="98" spans="3:52" x14ac:dyDescent="0.35">
      <c r="C98" s="74"/>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74"/>
      <c r="AS98" s="74"/>
      <c r="AT98" s="74"/>
      <c r="AU98" s="74"/>
      <c r="AV98" s="74"/>
      <c r="AW98" s="74"/>
      <c r="AX98" s="74"/>
      <c r="AY98" s="74"/>
      <c r="AZ98" s="74"/>
    </row>
    <row r="99" spans="3:52" x14ac:dyDescent="0.35">
      <c r="C99" s="74"/>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74"/>
      <c r="AS99" s="74"/>
      <c r="AT99" s="74"/>
      <c r="AU99" s="74"/>
      <c r="AV99" s="74"/>
      <c r="AW99" s="74"/>
      <c r="AX99" s="74"/>
      <c r="AY99" s="74"/>
      <c r="AZ99" s="74"/>
    </row>
    <row r="100" spans="3:52" x14ac:dyDescent="0.35">
      <c r="C100" s="74"/>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74"/>
      <c r="AS100" s="74"/>
      <c r="AT100" s="74"/>
      <c r="AU100" s="74"/>
      <c r="AV100" s="74"/>
      <c r="AW100" s="74"/>
      <c r="AX100" s="74"/>
      <c r="AY100" s="74"/>
      <c r="AZ100" s="74"/>
    </row>
    <row r="101" spans="3:52" x14ac:dyDescent="0.35">
      <c r="C101" s="74"/>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74"/>
      <c r="AS101" s="74"/>
      <c r="AT101" s="74"/>
      <c r="AU101" s="74"/>
      <c r="AV101" s="74"/>
      <c r="AW101" s="74"/>
      <c r="AX101" s="74"/>
      <c r="AY101" s="74"/>
      <c r="AZ101" s="74"/>
    </row>
    <row r="102" spans="3:52" x14ac:dyDescent="0.35">
      <c r="C102" s="74"/>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74"/>
      <c r="AS102" s="74"/>
      <c r="AT102" s="74"/>
      <c r="AU102" s="74"/>
      <c r="AV102" s="74"/>
      <c r="AW102" s="74"/>
      <c r="AX102" s="74"/>
      <c r="AY102" s="74"/>
      <c r="AZ102" s="74"/>
    </row>
    <row r="103" spans="3:52" x14ac:dyDescent="0.35">
      <c r="C103" s="74"/>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74"/>
      <c r="AS103" s="74"/>
      <c r="AT103" s="74"/>
      <c r="AU103" s="74"/>
      <c r="AV103" s="74"/>
      <c r="AW103" s="74"/>
      <c r="AX103" s="74"/>
      <c r="AY103" s="74"/>
      <c r="AZ103" s="74"/>
    </row>
    <row r="104" spans="3:52" x14ac:dyDescent="0.35">
      <c r="C104" s="74"/>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74"/>
      <c r="AS104" s="74"/>
      <c r="AT104" s="74"/>
      <c r="AU104" s="74"/>
      <c r="AV104" s="74"/>
      <c r="AW104" s="74"/>
      <c r="AX104" s="74"/>
      <c r="AY104" s="74"/>
      <c r="AZ104" s="74"/>
    </row>
    <row r="105" spans="3:52" x14ac:dyDescent="0.35">
      <c r="C105" s="74"/>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74"/>
      <c r="AS105" s="74"/>
      <c r="AT105" s="74"/>
      <c r="AU105" s="74"/>
      <c r="AV105" s="74"/>
      <c r="AW105" s="74"/>
      <c r="AX105" s="74"/>
      <c r="AY105" s="74"/>
      <c r="AZ105" s="74"/>
    </row>
    <row r="106" spans="3:52" x14ac:dyDescent="0.35">
      <c r="C106" s="74"/>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74"/>
      <c r="AS106" s="74"/>
      <c r="AT106" s="74"/>
      <c r="AU106" s="74"/>
      <c r="AV106" s="74"/>
      <c r="AW106" s="74"/>
      <c r="AX106" s="74"/>
      <c r="AY106" s="74"/>
      <c r="AZ106" s="74"/>
    </row>
    <row r="107" spans="3:52" x14ac:dyDescent="0.35">
      <c r="C107" s="74"/>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74"/>
      <c r="AS107" s="74"/>
      <c r="AT107" s="74"/>
      <c r="AU107" s="74"/>
      <c r="AV107" s="74"/>
      <c r="AW107" s="74"/>
      <c r="AX107" s="74"/>
      <c r="AY107" s="74"/>
      <c r="AZ107" s="74"/>
    </row>
    <row r="108" spans="3:52" x14ac:dyDescent="0.35">
      <c r="C108" s="74"/>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74"/>
      <c r="AS108" s="74"/>
      <c r="AT108" s="74"/>
      <c r="AU108" s="74"/>
      <c r="AV108" s="74"/>
      <c r="AW108" s="74"/>
      <c r="AX108" s="74"/>
      <c r="AY108" s="74"/>
      <c r="AZ108" s="74"/>
    </row>
    <row r="109" spans="3:52" x14ac:dyDescent="0.35">
      <c r="C109" s="74"/>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74"/>
      <c r="AS109" s="74"/>
      <c r="AT109" s="74"/>
      <c r="AU109" s="74"/>
      <c r="AV109" s="74"/>
      <c r="AW109" s="74"/>
      <c r="AX109" s="74"/>
      <c r="AY109" s="74"/>
      <c r="AZ109" s="74"/>
    </row>
    <row r="110" spans="3:52" x14ac:dyDescent="0.35">
      <c r="C110" s="74"/>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74"/>
      <c r="AS110" s="74"/>
      <c r="AT110" s="74"/>
      <c r="AU110" s="74"/>
      <c r="AV110" s="74"/>
      <c r="AW110" s="74"/>
      <c r="AX110" s="74"/>
      <c r="AY110" s="74"/>
      <c r="AZ110" s="74"/>
    </row>
    <row r="111" spans="3:52" x14ac:dyDescent="0.35">
      <c r="C111" s="74"/>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74"/>
      <c r="AS111" s="74"/>
      <c r="AT111" s="74"/>
      <c r="AU111" s="74"/>
      <c r="AV111" s="74"/>
      <c r="AW111" s="74"/>
      <c r="AX111" s="74"/>
      <c r="AY111" s="74"/>
      <c r="AZ111" s="74"/>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dimension ref="A1:BP110"/>
  <sheetViews>
    <sheetView zoomScale="80" zoomScaleNormal="80" workbookViewId="0">
      <pane xSplit="3" ySplit="4" topLeftCell="D5" activePane="bottomRight" state="frozen"/>
      <selection pane="topRight"/>
      <selection pane="bottomLeft"/>
      <selection pane="bottomRight" activeCell="F36" sqref="F36"/>
    </sheetView>
  </sheetViews>
  <sheetFormatPr defaultColWidth="9.1796875" defaultRowHeight="13" x14ac:dyDescent="0.3"/>
  <cols>
    <col min="1" max="1" width="4.453125" style="58" customWidth="1"/>
    <col min="2" max="2" width="30.54296875" style="58" customWidth="1"/>
    <col min="3" max="3" width="60" style="58" customWidth="1"/>
    <col min="4" max="28" width="8.453125" style="110" bestFit="1" customWidth="1"/>
    <col min="29" max="41" width="7.81640625" style="110" bestFit="1" customWidth="1"/>
    <col min="42" max="43" width="7.81640625" style="110" customWidth="1"/>
    <col min="44" max="59" width="9.1796875" style="58"/>
    <col min="60" max="60" width="9.1796875" style="58" customWidth="1"/>
    <col min="61" max="16384" width="9.1796875" style="58"/>
  </cols>
  <sheetData>
    <row r="1" spans="1:68" s="2" customFormat="1" ht="15" customHeight="1" x14ac:dyDescent="0.3">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68" s="2" customFormat="1" ht="15" customHeight="1" x14ac:dyDescent="0.3">
      <c r="A2" s="58"/>
      <c r="B2" s="256" t="s">
        <v>172</v>
      </c>
      <c r="C2" s="256" t="s">
        <v>31</v>
      </c>
      <c r="D2" s="25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294"/>
    </row>
    <row r="3" spans="1:68" s="60" customFormat="1" x14ac:dyDescent="0.3">
      <c r="A3" s="57"/>
      <c r="B3" s="59" t="s">
        <v>173</v>
      </c>
      <c r="C3" s="258" t="s">
        <v>187</v>
      </c>
      <c r="D3" s="259"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M3" s="230"/>
    </row>
    <row r="4" spans="1:68" s="60" customFormat="1" ht="20.149999999999999" customHeight="1" x14ac:dyDescent="0.3">
      <c r="A4" s="114"/>
      <c r="B4" s="120" t="s">
        <v>134</v>
      </c>
      <c r="C4" s="120" t="s">
        <v>21</v>
      </c>
      <c r="D4" s="112" t="s">
        <v>52</v>
      </c>
      <c r="E4" s="122" t="s">
        <v>53</v>
      </c>
      <c r="F4" s="122" t="s">
        <v>54</v>
      </c>
      <c r="G4" s="122" t="s">
        <v>55</v>
      </c>
      <c r="H4" s="122" t="s">
        <v>56</v>
      </c>
      <c r="I4" s="122" t="s">
        <v>57</v>
      </c>
      <c r="J4" s="122" t="s">
        <v>58</v>
      </c>
      <c r="K4" s="122" t="s">
        <v>59</v>
      </c>
      <c r="L4" s="122" t="s">
        <v>60</v>
      </c>
      <c r="M4" s="122" t="s">
        <v>61</v>
      </c>
      <c r="N4" s="122" t="s">
        <v>62</v>
      </c>
      <c r="O4" s="122" t="s">
        <v>63</v>
      </c>
      <c r="P4" s="122" t="s">
        <v>64</v>
      </c>
      <c r="Q4" s="122" t="s">
        <v>65</v>
      </c>
      <c r="R4" s="122" t="s">
        <v>66</v>
      </c>
      <c r="S4" s="122" t="s">
        <v>67</v>
      </c>
      <c r="T4" s="122" t="s">
        <v>68</v>
      </c>
      <c r="U4" s="122" t="s">
        <v>69</v>
      </c>
      <c r="V4" s="122" t="s">
        <v>70</v>
      </c>
      <c r="W4" s="122" t="s">
        <v>71</v>
      </c>
      <c r="X4" s="122" t="s">
        <v>72</v>
      </c>
      <c r="Y4" s="122" t="s">
        <v>73</v>
      </c>
      <c r="Z4" s="122" t="s">
        <v>74</v>
      </c>
      <c r="AA4" s="122" t="s">
        <v>75</v>
      </c>
      <c r="AB4" s="122" t="s">
        <v>76</v>
      </c>
      <c r="AC4" s="122" t="s">
        <v>77</v>
      </c>
      <c r="AD4" s="122" t="s">
        <v>78</v>
      </c>
      <c r="AE4" s="122" t="s">
        <v>79</v>
      </c>
      <c r="AF4" s="122" t="s">
        <v>80</v>
      </c>
      <c r="AG4" s="122" t="s">
        <v>81</v>
      </c>
      <c r="AH4" s="122" t="s">
        <v>179</v>
      </c>
      <c r="AI4" s="122" t="s">
        <v>180</v>
      </c>
      <c r="AJ4" s="122" t="s">
        <v>194</v>
      </c>
      <c r="AK4" s="122" t="s">
        <v>196</v>
      </c>
      <c r="AL4" s="122" t="s">
        <v>198</v>
      </c>
      <c r="AM4" s="220" t="s">
        <v>200</v>
      </c>
      <c r="AN4" s="220" t="s">
        <v>201</v>
      </c>
      <c r="AO4" s="220" t="s">
        <v>205</v>
      </c>
      <c r="AP4" s="220" t="s">
        <v>209</v>
      </c>
      <c r="AQ4" s="220" t="s">
        <v>211</v>
      </c>
      <c r="AR4" s="220" t="s">
        <v>251</v>
      </c>
      <c r="AS4" s="220" t="s">
        <v>263</v>
      </c>
      <c r="AT4" s="220" t="s">
        <v>264</v>
      </c>
      <c r="AU4" s="220" t="s">
        <v>269</v>
      </c>
      <c r="AV4" s="220" t="s">
        <v>270</v>
      </c>
      <c r="AW4" s="220" t="s">
        <v>271</v>
      </c>
      <c r="AX4" s="220" t="s">
        <v>272</v>
      </c>
      <c r="AY4" s="220" t="s">
        <v>274</v>
      </c>
      <c r="AZ4" s="220" t="s">
        <v>277</v>
      </c>
      <c r="BA4" s="220" t="s">
        <v>279</v>
      </c>
      <c r="BB4" s="220" t="s">
        <v>280</v>
      </c>
      <c r="BC4" s="220" t="s">
        <v>282</v>
      </c>
      <c r="BD4" s="220" t="s">
        <v>283</v>
      </c>
      <c r="BE4" s="220" t="s">
        <v>284</v>
      </c>
      <c r="BF4" s="220" t="s">
        <v>287</v>
      </c>
      <c r="BG4" s="220" t="s">
        <v>289</v>
      </c>
      <c r="BH4" s="220" t="s">
        <v>290</v>
      </c>
      <c r="BI4" s="220" t="s">
        <v>291</v>
      </c>
      <c r="BJ4" s="220" t="s">
        <v>293</v>
      </c>
      <c r="BK4" s="220" t="s">
        <v>310</v>
      </c>
      <c r="BL4" s="220" t="s">
        <v>313</v>
      </c>
      <c r="BM4" s="220" t="s">
        <v>402</v>
      </c>
      <c r="BN4" s="220" t="s">
        <v>405</v>
      </c>
      <c r="BO4" s="220" t="s">
        <v>408</v>
      </c>
      <c r="BP4" s="220" t="s">
        <v>409</v>
      </c>
    </row>
    <row r="5" spans="1:68" s="57" customFormat="1" x14ac:dyDescent="0.3">
      <c r="A5" s="57">
        <v>1</v>
      </c>
      <c r="B5" s="57" t="s">
        <v>135</v>
      </c>
      <c r="C5" s="57" t="s">
        <v>35</v>
      </c>
      <c r="D5" s="108">
        <f>'1 Utsläpp'!D6/'7 Syss'!D6</f>
        <v>21.780808879741706</v>
      </c>
      <c r="E5" s="108">
        <f>'1 Utsläpp'!E6/'7 Syss'!E6</f>
        <v>20.879057808051677</v>
      </c>
      <c r="F5" s="108">
        <f>'1 Utsläpp'!F6/'7 Syss'!F6</f>
        <v>20.398395814648921</v>
      </c>
      <c r="G5" s="108">
        <f>'1 Utsläpp'!G6/'7 Syss'!G6</f>
        <v>18.510408657584218</v>
      </c>
      <c r="H5" s="108">
        <f>'1 Utsläpp'!H6/'7 Syss'!H6</f>
        <v>21.20820344095161</v>
      </c>
      <c r="I5" s="108">
        <f>'1 Utsläpp'!I6/'7 Syss'!I6</f>
        <v>19.691545112983526</v>
      </c>
      <c r="J5" s="108">
        <f>'1 Utsläpp'!J6/'7 Syss'!J6</f>
        <v>19.361122880613557</v>
      </c>
      <c r="K5" s="108">
        <f>'1 Utsläpp'!K6/'7 Syss'!K6</f>
        <v>18.237324970098832</v>
      </c>
      <c r="L5" s="108">
        <f>'1 Utsläpp'!L6/'7 Syss'!L6</f>
        <v>21.089291616741768</v>
      </c>
      <c r="M5" s="108">
        <f>'1 Utsläpp'!M6/'7 Syss'!M6</f>
        <v>19.13850845450186</v>
      </c>
      <c r="N5" s="108">
        <f>'1 Utsläpp'!N6/'7 Syss'!N6</f>
        <v>18.968956838987975</v>
      </c>
      <c r="O5" s="108">
        <f>'1 Utsläpp'!O6/'7 Syss'!O6</f>
        <v>18.399235387099289</v>
      </c>
      <c r="P5" s="108">
        <f>'1 Utsläpp'!P6/'7 Syss'!P6</f>
        <v>18.89682457164119</v>
      </c>
      <c r="Q5" s="108">
        <f>'1 Utsläpp'!Q6/'7 Syss'!Q6</f>
        <v>18.025849689854184</v>
      </c>
      <c r="R5" s="108">
        <f>'1 Utsläpp'!R6/'7 Syss'!R6</f>
        <v>17.3964212841991</v>
      </c>
      <c r="S5" s="108">
        <f>'1 Utsläpp'!S6/'7 Syss'!S6</f>
        <v>16.445436288484579</v>
      </c>
      <c r="T5" s="108">
        <f>'1 Utsläpp'!T6/'7 Syss'!T6</f>
        <v>17.567913665488323</v>
      </c>
      <c r="U5" s="108">
        <f>'1 Utsläpp'!U6/'7 Syss'!U6</f>
        <v>17.126288852231916</v>
      </c>
      <c r="V5" s="108">
        <f>'1 Utsläpp'!V6/'7 Syss'!V6</f>
        <v>16.926748753530582</v>
      </c>
      <c r="W5" s="108">
        <f>'1 Utsläpp'!W6/'7 Syss'!W6</f>
        <v>15.702213419996333</v>
      </c>
      <c r="X5" s="108">
        <f>'1 Utsläpp'!X6/'7 Syss'!X6</f>
        <v>17.456939094798805</v>
      </c>
      <c r="Y5" s="108">
        <f>'1 Utsläpp'!Y6/'7 Syss'!Y6</f>
        <v>16.415587312917729</v>
      </c>
      <c r="Z5" s="108">
        <f>'1 Utsläpp'!Z6/'7 Syss'!Z6</f>
        <v>17.036954466859257</v>
      </c>
      <c r="AA5" s="108">
        <f>'1 Utsläpp'!AA6/'7 Syss'!AA6</f>
        <v>15.653301965581152</v>
      </c>
      <c r="AB5" s="108">
        <f>'1 Utsläpp'!AB6/'7 Syss'!AB6</f>
        <v>17.711831769735134</v>
      </c>
      <c r="AC5" s="108">
        <f>'1 Utsläpp'!AC6/'7 Syss'!AC6</f>
        <v>16.426642450731045</v>
      </c>
      <c r="AD5" s="108">
        <f>'1 Utsläpp'!AD6/'7 Syss'!AD6</f>
        <v>15.774691239230751</v>
      </c>
      <c r="AE5" s="108">
        <f>'1 Utsläpp'!AE6/'7 Syss'!AE6</f>
        <v>16.150915029320274</v>
      </c>
      <c r="AF5" s="108">
        <f>'1 Utsläpp'!AF6/'7 Syss'!AF6</f>
        <v>16.389203152462024</v>
      </c>
      <c r="AG5" s="108">
        <f>'1 Utsläpp'!AG6/'7 Syss'!AG6</f>
        <v>16.206344721199475</v>
      </c>
      <c r="AH5" s="108">
        <f>'1 Utsläpp'!AH6/'7 Syss'!AH6</f>
        <v>16.141266643287324</v>
      </c>
      <c r="AI5" s="108">
        <f>'1 Utsläpp'!AI6/'7 Syss'!AI6</f>
        <v>17.590610447970757</v>
      </c>
      <c r="AJ5" s="108">
        <f>'1 Utsläpp'!AJ6/'7 Syss'!AJ6</f>
        <v>17.072762337708742</v>
      </c>
      <c r="AK5" s="108">
        <f>'1 Utsläpp'!AK6/'7 Syss'!AK6</f>
        <v>16.180291174063942</v>
      </c>
      <c r="AL5" s="108">
        <f>'1 Utsläpp'!AL6/'7 Syss'!AL6</f>
        <v>16.812919053611285</v>
      </c>
      <c r="AM5" s="108">
        <f>'1 Utsläpp'!AM6/'7 Syss'!AM6</f>
        <v>16.838684633684181</v>
      </c>
      <c r="AN5" s="108">
        <f>'1 Utsläpp'!AN6/'7 Syss'!AN6</f>
        <v>16.976744750640385</v>
      </c>
      <c r="AO5" s="108">
        <f>'1 Utsläpp'!AO6/'7 Syss'!AO6</f>
        <v>16.165174446452014</v>
      </c>
      <c r="AP5" s="108">
        <f>'1 Utsläpp'!AP6/'7 Syss'!AP6</f>
        <v>16.177121626378</v>
      </c>
      <c r="AQ5" s="108">
        <f>'1 Utsläpp'!AQ6/'7 Syss'!AQ6</f>
        <v>16.594527116089715</v>
      </c>
      <c r="AR5" s="108">
        <f>'1 Utsläpp'!AR6/'7 Syss'!AR6</f>
        <v>15.775891740183093</v>
      </c>
      <c r="AS5" s="108">
        <f>'1 Utsläpp'!AS6/'7 Syss'!AS6</f>
        <v>16.474324384962706</v>
      </c>
      <c r="AT5" s="108">
        <f>'1 Utsläpp'!AT6/'7 Syss'!AT6</f>
        <v>15.607503060182063</v>
      </c>
      <c r="AU5" s="108">
        <f>'1 Utsläpp'!AU6/'7 Syss'!AU6</f>
        <v>15.481706167858812</v>
      </c>
      <c r="AV5" s="108">
        <f>'1 Utsläpp'!AV6/'7 Syss'!AV6</f>
        <v>15.870156555565234</v>
      </c>
      <c r="AW5" s="108">
        <f>'1 Utsläpp'!AW6/'7 Syss'!AW6</f>
        <v>15.786154693858105</v>
      </c>
      <c r="AX5" s="108">
        <f>'1 Utsläpp'!AX6/'7 Syss'!AX6</f>
        <v>15.684565381884616</v>
      </c>
      <c r="AY5" s="108">
        <f>'1 Utsläpp'!AY6/'7 Syss'!AY6</f>
        <v>14.776991076009827</v>
      </c>
      <c r="AZ5" s="108">
        <f>'1 Utsläpp'!AZ6/'7 Syss'!AZ6</f>
        <v>16.07130043598308</v>
      </c>
      <c r="BA5" s="108">
        <f>'1 Utsläpp'!BA6/'7 Syss'!BA6</f>
        <v>15.050853217457414</v>
      </c>
      <c r="BB5" s="108">
        <f>'1 Utsläpp'!BB6/'7 Syss'!BB6</f>
        <v>14.585055988086397</v>
      </c>
      <c r="BC5" s="108">
        <f>'1 Utsläpp'!BC6/'7 Syss'!BC6</f>
        <v>15.092501507463401</v>
      </c>
      <c r="BD5" s="108">
        <f>'1 Utsläpp'!BD6/'7 Syss'!BD6</f>
        <v>15.361653426144905</v>
      </c>
      <c r="BE5" s="108">
        <f>'1 Utsläpp'!BE6/'7 Syss'!BE6</f>
        <v>15.057368958579504</v>
      </c>
      <c r="BF5" s="108">
        <f>'1 Utsläpp'!BF6/'7 Syss'!BF6</f>
        <v>14.362671096924135</v>
      </c>
      <c r="BG5" s="108">
        <f>'1 Utsläpp'!BG6/'7 Syss'!BG6</f>
        <v>14.82082981418459</v>
      </c>
      <c r="BH5" s="108">
        <f>'1 Utsläpp'!BH6/'7 Syss'!BH6</f>
        <v>15.181485225305027</v>
      </c>
      <c r="BI5" s="108">
        <f>'1 Utsläpp'!BI6/'7 Syss'!BH6</f>
        <v>15.154030457986726</v>
      </c>
      <c r="BJ5" s="108">
        <f>'1 Utsläpp'!BJ6/'7 Syss'!BI6</f>
        <v>14.687548505859118</v>
      </c>
      <c r="BK5" s="108">
        <f>'1 Utsläpp'!BK6/'7 Syss'!BK6</f>
        <v>14.559167327152208</v>
      </c>
      <c r="BL5" s="108">
        <f>'1 Utsläpp'!BL6/'7 Syss'!BL6</f>
        <v>14.905457820743656</v>
      </c>
      <c r="BM5" s="108">
        <f>'1 Utsläpp'!BM6/'7 Syss'!BM6</f>
        <v>14.30933760927412</v>
      </c>
      <c r="BN5" s="108">
        <f>'1 Utsläpp'!BN6/'7 Syss'!BN6</f>
        <v>13.690464439413722</v>
      </c>
      <c r="BO5" s="108">
        <f>'1 Utsläpp'!BO6/'7 Syss'!BO6</f>
        <v>14.276247992146102</v>
      </c>
      <c r="BP5" s="108">
        <f>'1 Utsläpp'!BP6/'7 Syss'!BP6</f>
        <v>15.606740431176631</v>
      </c>
    </row>
    <row r="6" spans="1:68" s="57" customFormat="1" x14ac:dyDescent="0.3">
      <c r="A6" s="57">
        <v>2</v>
      </c>
      <c r="B6" s="57" t="s">
        <v>136</v>
      </c>
      <c r="C6" s="57" t="s">
        <v>1</v>
      </c>
      <c r="D6" s="108">
        <f>'1 Utsläpp'!D7/'7 Syss'!D7</f>
        <v>20.435346294377386</v>
      </c>
      <c r="E6" s="108">
        <f>'1 Utsläpp'!E7/'7 Syss'!E7</f>
        <v>24.409210018662598</v>
      </c>
      <c r="F6" s="108">
        <f>'1 Utsläpp'!F7/'7 Syss'!F7</f>
        <v>19.95302278511463</v>
      </c>
      <c r="G6" s="108">
        <f>'1 Utsläpp'!G7/'7 Syss'!G7</f>
        <v>20.075398756806205</v>
      </c>
      <c r="H6" s="108">
        <f>'1 Utsläpp'!H7/'7 Syss'!H7</f>
        <v>15.950087628339727</v>
      </c>
      <c r="I6" s="108">
        <f>'1 Utsläpp'!I7/'7 Syss'!I7</f>
        <v>19.716061978294437</v>
      </c>
      <c r="J6" s="108">
        <f>'1 Utsläpp'!J7/'7 Syss'!J7</f>
        <v>16.857773116114647</v>
      </c>
      <c r="K6" s="108">
        <f>'1 Utsläpp'!K7/'7 Syss'!K7</f>
        <v>23.882838804206344</v>
      </c>
      <c r="L6" s="108">
        <f>'1 Utsläpp'!L7/'7 Syss'!L7</f>
        <v>25.028678908069971</v>
      </c>
      <c r="M6" s="108">
        <f>'1 Utsläpp'!M7/'7 Syss'!M7</f>
        <v>26.309737923707399</v>
      </c>
      <c r="N6" s="108">
        <f>'1 Utsläpp'!N7/'7 Syss'!N7</f>
        <v>22.758612338700456</v>
      </c>
      <c r="O6" s="108">
        <f>'1 Utsläpp'!O7/'7 Syss'!O7</f>
        <v>25.721400930134141</v>
      </c>
      <c r="P6" s="108">
        <f>'1 Utsläpp'!P7/'7 Syss'!P7</f>
        <v>25.682373469977811</v>
      </c>
      <c r="Q6" s="108">
        <f>'1 Utsläpp'!Q7/'7 Syss'!Q7</f>
        <v>22.746272001730958</v>
      </c>
      <c r="R6" s="108">
        <f>'1 Utsläpp'!R7/'7 Syss'!R7</f>
        <v>22.078284814780488</v>
      </c>
      <c r="S6" s="108">
        <f>'1 Utsläpp'!S7/'7 Syss'!S7</f>
        <v>24.402238553611838</v>
      </c>
      <c r="T6" s="108">
        <f>'1 Utsläpp'!T7/'7 Syss'!T7</f>
        <v>27.520876669057394</v>
      </c>
      <c r="U6" s="108">
        <f>'1 Utsläpp'!U7/'7 Syss'!U7</f>
        <v>21.531209147348363</v>
      </c>
      <c r="V6" s="108">
        <f>'1 Utsläpp'!V7/'7 Syss'!V7</f>
        <v>20.744158356598909</v>
      </c>
      <c r="W6" s="108">
        <f>'1 Utsläpp'!W7/'7 Syss'!W7</f>
        <v>25.384521876394754</v>
      </c>
      <c r="X6" s="108">
        <f>'1 Utsläpp'!X7/'7 Syss'!X7</f>
        <v>23.117478294192193</v>
      </c>
      <c r="Y6" s="108">
        <f>'1 Utsläpp'!Y7/'7 Syss'!Y7</f>
        <v>23.042840952185127</v>
      </c>
      <c r="Z6" s="108">
        <f>'1 Utsläpp'!Z7/'7 Syss'!Z7</f>
        <v>21.732149282147716</v>
      </c>
      <c r="AA6" s="108">
        <f>'1 Utsläpp'!AA7/'7 Syss'!AA7</f>
        <v>23.051494779046699</v>
      </c>
      <c r="AB6" s="108">
        <f>'1 Utsläpp'!AB7/'7 Syss'!AB7</f>
        <v>23.790769198194067</v>
      </c>
      <c r="AC6" s="108">
        <f>'1 Utsläpp'!AC7/'7 Syss'!AC7</f>
        <v>22.619295427820806</v>
      </c>
      <c r="AD6" s="108">
        <f>'1 Utsläpp'!AD7/'7 Syss'!AD7</f>
        <v>21.090228502469515</v>
      </c>
      <c r="AE6" s="108">
        <f>'1 Utsläpp'!AE7/'7 Syss'!AE7</f>
        <v>26.552837050906213</v>
      </c>
      <c r="AF6" s="108">
        <f>'1 Utsläpp'!AF7/'7 Syss'!AF7</f>
        <v>24.167476989631087</v>
      </c>
      <c r="AG6" s="108">
        <f>'1 Utsläpp'!AG7/'7 Syss'!AG7</f>
        <v>25.501086666867224</v>
      </c>
      <c r="AH6" s="108">
        <f>'1 Utsläpp'!AH7/'7 Syss'!AH7</f>
        <v>22.382777407208767</v>
      </c>
      <c r="AI6" s="108">
        <f>'1 Utsläpp'!AI7/'7 Syss'!AI7</f>
        <v>27.27828507940211</v>
      </c>
      <c r="AJ6" s="108">
        <f>'1 Utsläpp'!AJ7/'7 Syss'!AJ7</f>
        <v>25.802205525157408</v>
      </c>
      <c r="AK6" s="108">
        <f>'1 Utsläpp'!AK7/'7 Syss'!AK7</f>
        <v>24.289769236627002</v>
      </c>
      <c r="AL6" s="108">
        <f>'1 Utsläpp'!AL7/'7 Syss'!AL7</f>
        <v>23.716343413087731</v>
      </c>
      <c r="AM6" s="108">
        <f>'1 Utsläpp'!AM7/'7 Syss'!AM7</f>
        <v>25.7776249331468</v>
      </c>
      <c r="AN6" s="108">
        <f>'1 Utsläpp'!AN7/'7 Syss'!AN7</f>
        <v>26.592861141402516</v>
      </c>
      <c r="AO6" s="108">
        <f>'1 Utsläpp'!AO7/'7 Syss'!AO7</f>
        <v>25.899166642117336</v>
      </c>
      <c r="AP6" s="108">
        <f>'1 Utsläpp'!AP7/'7 Syss'!AP7</f>
        <v>23.448098078422106</v>
      </c>
      <c r="AQ6" s="108">
        <f>'1 Utsläpp'!AQ7/'7 Syss'!AQ7</f>
        <v>24.831963467410823</v>
      </c>
      <c r="AR6" s="108">
        <f>'1 Utsläpp'!AR7/'7 Syss'!AR7</f>
        <v>25.750303538363969</v>
      </c>
      <c r="AS6" s="108">
        <f>'1 Utsläpp'!AS7/'7 Syss'!AS7</f>
        <v>21.666716504864546</v>
      </c>
      <c r="AT6" s="108">
        <f>'1 Utsläpp'!AT7/'7 Syss'!AT7</f>
        <v>21.147835298101167</v>
      </c>
      <c r="AU6" s="108">
        <f>'1 Utsläpp'!AU7/'7 Syss'!AU7</f>
        <v>23.211744574996466</v>
      </c>
      <c r="AV6" s="108">
        <f>'1 Utsläpp'!AV7/'7 Syss'!AV7</f>
        <v>23.596183892955818</v>
      </c>
      <c r="AW6" s="108">
        <f>'1 Utsläpp'!AW7/'7 Syss'!AW7</f>
        <v>22.437849948591992</v>
      </c>
      <c r="AX6" s="108">
        <f>'1 Utsläpp'!AX7/'7 Syss'!AX7</f>
        <v>22.030367796350387</v>
      </c>
      <c r="AY6" s="108">
        <f>'1 Utsläpp'!AY7/'7 Syss'!AY7</f>
        <v>24.239674884082294</v>
      </c>
      <c r="AZ6" s="108">
        <f>'1 Utsläpp'!AZ7/'7 Syss'!AZ7</f>
        <v>25.092843592253331</v>
      </c>
      <c r="BA6" s="108">
        <f>'1 Utsläpp'!BA7/'7 Syss'!BA7</f>
        <v>21.987849781354242</v>
      </c>
      <c r="BB6" s="108">
        <f>'1 Utsläpp'!BB7/'7 Syss'!BB7</f>
        <v>20.700823705749116</v>
      </c>
      <c r="BC6" s="108">
        <f>'1 Utsläpp'!BC7/'7 Syss'!BC7</f>
        <v>23.148948281678557</v>
      </c>
      <c r="BD6" s="108">
        <f>'1 Utsläpp'!BD7/'7 Syss'!BD7</f>
        <v>22.129131218186828</v>
      </c>
      <c r="BE6" s="108">
        <f>'1 Utsläpp'!BE7/'7 Syss'!BE7</f>
        <v>20.782354157042651</v>
      </c>
      <c r="BF6" s="108">
        <f>'1 Utsläpp'!BF7/'7 Syss'!BF7</f>
        <v>20.385778572807912</v>
      </c>
      <c r="BG6" s="108">
        <f>'1 Utsläpp'!BG7/'7 Syss'!BG7</f>
        <v>20.793700779413708</v>
      </c>
      <c r="BH6" s="108">
        <f>'1 Utsläpp'!BH7/'7 Syss'!BH7</f>
        <v>21.625518669955024</v>
      </c>
      <c r="BI6" s="108">
        <f>'1 Utsläpp'!BI7/'7 Syss'!BI7</f>
        <v>18.546928366337948</v>
      </c>
      <c r="BJ6" s="108">
        <f>'1 Utsläpp'!BJ7/'7 Syss'!BJ7</f>
        <v>17.313024444363265</v>
      </c>
      <c r="BK6" s="108">
        <f>'1 Utsläpp'!BK7/'7 Syss'!BK7</f>
        <v>19.463664112855469</v>
      </c>
      <c r="BL6" s="108">
        <f>'1 Utsläpp'!BL7/'7 Syss'!BL7</f>
        <v>20.453114921327661</v>
      </c>
      <c r="BM6" s="108">
        <f>'1 Utsläpp'!BM7/'7 Syss'!BM7</f>
        <v>17.131737291031321</v>
      </c>
      <c r="BN6" s="108">
        <f>'1 Utsläpp'!BN7/'7 Syss'!BN7</f>
        <v>17.479214604967087</v>
      </c>
      <c r="BO6" s="108">
        <f>'1 Utsläpp'!BO7/'7 Syss'!BO7</f>
        <v>21.47356072103139</v>
      </c>
      <c r="BP6" s="108">
        <f>'1 Utsläpp'!BP7/'7 Syss'!BP7</f>
        <v>22.988495443516076</v>
      </c>
    </row>
    <row r="7" spans="1:68" s="57" customFormat="1" x14ac:dyDescent="0.3">
      <c r="A7" s="57">
        <v>3</v>
      </c>
      <c r="B7" s="57" t="s">
        <v>137</v>
      </c>
      <c r="C7" s="57" t="s">
        <v>2</v>
      </c>
      <c r="D7" s="108">
        <f>'1 Utsläpp'!D8/'7 Syss'!D8</f>
        <v>3.4741704031257226</v>
      </c>
      <c r="E7" s="108">
        <f>'1 Utsläpp'!E8/'7 Syss'!E8</f>
        <v>3.0814466464992121</v>
      </c>
      <c r="F7" s="108">
        <f>'1 Utsläpp'!F8/'7 Syss'!F8</f>
        <v>2.9350955548100917</v>
      </c>
      <c r="G7" s="108">
        <f>'1 Utsläpp'!G8/'7 Syss'!G8</f>
        <v>4.661515555531059</v>
      </c>
      <c r="H7" s="108">
        <f>'1 Utsläpp'!H8/'7 Syss'!H8</f>
        <v>3.8241078469557972</v>
      </c>
      <c r="I7" s="108">
        <f>'1 Utsläpp'!I8/'7 Syss'!I8</f>
        <v>3.1564527571293857</v>
      </c>
      <c r="J7" s="108">
        <f>'1 Utsläpp'!J8/'7 Syss'!J8</f>
        <v>3.2266272077673412</v>
      </c>
      <c r="K7" s="108">
        <f>'1 Utsläpp'!K8/'7 Syss'!K8</f>
        <v>4.5137621494979223</v>
      </c>
      <c r="L7" s="108">
        <f>'1 Utsläpp'!L8/'7 Syss'!L8</f>
        <v>3.8331468604427483</v>
      </c>
      <c r="M7" s="108">
        <f>'1 Utsläpp'!M8/'7 Syss'!M8</f>
        <v>3.12274190384026</v>
      </c>
      <c r="N7" s="108">
        <f>'1 Utsläpp'!N8/'7 Syss'!N8</f>
        <v>3.019678531867648</v>
      </c>
      <c r="O7" s="108">
        <f>'1 Utsläpp'!O8/'7 Syss'!O8</f>
        <v>4.5251920853135665</v>
      </c>
      <c r="P7" s="108">
        <f>'1 Utsläpp'!P8/'7 Syss'!P8</f>
        <v>3.8048569902039988</v>
      </c>
      <c r="Q7" s="108">
        <f>'1 Utsläpp'!Q8/'7 Syss'!Q8</f>
        <v>3.3459989160987789</v>
      </c>
      <c r="R7" s="108">
        <f>'1 Utsläpp'!R8/'7 Syss'!R8</f>
        <v>3.1320863065432536</v>
      </c>
      <c r="S7" s="108">
        <f>'1 Utsläpp'!S8/'7 Syss'!S8</f>
        <v>4.169919479204955</v>
      </c>
      <c r="T7" s="108">
        <f>'1 Utsläpp'!T8/'7 Syss'!T8</f>
        <v>3.6081147715408037</v>
      </c>
      <c r="U7" s="108">
        <f>'1 Utsläpp'!U8/'7 Syss'!U8</f>
        <v>3.1904736746095459</v>
      </c>
      <c r="V7" s="108">
        <f>'1 Utsläpp'!V8/'7 Syss'!V8</f>
        <v>2.9326273523048729</v>
      </c>
      <c r="W7" s="108">
        <f>'1 Utsläpp'!W8/'7 Syss'!W8</f>
        <v>4.372078872925818</v>
      </c>
      <c r="X7" s="108">
        <f>'1 Utsläpp'!X8/'7 Syss'!X8</f>
        <v>3.408984862766836</v>
      </c>
      <c r="Y7" s="108">
        <f>'1 Utsläpp'!Y8/'7 Syss'!Y8</f>
        <v>2.9978591686934566</v>
      </c>
      <c r="Z7" s="108">
        <f>'1 Utsläpp'!Z8/'7 Syss'!Z8</f>
        <v>2.9396828211712429</v>
      </c>
      <c r="AA7" s="108">
        <f>'1 Utsläpp'!AA8/'7 Syss'!AA8</f>
        <v>4.146078157299609</v>
      </c>
      <c r="AB7" s="108">
        <f>'1 Utsläpp'!AB8/'7 Syss'!AB8</f>
        <v>3.397710108779485</v>
      </c>
      <c r="AC7" s="108">
        <f>'1 Utsläpp'!AC8/'7 Syss'!AC8</f>
        <v>2.9464096645133337</v>
      </c>
      <c r="AD7" s="108">
        <f>'1 Utsläpp'!AD8/'7 Syss'!AD8</f>
        <v>2.7560272928407326</v>
      </c>
      <c r="AE7" s="108">
        <f>'1 Utsläpp'!AE8/'7 Syss'!AE8</f>
        <v>4.0362927825616035</v>
      </c>
      <c r="AF7" s="108">
        <f>'1 Utsläpp'!AF8/'7 Syss'!AF8</f>
        <v>3.2896678948813451</v>
      </c>
      <c r="AG7" s="108">
        <f>'1 Utsläpp'!AG8/'7 Syss'!AG8</f>
        <v>2.7023122348394821</v>
      </c>
      <c r="AH7" s="108">
        <f>'1 Utsläpp'!AH8/'7 Syss'!AH8</f>
        <v>2.4561346763190417</v>
      </c>
      <c r="AI7" s="108">
        <f>'1 Utsläpp'!AI8/'7 Syss'!AI8</f>
        <v>3.4793082679016054</v>
      </c>
      <c r="AJ7" s="108">
        <f>'1 Utsläpp'!AJ8/'7 Syss'!AJ8</f>
        <v>3.2776640205719172</v>
      </c>
      <c r="AK7" s="108">
        <f>'1 Utsläpp'!AK8/'7 Syss'!AK8</f>
        <v>2.7104176227478787</v>
      </c>
      <c r="AL7" s="108">
        <f>'1 Utsläpp'!AL8/'7 Syss'!AL8</f>
        <v>2.7333168264600718</v>
      </c>
      <c r="AM7" s="108">
        <f>'1 Utsläpp'!AM8/'7 Syss'!AM8</f>
        <v>3.6746029828074067</v>
      </c>
      <c r="AN7" s="108">
        <f>'1 Utsläpp'!AN8/'7 Syss'!AN8</f>
        <v>2.8793011383846481</v>
      </c>
      <c r="AO7" s="108">
        <f>'1 Utsläpp'!AO8/'7 Syss'!AO8</f>
        <v>2.5923668378709928</v>
      </c>
      <c r="AP7" s="108">
        <f>'1 Utsläpp'!AP8/'7 Syss'!AP8</f>
        <v>2.529733911904251</v>
      </c>
      <c r="AQ7" s="108">
        <f>'1 Utsläpp'!AQ8/'7 Syss'!AQ8</f>
        <v>3.6831937355500917</v>
      </c>
      <c r="AR7" s="108">
        <f>'1 Utsläpp'!AR8/'7 Syss'!AR8</f>
        <v>2.7735112499182697</v>
      </c>
      <c r="AS7" s="108">
        <f>'1 Utsläpp'!AS8/'7 Syss'!AS8</f>
        <v>2.4029464627259078</v>
      </c>
      <c r="AT7" s="108">
        <f>'1 Utsläpp'!AT8/'7 Syss'!AT8</f>
        <v>2.1518336611208313</v>
      </c>
      <c r="AU7" s="108">
        <f>'1 Utsläpp'!AU8/'7 Syss'!AU8</f>
        <v>3.7292334937235587</v>
      </c>
      <c r="AV7" s="108">
        <f>'1 Utsläpp'!AV8/'7 Syss'!AV8</f>
        <v>2.7968363806286436</v>
      </c>
      <c r="AW7" s="108">
        <f>'1 Utsläpp'!AW8/'7 Syss'!AW8</f>
        <v>2.5347262128664174</v>
      </c>
      <c r="AX7" s="108">
        <f>'1 Utsläpp'!AX8/'7 Syss'!AX8</f>
        <v>2.2153165320185009</v>
      </c>
      <c r="AY7" s="108">
        <f>'1 Utsläpp'!AY8/'7 Syss'!AY8</f>
        <v>3.3392929329312131</v>
      </c>
      <c r="AZ7" s="108">
        <f>'1 Utsläpp'!AZ8/'7 Syss'!AZ8</f>
        <v>3.0027047892232779</v>
      </c>
      <c r="BA7" s="108">
        <f>'1 Utsläpp'!BA8/'7 Syss'!BA8</f>
        <v>2.2250631819660764</v>
      </c>
      <c r="BB7" s="108">
        <f>'1 Utsläpp'!BB8/'7 Syss'!BB8</f>
        <v>2.1967064407121972</v>
      </c>
      <c r="BC7" s="108">
        <f>'1 Utsläpp'!BC8/'7 Syss'!BC8</f>
        <v>3.6536934927724367</v>
      </c>
      <c r="BD7" s="108">
        <f>'1 Utsläpp'!BD8/'7 Syss'!BD8</f>
        <v>2.7294147566809626</v>
      </c>
      <c r="BE7" s="108">
        <f>'1 Utsläpp'!BE8/'7 Syss'!BE8</f>
        <v>2.0207784805940125</v>
      </c>
      <c r="BF7" s="108">
        <f>'1 Utsläpp'!BF8/'7 Syss'!BF8</f>
        <v>1.9390958811333892</v>
      </c>
      <c r="BG7" s="108">
        <f>'1 Utsläpp'!BG8/'7 Syss'!BG8</f>
        <v>3.3003647216229801</v>
      </c>
      <c r="BH7" s="108">
        <f>'1 Utsläpp'!BH8/'7 Syss'!BH8</f>
        <v>2.6413158634735558</v>
      </c>
      <c r="BI7" s="108">
        <f>'1 Utsläpp'!BI8/'7 Syss'!BI8</f>
        <v>1.9021280999789221</v>
      </c>
      <c r="BJ7" s="108">
        <f>'1 Utsläpp'!BJ8/'7 Syss'!BJ8</f>
        <v>1.8611339521258603</v>
      </c>
      <c r="BK7" s="108">
        <f>'1 Utsläpp'!BK8/'7 Syss'!BK8</f>
        <v>3.0590564126211119</v>
      </c>
      <c r="BL7" s="108">
        <f>'1 Utsläpp'!BL8/'7 Syss'!BL8</f>
        <v>2.1279779968985193</v>
      </c>
      <c r="BM7" s="108">
        <f>'1 Utsläpp'!BM8/'7 Syss'!BM8</f>
        <v>1.8862145977787503</v>
      </c>
      <c r="BN7" s="108">
        <f>'1 Utsläpp'!BN8/'7 Syss'!BN8</f>
        <v>1.8564265825487716</v>
      </c>
      <c r="BO7" s="108">
        <f>'1 Utsläpp'!BO8/'7 Syss'!BO8</f>
        <v>2.4008672352855012</v>
      </c>
      <c r="BP7" s="108">
        <f>'1 Utsläpp'!BP8/'7 Syss'!BP8</f>
        <v>2.661515851400035</v>
      </c>
    </row>
    <row r="8" spans="1:68" s="57" customFormat="1" x14ac:dyDescent="0.3">
      <c r="A8" s="57">
        <v>4</v>
      </c>
      <c r="B8" s="57" t="s">
        <v>138</v>
      </c>
      <c r="C8" s="57" t="s">
        <v>3</v>
      </c>
      <c r="D8" s="108">
        <f>'1 Utsläpp'!D9/'7 Syss'!D9</f>
        <v>1.4626817643738441</v>
      </c>
      <c r="E8" s="108">
        <f>'1 Utsläpp'!E9/'7 Syss'!E9</f>
        <v>1.3161304634229334</v>
      </c>
      <c r="F8" s="108">
        <f>'1 Utsläpp'!F9/'7 Syss'!F9</f>
        <v>1.0201950447115244</v>
      </c>
      <c r="G8" s="108">
        <f>'1 Utsläpp'!G9/'7 Syss'!G9</f>
        <v>1.3044327376720746</v>
      </c>
      <c r="H8" s="108">
        <f>'1 Utsläpp'!H9/'7 Syss'!H9</f>
        <v>1.6363852625208806</v>
      </c>
      <c r="I8" s="108">
        <f>'1 Utsläpp'!I9/'7 Syss'!I9</f>
        <v>1.3170503788097983</v>
      </c>
      <c r="J8" s="108">
        <f>'1 Utsläpp'!J9/'7 Syss'!J9</f>
        <v>0.96666977671612875</v>
      </c>
      <c r="K8" s="108">
        <f>'1 Utsläpp'!K9/'7 Syss'!K9</f>
        <v>1.2428947208457719</v>
      </c>
      <c r="L8" s="108">
        <f>'1 Utsläpp'!L9/'7 Syss'!L9</f>
        <v>1.5990947928576555</v>
      </c>
      <c r="M8" s="108">
        <f>'1 Utsläpp'!M9/'7 Syss'!M9</f>
        <v>1.3141326453799504</v>
      </c>
      <c r="N8" s="108">
        <f>'1 Utsläpp'!N9/'7 Syss'!N9</f>
        <v>1.0279582365849442</v>
      </c>
      <c r="O8" s="108">
        <f>'1 Utsläpp'!O9/'7 Syss'!O9</f>
        <v>1.4116521292759121</v>
      </c>
      <c r="P8" s="108">
        <f>'1 Utsläpp'!P9/'7 Syss'!P9</f>
        <v>1.5344285141556848</v>
      </c>
      <c r="Q8" s="108">
        <f>'1 Utsläpp'!Q9/'7 Syss'!Q9</f>
        <v>1.2848848105590502</v>
      </c>
      <c r="R8" s="108">
        <f>'1 Utsläpp'!R9/'7 Syss'!R9</f>
        <v>1.0651115273595961</v>
      </c>
      <c r="S8" s="108">
        <f>'1 Utsläpp'!S9/'7 Syss'!S9</f>
        <v>1.2701430640145188</v>
      </c>
      <c r="T8" s="108">
        <f>'1 Utsläpp'!T9/'7 Syss'!T9</f>
        <v>1.4877887258559177</v>
      </c>
      <c r="U8" s="108">
        <f>'1 Utsläpp'!U9/'7 Syss'!U9</f>
        <v>1.3613384542378677</v>
      </c>
      <c r="V8" s="108">
        <f>'1 Utsläpp'!V9/'7 Syss'!V9</f>
        <v>1.0018266641561362</v>
      </c>
      <c r="W8" s="108">
        <f>'1 Utsläpp'!W9/'7 Syss'!W9</f>
        <v>1.2427884219059899</v>
      </c>
      <c r="X8" s="108">
        <f>'1 Utsläpp'!X9/'7 Syss'!X9</f>
        <v>1.5007154858603899</v>
      </c>
      <c r="Y8" s="108">
        <f>'1 Utsläpp'!Y9/'7 Syss'!Y9</f>
        <v>1.1796462271998047</v>
      </c>
      <c r="Z8" s="108">
        <f>'1 Utsläpp'!Z9/'7 Syss'!Z9</f>
        <v>0.86273045054589526</v>
      </c>
      <c r="AA8" s="108">
        <f>'1 Utsläpp'!AA9/'7 Syss'!AA9</f>
        <v>1.1109204366541348</v>
      </c>
      <c r="AB8" s="108">
        <f>'1 Utsläpp'!AB9/'7 Syss'!AB9</f>
        <v>1.2777996762054913</v>
      </c>
      <c r="AC8" s="108">
        <f>'1 Utsläpp'!AC9/'7 Syss'!AC9</f>
        <v>1.0415258919412025</v>
      </c>
      <c r="AD8" s="108">
        <f>'1 Utsläpp'!AD9/'7 Syss'!AD9</f>
        <v>0.8702653620286499</v>
      </c>
      <c r="AE8" s="108">
        <f>'1 Utsläpp'!AE9/'7 Syss'!AE9</f>
        <v>0.96720968226430248</v>
      </c>
      <c r="AF8" s="108">
        <f>'1 Utsläpp'!AF9/'7 Syss'!AF9</f>
        <v>0.99159824941094998</v>
      </c>
      <c r="AG8" s="108">
        <f>'1 Utsläpp'!AG9/'7 Syss'!AG9</f>
        <v>0.97277974542847245</v>
      </c>
      <c r="AH8" s="108">
        <f>'1 Utsläpp'!AH9/'7 Syss'!AH9</f>
        <v>0.80475034485033836</v>
      </c>
      <c r="AI8" s="108">
        <f>'1 Utsläpp'!AI9/'7 Syss'!AI9</f>
        <v>0.94818242574353662</v>
      </c>
      <c r="AJ8" s="108">
        <f>'1 Utsläpp'!AJ9/'7 Syss'!AJ9</f>
        <v>1.1007434189887924</v>
      </c>
      <c r="AK8" s="108">
        <f>'1 Utsläpp'!AK9/'7 Syss'!AK9</f>
        <v>0.90738006537934734</v>
      </c>
      <c r="AL8" s="108">
        <f>'1 Utsläpp'!AL9/'7 Syss'!AL9</f>
        <v>0.77950357589857822</v>
      </c>
      <c r="AM8" s="108">
        <f>'1 Utsläpp'!AM9/'7 Syss'!AM9</f>
        <v>0.88215351503257433</v>
      </c>
      <c r="AN8" s="108">
        <f>'1 Utsläpp'!AN9/'7 Syss'!AN9</f>
        <v>0.88946888924136336</v>
      </c>
      <c r="AO8" s="108">
        <f>'1 Utsläpp'!AO9/'7 Syss'!AO9</f>
        <v>0.83537130726539766</v>
      </c>
      <c r="AP8" s="108">
        <f>'1 Utsläpp'!AP9/'7 Syss'!AP9</f>
        <v>0.74026180800470653</v>
      </c>
      <c r="AQ8" s="108">
        <f>'1 Utsläpp'!AQ9/'7 Syss'!AQ9</f>
        <v>0.81243297596050146</v>
      </c>
      <c r="AR8" s="108">
        <f>'1 Utsläpp'!AR9/'7 Syss'!AR9</f>
        <v>0.7595871187839921</v>
      </c>
      <c r="AS8" s="108">
        <f>'1 Utsläpp'!AS9/'7 Syss'!AS9</f>
        <v>0.68281695587727598</v>
      </c>
      <c r="AT8" s="108">
        <f>'1 Utsläpp'!AT9/'7 Syss'!AT9</f>
        <v>0.57693463071473161</v>
      </c>
      <c r="AU8" s="108">
        <f>'1 Utsläpp'!AU9/'7 Syss'!AU9</f>
        <v>0.71032292231029615</v>
      </c>
      <c r="AV8" s="108">
        <f>'1 Utsläpp'!AV9/'7 Syss'!AV9</f>
        <v>0.70480359969435047</v>
      </c>
      <c r="AW8" s="108">
        <f>'1 Utsläpp'!AW9/'7 Syss'!AW9</f>
        <v>0.62857435073352841</v>
      </c>
      <c r="AX8" s="108">
        <f>'1 Utsläpp'!AX9/'7 Syss'!AX9</f>
        <v>0.59452171903661299</v>
      </c>
      <c r="AY8" s="108">
        <f>'1 Utsläpp'!AY9/'7 Syss'!AY9</f>
        <v>0.68039233943415944</v>
      </c>
      <c r="AZ8" s="108">
        <f>'1 Utsläpp'!AZ9/'7 Syss'!AZ9</f>
        <v>0.6979635223723617</v>
      </c>
      <c r="BA8" s="108">
        <f>'1 Utsläpp'!BA9/'7 Syss'!BA9</f>
        <v>0.55262124156223558</v>
      </c>
      <c r="BB8" s="108">
        <f>'1 Utsläpp'!BB9/'7 Syss'!BB9</f>
        <v>0.57765062763609698</v>
      </c>
      <c r="BC8" s="108">
        <f>'1 Utsläpp'!BC9/'7 Syss'!BC9</f>
        <v>0.65973658263229684</v>
      </c>
      <c r="BD8" s="108">
        <f>'1 Utsläpp'!BD9/'7 Syss'!BD9</f>
        <v>0.68853338214373394</v>
      </c>
      <c r="BE8" s="108">
        <f>'1 Utsläpp'!BE9/'7 Syss'!BE9</f>
        <v>0.58619723304783311</v>
      </c>
      <c r="BF8" s="108">
        <f>'1 Utsläpp'!BF9/'7 Syss'!BF9</f>
        <v>0.52797457789785862</v>
      </c>
      <c r="BG8" s="108">
        <f>'1 Utsläpp'!BG9/'7 Syss'!BG9</f>
        <v>0.64347923571059262</v>
      </c>
      <c r="BH8" s="108">
        <f>'1 Utsläpp'!BH9/'7 Syss'!BH9</f>
        <v>0.69557895171086992</v>
      </c>
      <c r="BI8" s="108">
        <f>'1 Utsläpp'!BI9/'7 Syss'!BI9</f>
        <v>0.5987014425556485</v>
      </c>
      <c r="BJ8" s="108">
        <f>'1 Utsläpp'!BJ9/'7 Syss'!BJ9</f>
        <v>0.52932019587726753</v>
      </c>
      <c r="BK8" s="108">
        <f>'1 Utsläpp'!BK9/'7 Syss'!BK9</f>
        <v>0.73255606288702135</v>
      </c>
      <c r="BL8" s="108">
        <f>'1 Utsläpp'!BL9/'7 Syss'!BL9</f>
        <v>0.75846917010956205</v>
      </c>
      <c r="BM8" s="108">
        <f>'1 Utsläpp'!BM9/'7 Syss'!BM9</f>
        <v>0.64571379624735392</v>
      </c>
      <c r="BN8" s="108">
        <f>'1 Utsläpp'!BN9/'7 Syss'!BN9</f>
        <v>0.55972063037867992</v>
      </c>
      <c r="BO8" s="108">
        <f>'1 Utsläpp'!BO9/'7 Syss'!BO9</f>
        <v>0.75882802984594044</v>
      </c>
      <c r="BP8" s="108">
        <f>'1 Utsläpp'!BP9/'7 Syss'!BP9</f>
        <v>0.98178604089157007</v>
      </c>
    </row>
    <row r="9" spans="1:68" s="57" customFormat="1" x14ac:dyDescent="0.3">
      <c r="A9" s="57">
        <v>5</v>
      </c>
      <c r="B9" s="57" t="s">
        <v>139</v>
      </c>
      <c r="C9" s="57" t="s">
        <v>36</v>
      </c>
      <c r="D9" s="108">
        <f>'1 Utsläpp'!D10/'7 Syss'!D10</f>
        <v>6.473142290742711</v>
      </c>
      <c r="E9" s="108">
        <f>'1 Utsläpp'!E10/'7 Syss'!E10</f>
        <v>5.007648112967189</v>
      </c>
      <c r="F9" s="108">
        <f>'1 Utsläpp'!F10/'7 Syss'!F10</f>
        <v>5.240813952744074</v>
      </c>
      <c r="G9" s="108">
        <f>'1 Utsläpp'!G10/'7 Syss'!G10</f>
        <v>7.3227364154629635</v>
      </c>
      <c r="H9" s="108">
        <f>'1 Utsläpp'!H10/'7 Syss'!H10</f>
        <v>7.3371333210662808</v>
      </c>
      <c r="I9" s="108">
        <f>'1 Utsläpp'!I10/'7 Syss'!I10</f>
        <v>4.6946120937762155</v>
      </c>
      <c r="J9" s="108">
        <f>'1 Utsläpp'!J10/'7 Syss'!J10</f>
        <v>4.2144807892349476</v>
      </c>
      <c r="K9" s="108">
        <f>'1 Utsläpp'!K10/'7 Syss'!K10</f>
        <v>6.1120494649197479</v>
      </c>
      <c r="L9" s="108">
        <f>'1 Utsläpp'!L10/'7 Syss'!L10</f>
        <v>8.0616020125201207</v>
      </c>
      <c r="M9" s="108">
        <f>'1 Utsläpp'!M10/'7 Syss'!M10</f>
        <v>4.8205538129201155</v>
      </c>
      <c r="N9" s="108">
        <f>'1 Utsläpp'!N10/'7 Syss'!N10</f>
        <v>4.0644896440526566</v>
      </c>
      <c r="O9" s="108">
        <f>'1 Utsläpp'!O10/'7 Syss'!O10</f>
        <v>7.1537149037566543</v>
      </c>
      <c r="P9" s="108">
        <f>'1 Utsläpp'!P10/'7 Syss'!P10</f>
        <v>7.8277487016098419</v>
      </c>
      <c r="Q9" s="108">
        <f>'1 Utsläpp'!Q10/'7 Syss'!Q10</f>
        <v>4.95210757783925</v>
      </c>
      <c r="R9" s="108">
        <f>'1 Utsläpp'!R10/'7 Syss'!R10</f>
        <v>4.1519580229661948</v>
      </c>
      <c r="S9" s="108">
        <f>'1 Utsläpp'!S10/'7 Syss'!S10</f>
        <v>5.6859850447950713</v>
      </c>
      <c r="T9" s="108">
        <f>'1 Utsläpp'!T10/'7 Syss'!T10</f>
        <v>6.4488690112297054</v>
      </c>
      <c r="U9" s="108">
        <f>'1 Utsläpp'!U10/'7 Syss'!U10</f>
        <v>5.1861212003943704</v>
      </c>
      <c r="V9" s="108">
        <f>'1 Utsläpp'!V10/'7 Syss'!V10</f>
        <v>4.220678989998623</v>
      </c>
      <c r="W9" s="108">
        <f>'1 Utsläpp'!W10/'7 Syss'!W10</f>
        <v>5.9758118799868134</v>
      </c>
      <c r="X9" s="108">
        <f>'1 Utsläpp'!X10/'7 Syss'!X10</f>
        <v>6.1705804184415189</v>
      </c>
      <c r="Y9" s="108">
        <f>'1 Utsläpp'!Y10/'7 Syss'!Y10</f>
        <v>4.6413951282291954</v>
      </c>
      <c r="Z9" s="108">
        <f>'1 Utsläpp'!Z10/'7 Syss'!Z10</f>
        <v>3.9543916177039531</v>
      </c>
      <c r="AA9" s="108">
        <f>'1 Utsläpp'!AA10/'7 Syss'!AA10</f>
        <v>4.5598055758114056</v>
      </c>
      <c r="AB9" s="108">
        <f>'1 Utsläpp'!AB10/'7 Syss'!AB10</f>
        <v>4.6119435892513634</v>
      </c>
      <c r="AC9" s="108">
        <f>'1 Utsläpp'!AC10/'7 Syss'!AC10</f>
        <v>4.3054283700995573</v>
      </c>
      <c r="AD9" s="108">
        <f>'1 Utsläpp'!AD10/'7 Syss'!AD10</f>
        <v>3.7059151699855408</v>
      </c>
      <c r="AE9" s="108">
        <f>'1 Utsläpp'!AE10/'7 Syss'!AE10</f>
        <v>4.6495003029911537</v>
      </c>
      <c r="AF9" s="108">
        <f>'1 Utsläpp'!AF10/'7 Syss'!AF10</f>
        <v>4.4807993427667272</v>
      </c>
      <c r="AG9" s="108">
        <f>'1 Utsläpp'!AG10/'7 Syss'!AG10</f>
        <v>3.9623728068123394</v>
      </c>
      <c r="AH9" s="108">
        <f>'1 Utsläpp'!AH10/'7 Syss'!AH10</f>
        <v>3.5601601506837204</v>
      </c>
      <c r="AI9" s="108">
        <f>'1 Utsläpp'!AI10/'7 Syss'!AI10</f>
        <v>4.2799507467726885</v>
      </c>
      <c r="AJ9" s="108">
        <f>'1 Utsläpp'!AJ10/'7 Syss'!AJ10</f>
        <v>5.4464219976345474</v>
      </c>
      <c r="AK9" s="108">
        <f>'1 Utsläpp'!AK10/'7 Syss'!AK10</f>
        <v>4.4374341530313188</v>
      </c>
      <c r="AL9" s="108">
        <f>'1 Utsläpp'!AL10/'7 Syss'!AL10</f>
        <v>4.2483114037340028</v>
      </c>
      <c r="AM9" s="108">
        <f>'1 Utsläpp'!AM10/'7 Syss'!AM10</f>
        <v>5.4546468923543117</v>
      </c>
      <c r="AN9" s="108">
        <f>'1 Utsläpp'!AN10/'7 Syss'!AN10</f>
        <v>5.069496928539559</v>
      </c>
      <c r="AO9" s="108">
        <f>'1 Utsläpp'!AO10/'7 Syss'!AO10</f>
        <v>4.5514614371146314</v>
      </c>
      <c r="AP9" s="108">
        <f>'1 Utsläpp'!AP10/'7 Syss'!AP10</f>
        <v>4.1234318980086559</v>
      </c>
      <c r="AQ9" s="108">
        <f>'1 Utsläpp'!AQ10/'7 Syss'!AQ10</f>
        <v>5.4882676542141864</v>
      </c>
      <c r="AR9" s="108">
        <f>'1 Utsläpp'!AR10/'7 Syss'!AR10</f>
        <v>5.81880213164842</v>
      </c>
      <c r="AS9" s="108">
        <f>'1 Utsläpp'!AS10/'7 Syss'!AS10</f>
        <v>4.7725543309204932</v>
      </c>
      <c r="AT9" s="108">
        <f>'1 Utsläpp'!AT10/'7 Syss'!AT10</f>
        <v>4.5270274282388367</v>
      </c>
      <c r="AU9" s="108">
        <f>'1 Utsläpp'!AU10/'7 Syss'!AU10</f>
        <v>5.1973822492621427</v>
      </c>
      <c r="AV9" s="108">
        <f>'1 Utsläpp'!AV10/'7 Syss'!AV10</f>
        <v>5.309017799497588</v>
      </c>
      <c r="AW9" s="108">
        <f>'1 Utsläpp'!AW10/'7 Syss'!AW10</f>
        <v>4.6429695636833666</v>
      </c>
      <c r="AX9" s="108">
        <f>'1 Utsläpp'!AX10/'7 Syss'!AX10</f>
        <v>4.6644606287417227</v>
      </c>
      <c r="AY9" s="108">
        <f>'1 Utsläpp'!AY10/'7 Syss'!AY10</f>
        <v>5.5217534306094924</v>
      </c>
      <c r="AZ9" s="108">
        <f>'1 Utsläpp'!AZ10/'7 Syss'!AZ10</f>
        <v>5.0980606412071285</v>
      </c>
      <c r="BA9" s="108">
        <f>'1 Utsläpp'!BA10/'7 Syss'!BA10</f>
        <v>4.4317436456019044</v>
      </c>
      <c r="BB9" s="108">
        <f>'1 Utsläpp'!BB10/'7 Syss'!BB10</f>
        <v>4.4883288981308347</v>
      </c>
      <c r="BC9" s="108">
        <f>'1 Utsläpp'!BC10/'7 Syss'!BC10</f>
        <v>5.147773555545033</v>
      </c>
      <c r="BD9" s="108">
        <f>'1 Utsläpp'!BD10/'7 Syss'!BD10</f>
        <v>5.2501470713243732</v>
      </c>
      <c r="BE9" s="108">
        <f>'1 Utsläpp'!BE10/'7 Syss'!BE10</f>
        <v>4.5909495195365855</v>
      </c>
      <c r="BF9" s="108">
        <f>'1 Utsläpp'!BF10/'7 Syss'!BF10</f>
        <v>4.5782248820395024</v>
      </c>
      <c r="BG9" s="108">
        <f>'1 Utsläpp'!BG10/'7 Syss'!BG10</f>
        <v>5.0371249448811719</v>
      </c>
      <c r="BH9" s="108">
        <f>'1 Utsläpp'!BH10/'7 Syss'!BH10</f>
        <v>4.3002787973723313</v>
      </c>
      <c r="BI9" s="108">
        <f>'1 Utsläpp'!BI10/'7 Syss'!BI10</f>
        <v>3.8986190578816329</v>
      </c>
      <c r="BJ9" s="108">
        <f>'1 Utsläpp'!BJ10/'7 Syss'!BJ10</f>
        <v>3.783235513688612</v>
      </c>
      <c r="BK9" s="108">
        <f>'1 Utsläpp'!BK10/'7 Syss'!BK10</f>
        <v>5.5394102998201431</v>
      </c>
      <c r="BL9" s="108">
        <f>'1 Utsläpp'!BL10/'7 Syss'!BL10</f>
        <v>4.770166442989578</v>
      </c>
      <c r="BM9" s="108">
        <f>'1 Utsläpp'!BM10/'7 Syss'!BM10</f>
        <v>4.4003991946628833</v>
      </c>
      <c r="BN9" s="108">
        <f>'1 Utsläpp'!BN10/'7 Syss'!BN10</f>
        <v>3.7551950490730186</v>
      </c>
      <c r="BO9" s="108">
        <f>'1 Utsläpp'!BO10/'7 Syss'!BO10</f>
        <v>4.8100067973998932</v>
      </c>
      <c r="BP9" s="108">
        <f>'1 Utsläpp'!BP10/'7 Syss'!BP10</f>
        <v>5.2848072083651347</v>
      </c>
    </row>
    <row r="10" spans="1:68" s="57" customFormat="1" x14ac:dyDescent="0.3">
      <c r="A10" s="57">
        <v>6</v>
      </c>
      <c r="B10" s="57" t="s">
        <v>140</v>
      </c>
      <c r="C10" s="57" t="s">
        <v>37</v>
      </c>
      <c r="D10" s="108">
        <f>'1 Utsläpp'!D11/'7 Syss'!D11</f>
        <v>27.764472519375754</v>
      </c>
      <c r="E10" s="108">
        <f>'1 Utsläpp'!E11/'7 Syss'!E11</f>
        <v>28.031748320509706</v>
      </c>
      <c r="F10" s="108">
        <f>'1 Utsläpp'!F11/'7 Syss'!F11</f>
        <v>27.960090558494375</v>
      </c>
      <c r="G10" s="108">
        <f>'1 Utsläpp'!G11/'7 Syss'!G11</f>
        <v>36.973645642880868</v>
      </c>
      <c r="H10" s="108">
        <f>'1 Utsläpp'!H11/'7 Syss'!H11</f>
        <v>32.24922761315068</v>
      </c>
      <c r="I10" s="108">
        <f>'1 Utsläpp'!I11/'7 Syss'!I11</f>
        <v>31.866534624959261</v>
      </c>
      <c r="J10" s="108">
        <f>'1 Utsläpp'!J11/'7 Syss'!J11</f>
        <v>27.967033241110634</v>
      </c>
      <c r="K10" s="108">
        <f>'1 Utsläpp'!K11/'7 Syss'!K11</f>
        <v>32.604801831718333</v>
      </c>
      <c r="L10" s="108">
        <f>'1 Utsläpp'!L11/'7 Syss'!L11</f>
        <v>34.06992422618363</v>
      </c>
      <c r="M10" s="108">
        <f>'1 Utsläpp'!M11/'7 Syss'!M11</f>
        <v>33.582210085717513</v>
      </c>
      <c r="N10" s="108">
        <f>'1 Utsläpp'!N11/'7 Syss'!N11</f>
        <v>32.5456071345723</v>
      </c>
      <c r="O10" s="108">
        <f>'1 Utsläpp'!O11/'7 Syss'!O11</f>
        <v>34.489165385225199</v>
      </c>
      <c r="P10" s="108">
        <f>'1 Utsläpp'!P11/'7 Syss'!P11</f>
        <v>30.998930398216284</v>
      </c>
      <c r="Q10" s="108">
        <f>'1 Utsläpp'!Q11/'7 Syss'!Q11</f>
        <v>31.528530931654824</v>
      </c>
      <c r="R10" s="108">
        <f>'1 Utsläpp'!R11/'7 Syss'!R11</f>
        <v>31.63624043435426</v>
      </c>
      <c r="S10" s="108">
        <f>'1 Utsläpp'!S11/'7 Syss'!S11</f>
        <v>31.342804716727809</v>
      </c>
      <c r="T10" s="108">
        <f>'1 Utsläpp'!T11/'7 Syss'!T11</f>
        <v>34.965561745998414</v>
      </c>
      <c r="U10" s="108">
        <f>'1 Utsläpp'!U11/'7 Syss'!U11</f>
        <v>35.051428969730978</v>
      </c>
      <c r="V10" s="108">
        <f>'1 Utsläpp'!V11/'7 Syss'!V11</f>
        <v>29.703514985261624</v>
      </c>
      <c r="W10" s="108">
        <f>'1 Utsläpp'!W11/'7 Syss'!W11</f>
        <v>35.997003356902688</v>
      </c>
      <c r="X10" s="108">
        <f>'1 Utsläpp'!X11/'7 Syss'!X11</f>
        <v>28.200259830000071</v>
      </c>
      <c r="Y10" s="108">
        <f>'1 Utsläpp'!Y11/'7 Syss'!Y11</f>
        <v>32.013510946918508</v>
      </c>
      <c r="Z10" s="108">
        <f>'1 Utsläpp'!Z11/'7 Syss'!Z11</f>
        <v>30.596169816927418</v>
      </c>
      <c r="AA10" s="108">
        <f>'1 Utsläpp'!AA11/'7 Syss'!AA11</f>
        <v>32.077124107125627</v>
      </c>
      <c r="AB10" s="108">
        <f>'1 Utsläpp'!AB11/'7 Syss'!AB11</f>
        <v>31.635777840509839</v>
      </c>
      <c r="AC10" s="108">
        <f>'1 Utsläpp'!AC11/'7 Syss'!AC11</f>
        <v>31.387681929606611</v>
      </c>
      <c r="AD10" s="108">
        <f>'1 Utsläpp'!AD11/'7 Syss'!AD11</f>
        <v>32.247591210087847</v>
      </c>
      <c r="AE10" s="108">
        <f>'1 Utsläpp'!AE11/'7 Syss'!AE11</f>
        <v>33.476660534831794</v>
      </c>
      <c r="AF10" s="108">
        <f>'1 Utsläpp'!AF11/'7 Syss'!AF11</f>
        <v>29.097980479012872</v>
      </c>
      <c r="AG10" s="108">
        <f>'1 Utsläpp'!AG11/'7 Syss'!AG11</f>
        <v>37.712465772557209</v>
      </c>
      <c r="AH10" s="108">
        <f>'1 Utsläpp'!AH11/'7 Syss'!AH11</f>
        <v>32.520473784510052</v>
      </c>
      <c r="AI10" s="108">
        <f>'1 Utsläpp'!AI11/'7 Syss'!AI11</f>
        <v>29.792556125789705</v>
      </c>
      <c r="AJ10" s="108">
        <f>'1 Utsläpp'!AJ11/'7 Syss'!AJ11</f>
        <v>31.538157913725158</v>
      </c>
      <c r="AK10" s="108">
        <f>'1 Utsläpp'!AK11/'7 Syss'!AK11</f>
        <v>31.499034600109681</v>
      </c>
      <c r="AL10" s="108">
        <f>'1 Utsläpp'!AL11/'7 Syss'!AL11</f>
        <v>33.093300791407721</v>
      </c>
      <c r="AM10" s="108">
        <f>'1 Utsläpp'!AM11/'7 Syss'!AM11</f>
        <v>33.783904970588608</v>
      </c>
      <c r="AN10" s="108">
        <f>'1 Utsläpp'!AN11/'7 Syss'!AN11</f>
        <v>30.865196832989291</v>
      </c>
      <c r="AO10" s="108">
        <f>'1 Utsläpp'!AO11/'7 Syss'!AO11</f>
        <v>31.745108843057384</v>
      </c>
      <c r="AP10" s="108">
        <f>'1 Utsläpp'!AP11/'7 Syss'!AP11</f>
        <v>30.814743362004101</v>
      </c>
      <c r="AQ10" s="108">
        <f>'1 Utsläpp'!AQ11/'7 Syss'!AQ11</f>
        <v>33.941311287181925</v>
      </c>
      <c r="AR10" s="108">
        <f>'1 Utsläpp'!AR11/'7 Syss'!AR11</f>
        <v>33.475552088857455</v>
      </c>
      <c r="AS10" s="108">
        <f>'1 Utsläpp'!AS11/'7 Syss'!AS11</f>
        <v>32.170692849199234</v>
      </c>
      <c r="AT10" s="108">
        <f>'1 Utsläpp'!AT11/'7 Syss'!AT11</f>
        <v>29.413055641790521</v>
      </c>
      <c r="AU10" s="108">
        <f>'1 Utsläpp'!AU11/'7 Syss'!AU11</f>
        <v>33.858041085880281</v>
      </c>
      <c r="AV10" s="108">
        <f>'1 Utsläpp'!AV11/'7 Syss'!AV11</f>
        <v>25.549466253175474</v>
      </c>
      <c r="AW10" s="108">
        <f>'1 Utsläpp'!AW11/'7 Syss'!AW11</f>
        <v>27.794695496850732</v>
      </c>
      <c r="AX10" s="108">
        <f>'1 Utsläpp'!AX11/'7 Syss'!AX11</f>
        <v>26.457985781184213</v>
      </c>
      <c r="AY10" s="108">
        <f>'1 Utsläpp'!AY11/'7 Syss'!AY11</f>
        <v>28.05279056587187</v>
      </c>
      <c r="AZ10" s="108">
        <f>'1 Utsläpp'!AZ11/'7 Syss'!AZ11</f>
        <v>39.396333655736051</v>
      </c>
      <c r="BA10" s="108">
        <f>'1 Utsläpp'!BA11/'7 Syss'!BA11</f>
        <v>20.944159959468323</v>
      </c>
      <c r="BB10" s="108">
        <f>'1 Utsläpp'!BB11/'7 Syss'!BB11</f>
        <v>16.505396201147814</v>
      </c>
      <c r="BC10" s="108">
        <f>'1 Utsläpp'!BC11/'7 Syss'!BC11</f>
        <v>16.879088139519489</v>
      </c>
      <c r="BD10" s="108">
        <f>'1 Utsläpp'!BD11/'7 Syss'!BD11</f>
        <v>26.229568529891079</v>
      </c>
      <c r="BE10" s="108">
        <f>'1 Utsläpp'!BE11/'7 Syss'!BE11</f>
        <v>31.075593407851965</v>
      </c>
      <c r="BF10" s="108">
        <f>'1 Utsläpp'!BF11/'7 Syss'!BF11</f>
        <v>26.922721726318873</v>
      </c>
      <c r="BG10" s="108">
        <f>'1 Utsläpp'!BG11/'7 Syss'!BG11</f>
        <v>29.635351858660655</v>
      </c>
      <c r="BH10" s="108">
        <f>'1 Utsläpp'!BH11/'7 Syss'!BH11</f>
        <v>32.694284420852391</v>
      </c>
      <c r="BI10" s="108">
        <f>'1 Utsläpp'!BI11/'7 Syss'!BI11</f>
        <v>15.267617946476932</v>
      </c>
      <c r="BJ10" s="108">
        <f>'1 Utsläpp'!BJ11/'7 Syss'!BJ11</f>
        <v>26.512239357783312</v>
      </c>
      <c r="BK10" s="108">
        <f>'1 Utsläpp'!BK11/'7 Syss'!BK11</f>
        <v>30.088311933244878</v>
      </c>
      <c r="BL10" s="108">
        <f>'1 Utsläpp'!BL11/'7 Syss'!BL11</f>
        <v>26.665308216869551</v>
      </c>
      <c r="BM10" s="108">
        <f>'1 Utsläpp'!BM11/'7 Syss'!BM11</f>
        <v>26.09252745975947</v>
      </c>
      <c r="BN10" s="108">
        <f>'1 Utsläpp'!BN11/'7 Syss'!BN11</f>
        <v>25.236628144173018</v>
      </c>
      <c r="BO10" s="108">
        <f>'1 Utsläpp'!BO11/'7 Syss'!BO11</f>
        <v>25.371278399837706</v>
      </c>
      <c r="BP10" s="108">
        <f>'1 Utsläpp'!BP11/'7 Syss'!BP11</f>
        <v>27.262248266981015</v>
      </c>
    </row>
    <row r="11" spans="1:68" s="57" customFormat="1" x14ac:dyDescent="0.3">
      <c r="A11" s="57">
        <v>7</v>
      </c>
      <c r="B11" s="57" t="s">
        <v>141</v>
      </c>
      <c r="C11" s="57" t="s">
        <v>38</v>
      </c>
      <c r="D11" s="108">
        <f>'1 Utsläpp'!D12/'7 Syss'!D12</f>
        <v>22.843196632426608</v>
      </c>
      <c r="E11" s="108">
        <f>'1 Utsläpp'!E12/'7 Syss'!E12</f>
        <v>22.170199472147853</v>
      </c>
      <c r="F11" s="108">
        <f>'1 Utsläpp'!F12/'7 Syss'!F12</f>
        <v>19.920172285596887</v>
      </c>
      <c r="G11" s="108">
        <f>'1 Utsläpp'!G12/'7 Syss'!G12</f>
        <v>23.169983688260821</v>
      </c>
      <c r="H11" s="108">
        <f>'1 Utsläpp'!H12/'7 Syss'!H12</f>
        <v>22.13329046789374</v>
      </c>
      <c r="I11" s="108">
        <f>'1 Utsläpp'!I12/'7 Syss'!I12</f>
        <v>21.218069829972006</v>
      </c>
      <c r="J11" s="108">
        <f>'1 Utsläpp'!J12/'7 Syss'!J12</f>
        <v>18.5323190271248</v>
      </c>
      <c r="K11" s="108">
        <f>'1 Utsläpp'!K12/'7 Syss'!K12</f>
        <v>20.780851550330652</v>
      </c>
      <c r="L11" s="108">
        <f>'1 Utsläpp'!L12/'7 Syss'!L12</f>
        <v>24.981375311846083</v>
      </c>
      <c r="M11" s="108">
        <f>'1 Utsläpp'!M12/'7 Syss'!M12</f>
        <v>23.000898231658113</v>
      </c>
      <c r="N11" s="108">
        <f>'1 Utsläpp'!N12/'7 Syss'!N12</f>
        <v>21.196655252210832</v>
      </c>
      <c r="O11" s="108">
        <f>'1 Utsläpp'!O12/'7 Syss'!O12</f>
        <v>22.215880896965821</v>
      </c>
      <c r="P11" s="108">
        <f>'1 Utsläpp'!P12/'7 Syss'!P12</f>
        <v>24.294659862539362</v>
      </c>
      <c r="Q11" s="108">
        <f>'1 Utsläpp'!Q12/'7 Syss'!Q12</f>
        <v>20.944820106441401</v>
      </c>
      <c r="R11" s="108">
        <f>'1 Utsläpp'!R12/'7 Syss'!R12</f>
        <v>21.243314806690396</v>
      </c>
      <c r="S11" s="108">
        <f>'1 Utsläpp'!S12/'7 Syss'!S12</f>
        <v>23.348122211884522</v>
      </c>
      <c r="T11" s="108">
        <f>'1 Utsläpp'!T12/'7 Syss'!T12</f>
        <v>24.569259914693106</v>
      </c>
      <c r="U11" s="108">
        <f>'1 Utsläpp'!U12/'7 Syss'!U12</f>
        <v>21.21476818734649</v>
      </c>
      <c r="V11" s="108">
        <f>'1 Utsläpp'!V12/'7 Syss'!V12</f>
        <v>22.156708304817279</v>
      </c>
      <c r="W11" s="108">
        <f>'1 Utsläpp'!W12/'7 Syss'!W12</f>
        <v>23.440657275835459</v>
      </c>
      <c r="X11" s="108">
        <f>'1 Utsläpp'!X12/'7 Syss'!X12</f>
        <v>21.848587745136768</v>
      </c>
      <c r="Y11" s="108">
        <f>'1 Utsläpp'!Y12/'7 Syss'!Y12</f>
        <v>21.23760224320279</v>
      </c>
      <c r="Z11" s="108">
        <f>'1 Utsläpp'!Z12/'7 Syss'!Z12</f>
        <v>20.398100072601093</v>
      </c>
      <c r="AA11" s="108">
        <f>'1 Utsläpp'!AA12/'7 Syss'!AA12</f>
        <v>21.657882577173591</v>
      </c>
      <c r="AB11" s="108">
        <f>'1 Utsläpp'!AB12/'7 Syss'!AB12</f>
        <v>22.083482764513796</v>
      </c>
      <c r="AC11" s="108">
        <f>'1 Utsläpp'!AC12/'7 Syss'!AC12</f>
        <v>22.145667890978203</v>
      </c>
      <c r="AD11" s="108">
        <f>'1 Utsläpp'!AD12/'7 Syss'!AD12</f>
        <v>19.737806804272179</v>
      </c>
      <c r="AE11" s="108">
        <f>'1 Utsläpp'!AE12/'7 Syss'!AE12</f>
        <v>22.308624738138846</v>
      </c>
      <c r="AF11" s="108">
        <f>'1 Utsläpp'!AF12/'7 Syss'!AF12</f>
        <v>22.320510541531306</v>
      </c>
      <c r="AG11" s="108">
        <f>'1 Utsläpp'!AG12/'7 Syss'!AG12</f>
        <v>23.748826711470844</v>
      </c>
      <c r="AH11" s="108">
        <f>'1 Utsläpp'!AH12/'7 Syss'!AH12</f>
        <v>21.560086852120197</v>
      </c>
      <c r="AI11" s="108">
        <f>'1 Utsläpp'!AI12/'7 Syss'!AI12</f>
        <v>23.1061419470747</v>
      </c>
      <c r="AJ11" s="108">
        <f>'1 Utsläpp'!AJ12/'7 Syss'!AJ12</f>
        <v>22.69463588960209</v>
      </c>
      <c r="AK11" s="108">
        <f>'1 Utsläpp'!AK12/'7 Syss'!AK12</f>
        <v>23.149570024627309</v>
      </c>
      <c r="AL11" s="108">
        <f>'1 Utsläpp'!AL12/'7 Syss'!AL12</f>
        <v>22.199725895765045</v>
      </c>
      <c r="AM11" s="108">
        <f>'1 Utsläpp'!AM12/'7 Syss'!AM12</f>
        <v>24.781890188162514</v>
      </c>
      <c r="AN11" s="108">
        <f>'1 Utsläpp'!AN12/'7 Syss'!AN12</f>
        <v>22.162507608009893</v>
      </c>
      <c r="AO11" s="108">
        <f>'1 Utsläpp'!AO12/'7 Syss'!AO12</f>
        <v>22.581039655006581</v>
      </c>
      <c r="AP11" s="108">
        <f>'1 Utsläpp'!AP12/'7 Syss'!AP12</f>
        <v>21.48739998013367</v>
      </c>
      <c r="AQ11" s="108">
        <f>'1 Utsläpp'!AQ12/'7 Syss'!AQ12</f>
        <v>22.526811950934857</v>
      </c>
      <c r="AR11" s="108">
        <f>'1 Utsläpp'!AR12/'7 Syss'!AR12</f>
        <v>21.127884684896003</v>
      </c>
      <c r="AS11" s="108">
        <f>'1 Utsläpp'!AS12/'7 Syss'!AS12</f>
        <v>21.422298949451378</v>
      </c>
      <c r="AT11" s="108">
        <f>'1 Utsläpp'!AT12/'7 Syss'!AT12</f>
        <v>21.312186566712509</v>
      </c>
      <c r="AU11" s="108">
        <f>'1 Utsläpp'!AU12/'7 Syss'!AU12</f>
        <v>22.618779651921301</v>
      </c>
      <c r="AV11" s="108">
        <f>'1 Utsläpp'!AV12/'7 Syss'!AV12</f>
        <v>19.303244536343072</v>
      </c>
      <c r="AW11" s="108">
        <f>'1 Utsläpp'!AW12/'7 Syss'!AW12</f>
        <v>19.524785325977103</v>
      </c>
      <c r="AX11" s="108">
        <f>'1 Utsläpp'!AX12/'7 Syss'!AX12</f>
        <v>18.702658655116906</v>
      </c>
      <c r="AY11" s="108">
        <f>'1 Utsläpp'!AY12/'7 Syss'!AY12</f>
        <v>20.002864751305101</v>
      </c>
      <c r="AZ11" s="108">
        <f>'1 Utsläpp'!AZ12/'7 Syss'!AZ12</f>
        <v>17.983546132662511</v>
      </c>
      <c r="BA11" s="108">
        <f>'1 Utsläpp'!BA12/'7 Syss'!BA12</f>
        <v>19.588681318683193</v>
      </c>
      <c r="BB11" s="108">
        <f>'1 Utsläpp'!BB12/'7 Syss'!BB12</f>
        <v>17.897930956667203</v>
      </c>
      <c r="BC11" s="108">
        <f>'1 Utsläpp'!BC12/'7 Syss'!BC12</f>
        <v>19.077816448810477</v>
      </c>
      <c r="BD11" s="108">
        <f>'1 Utsläpp'!BD12/'7 Syss'!BD12</f>
        <v>18.33786392362407</v>
      </c>
      <c r="BE11" s="108">
        <f>'1 Utsläpp'!BE12/'7 Syss'!BE12</f>
        <v>19.50379188548542</v>
      </c>
      <c r="BF11" s="108">
        <f>'1 Utsläpp'!BF12/'7 Syss'!BF12</f>
        <v>16.957611404480964</v>
      </c>
      <c r="BG11" s="108">
        <f>'1 Utsläpp'!BG12/'7 Syss'!BG12</f>
        <v>18.652730179775894</v>
      </c>
      <c r="BH11" s="108">
        <f>'1 Utsläpp'!BH12/'7 Syss'!BH12</f>
        <v>16.987542012689481</v>
      </c>
      <c r="BI11" s="108">
        <f>'1 Utsläpp'!BI12/'7 Syss'!BI12</f>
        <v>18.504158052033258</v>
      </c>
      <c r="BJ11" s="108">
        <f>'1 Utsläpp'!BJ12/'7 Syss'!BJ12</f>
        <v>16.403999236072448</v>
      </c>
      <c r="BK11" s="108">
        <f>'1 Utsläpp'!BK12/'7 Syss'!BK12</f>
        <v>17.705694746249417</v>
      </c>
      <c r="BL11" s="108">
        <f>'1 Utsläpp'!BL12/'7 Syss'!BL12</f>
        <v>16.455499869607909</v>
      </c>
      <c r="BM11" s="108">
        <f>'1 Utsläpp'!BM12/'7 Syss'!BM12</f>
        <v>17.500421211108783</v>
      </c>
      <c r="BN11" s="108">
        <f>'1 Utsläpp'!BN12/'7 Syss'!BN12</f>
        <v>16.2707268511496</v>
      </c>
      <c r="BO11" s="108">
        <f>'1 Utsläpp'!BO12/'7 Syss'!BO12</f>
        <v>18.461172049939453</v>
      </c>
      <c r="BP11" s="108">
        <f>'1 Utsläpp'!BP12/'7 Syss'!BP12</f>
        <v>14.847699498430845</v>
      </c>
    </row>
    <row r="12" spans="1:68" s="57" customFormat="1" x14ac:dyDescent="0.3">
      <c r="A12" s="57">
        <v>8</v>
      </c>
      <c r="B12" s="57" t="s">
        <v>142</v>
      </c>
      <c r="C12" s="57" t="s">
        <v>39</v>
      </c>
      <c r="D12" s="108">
        <f>'1 Utsläpp'!D13/'7 Syss'!D13</f>
        <v>14.042598113973538</v>
      </c>
      <c r="E12" s="108">
        <f>'1 Utsläpp'!E13/'7 Syss'!E13</f>
        <v>12.95358257073527</v>
      </c>
      <c r="F12" s="108">
        <f>'1 Utsläpp'!F13/'7 Syss'!F13</f>
        <v>12.79734245588171</v>
      </c>
      <c r="G12" s="108">
        <f>'1 Utsläpp'!G13/'7 Syss'!G13</f>
        <v>12.997721423315745</v>
      </c>
      <c r="H12" s="108">
        <f>'1 Utsläpp'!H13/'7 Syss'!H13</f>
        <v>8.6425184417116938</v>
      </c>
      <c r="I12" s="108">
        <f>'1 Utsläpp'!I13/'7 Syss'!I13</f>
        <v>8.006940281517986</v>
      </c>
      <c r="J12" s="108">
        <f>'1 Utsläpp'!J13/'7 Syss'!J13</f>
        <v>7.4728093759943839</v>
      </c>
      <c r="K12" s="108">
        <f>'1 Utsläpp'!K13/'7 Syss'!K13</f>
        <v>10.642655889036499</v>
      </c>
      <c r="L12" s="108">
        <f>'1 Utsläpp'!L13/'7 Syss'!L13</f>
        <v>15.581431219718084</v>
      </c>
      <c r="M12" s="108">
        <f>'1 Utsläpp'!M13/'7 Syss'!M13</f>
        <v>15.248875793290569</v>
      </c>
      <c r="N12" s="108">
        <f>'1 Utsläpp'!N13/'7 Syss'!N13</f>
        <v>12.921633269080489</v>
      </c>
      <c r="O12" s="108">
        <f>'1 Utsläpp'!O13/'7 Syss'!O13</f>
        <v>13.793076577624555</v>
      </c>
      <c r="P12" s="108">
        <f>'1 Utsläpp'!P13/'7 Syss'!P13</f>
        <v>13.91152869191035</v>
      </c>
      <c r="Q12" s="108">
        <f>'1 Utsläpp'!Q13/'7 Syss'!Q13</f>
        <v>13.829563953458903</v>
      </c>
      <c r="R12" s="108">
        <f>'1 Utsläpp'!R13/'7 Syss'!R13</f>
        <v>11.737479894136364</v>
      </c>
      <c r="S12" s="108">
        <f>'1 Utsläpp'!S13/'7 Syss'!S13</f>
        <v>12.645446593590957</v>
      </c>
      <c r="T12" s="108">
        <f>'1 Utsläpp'!T13/'7 Syss'!T13</f>
        <v>11.696116742619148</v>
      </c>
      <c r="U12" s="108">
        <f>'1 Utsläpp'!U13/'7 Syss'!U13</f>
        <v>11.590663594485212</v>
      </c>
      <c r="V12" s="108">
        <f>'1 Utsläpp'!V13/'7 Syss'!V13</f>
        <v>10.043034022179581</v>
      </c>
      <c r="W12" s="108">
        <f>'1 Utsläpp'!W13/'7 Syss'!W13</f>
        <v>11.342558825631619</v>
      </c>
      <c r="X12" s="108">
        <f>'1 Utsläpp'!X13/'7 Syss'!X13</f>
        <v>11.61352951343267</v>
      </c>
      <c r="Y12" s="108">
        <f>'1 Utsläpp'!Y13/'7 Syss'!Y13</f>
        <v>12.002391000694073</v>
      </c>
      <c r="Z12" s="108">
        <f>'1 Utsläpp'!Z13/'7 Syss'!Z13</f>
        <v>11.017902022726217</v>
      </c>
      <c r="AA12" s="108">
        <f>'1 Utsläpp'!AA13/'7 Syss'!AA13</f>
        <v>12.037933776588513</v>
      </c>
      <c r="AB12" s="108">
        <f>'1 Utsläpp'!AB13/'7 Syss'!AB13</f>
        <v>12.294202373701763</v>
      </c>
      <c r="AC12" s="108">
        <f>'1 Utsläpp'!AC13/'7 Syss'!AC13</f>
        <v>12.241444929622823</v>
      </c>
      <c r="AD12" s="108">
        <f>'1 Utsläpp'!AD13/'7 Syss'!AD13</f>
        <v>10.837315293153825</v>
      </c>
      <c r="AE12" s="108">
        <f>'1 Utsläpp'!AE13/'7 Syss'!AE13</f>
        <v>12.228206246362353</v>
      </c>
      <c r="AF12" s="108">
        <f>'1 Utsläpp'!AF13/'7 Syss'!AF13</f>
        <v>13.24772745286816</v>
      </c>
      <c r="AG12" s="108">
        <f>'1 Utsläpp'!AG13/'7 Syss'!AG13</f>
        <v>13.404168021669504</v>
      </c>
      <c r="AH12" s="108">
        <f>'1 Utsläpp'!AH13/'7 Syss'!AH13</f>
        <v>11.817170310594202</v>
      </c>
      <c r="AI12" s="108">
        <f>'1 Utsläpp'!AI13/'7 Syss'!AI13</f>
        <v>12.18462485820913</v>
      </c>
      <c r="AJ12" s="108">
        <f>'1 Utsläpp'!AJ13/'7 Syss'!AJ13</f>
        <v>13.019568215177131</v>
      </c>
      <c r="AK12" s="108">
        <f>'1 Utsläpp'!AK13/'7 Syss'!AK13</f>
        <v>12.935135217339228</v>
      </c>
      <c r="AL12" s="108">
        <f>'1 Utsläpp'!AL13/'7 Syss'!AL13</f>
        <v>12.659717212796251</v>
      </c>
      <c r="AM12" s="108">
        <f>'1 Utsläpp'!AM13/'7 Syss'!AM13</f>
        <v>13.417887591525957</v>
      </c>
      <c r="AN12" s="108">
        <f>'1 Utsläpp'!AN13/'7 Syss'!AN13</f>
        <v>12.680146819868083</v>
      </c>
      <c r="AO12" s="108">
        <f>'1 Utsläpp'!AO13/'7 Syss'!AO13</f>
        <v>12.302988842921616</v>
      </c>
      <c r="AP12" s="108">
        <f>'1 Utsläpp'!AP13/'7 Syss'!AP13</f>
        <v>11.574912912102885</v>
      </c>
      <c r="AQ12" s="108">
        <f>'1 Utsläpp'!AQ13/'7 Syss'!AQ13</f>
        <v>12.843423126211549</v>
      </c>
      <c r="AR12" s="108">
        <f>'1 Utsläpp'!AR13/'7 Syss'!AR13</f>
        <v>11.921749091154819</v>
      </c>
      <c r="AS12" s="108">
        <f>'1 Utsläpp'!AS13/'7 Syss'!AS13</f>
        <v>12.131316078094196</v>
      </c>
      <c r="AT12" s="108">
        <f>'1 Utsläpp'!AT13/'7 Syss'!AT13</f>
        <v>10.785220816591995</v>
      </c>
      <c r="AU12" s="108">
        <f>'1 Utsläpp'!AU13/'7 Syss'!AU13</f>
        <v>11.720997737628052</v>
      </c>
      <c r="AV12" s="108">
        <f>'1 Utsläpp'!AV13/'7 Syss'!AV13</f>
        <v>15.877135074398495</v>
      </c>
      <c r="AW12" s="108">
        <f>'1 Utsläpp'!AW13/'7 Syss'!AW13</f>
        <v>15.241823690941215</v>
      </c>
      <c r="AX12" s="108">
        <f>'1 Utsläpp'!AX13/'7 Syss'!AX13</f>
        <v>14.215675533836187</v>
      </c>
      <c r="AY12" s="108">
        <f>'1 Utsläpp'!AY13/'7 Syss'!AY13</f>
        <v>13.364466215551385</v>
      </c>
      <c r="AZ12" s="108">
        <f>'1 Utsläpp'!AZ13/'7 Syss'!AZ13</f>
        <v>12.348176176125126</v>
      </c>
      <c r="BA12" s="108">
        <f>'1 Utsläpp'!BA13/'7 Syss'!BA13</f>
        <v>12.057196121385507</v>
      </c>
      <c r="BB12" s="108">
        <f>'1 Utsläpp'!BB13/'7 Syss'!BB13</f>
        <v>10.3764917370393</v>
      </c>
      <c r="BC12" s="108">
        <f>'1 Utsläpp'!BC13/'7 Syss'!BC13</f>
        <v>12.979753473734826</v>
      </c>
      <c r="BD12" s="108">
        <f>'1 Utsläpp'!BD13/'7 Syss'!BD13</f>
        <v>13.321677694446375</v>
      </c>
      <c r="BE12" s="108">
        <f>'1 Utsläpp'!BE13/'7 Syss'!BE13</f>
        <v>13.195634235217614</v>
      </c>
      <c r="BF12" s="108">
        <f>'1 Utsläpp'!BF13/'7 Syss'!BF13</f>
        <v>11.639636844130127</v>
      </c>
      <c r="BG12" s="108">
        <f>'1 Utsläpp'!BG13/'7 Syss'!BG13</f>
        <v>13.380865151352776</v>
      </c>
      <c r="BH12" s="108">
        <f>'1 Utsläpp'!BH13/'7 Syss'!BH13</f>
        <v>13.863338443000126</v>
      </c>
      <c r="BI12" s="108">
        <f>'1 Utsläpp'!BI13/'7 Syss'!BI13</f>
        <v>13.65953565060263</v>
      </c>
      <c r="BJ12" s="108">
        <f>'1 Utsläpp'!BJ13/'7 Syss'!BJ13</f>
        <v>12.860494201208885</v>
      </c>
      <c r="BK12" s="108">
        <f>'1 Utsläpp'!BK13/'7 Syss'!BK13</f>
        <v>11.958240643493031</v>
      </c>
      <c r="BL12" s="108">
        <f>'1 Utsläpp'!BL13/'7 Syss'!BL13</f>
        <v>12.790442181722106</v>
      </c>
      <c r="BM12" s="108">
        <f>'1 Utsläpp'!BM13/'7 Syss'!BM13</f>
        <v>12.391087864340385</v>
      </c>
      <c r="BN12" s="108">
        <f>'1 Utsläpp'!BN13/'7 Syss'!BN13</f>
        <v>11.64024831444863</v>
      </c>
      <c r="BO12" s="108">
        <f>'1 Utsläpp'!BO13/'7 Syss'!BO13</f>
        <v>12.438536556053236</v>
      </c>
      <c r="BP12" s="108">
        <f>'1 Utsläpp'!BP13/'7 Syss'!BP13</f>
        <v>12.254170170861258</v>
      </c>
    </row>
    <row r="13" spans="1:68" s="57" customFormat="1" x14ac:dyDescent="0.3">
      <c r="A13" s="57">
        <v>9</v>
      </c>
      <c r="B13" s="57" t="s">
        <v>143</v>
      </c>
      <c r="C13" s="57" t="s">
        <v>4</v>
      </c>
      <c r="D13" s="108">
        <f>'1 Utsläpp'!D14/'7 Syss'!D14</f>
        <v>0.27057948803288184</v>
      </c>
      <c r="E13" s="108">
        <f>'1 Utsläpp'!E14/'7 Syss'!E14</f>
        <v>0.26615629673290392</v>
      </c>
      <c r="F13" s="108">
        <f>'1 Utsläpp'!F14/'7 Syss'!F14</f>
        <v>0.25290379846197752</v>
      </c>
      <c r="G13" s="108">
        <f>'1 Utsläpp'!G14/'7 Syss'!G14</f>
        <v>0.30947983179658373</v>
      </c>
      <c r="H13" s="108">
        <f>'1 Utsläpp'!H14/'7 Syss'!H14</f>
        <v>0.20648243697070401</v>
      </c>
      <c r="I13" s="108">
        <f>'1 Utsläpp'!I14/'7 Syss'!I14</f>
        <v>0.21580934375059735</v>
      </c>
      <c r="J13" s="108">
        <f>'1 Utsläpp'!J14/'7 Syss'!J14</f>
        <v>0.20665565666548641</v>
      </c>
      <c r="K13" s="108">
        <f>'1 Utsläpp'!K14/'7 Syss'!K14</f>
        <v>0.21625379671204009</v>
      </c>
      <c r="L13" s="108">
        <f>'1 Utsläpp'!L14/'7 Syss'!L14</f>
        <v>0.20906390222623261</v>
      </c>
      <c r="M13" s="108">
        <f>'1 Utsläpp'!M14/'7 Syss'!M14</f>
        <v>0.21259922836158535</v>
      </c>
      <c r="N13" s="108">
        <f>'1 Utsläpp'!N14/'7 Syss'!N14</f>
        <v>0.20533089733794255</v>
      </c>
      <c r="O13" s="108">
        <f>'1 Utsläpp'!O14/'7 Syss'!O14</f>
        <v>0.22668443269748845</v>
      </c>
      <c r="P13" s="108">
        <f>'1 Utsläpp'!P14/'7 Syss'!P14</f>
        <v>0.1975624834869549</v>
      </c>
      <c r="Q13" s="108">
        <f>'1 Utsläpp'!Q14/'7 Syss'!Q14</f>
        <v>0.20550641518092441</v>
      </c>
      <c r="R13" s="108">
        <f>'1 Utsläpp'!R14/'7 Syss'!R14</f>
        <v>0.19806202182383906</v>
      </c>
      <c r="S13" s="108">
        <f>'1 Utsläpp'!S14/'7 Syss'!S14</f>
        <v>0.20527401777565954</v>
      </c>
      <c r="T13" s="108">
        <f>'1 Utsläpp'!T14/'7 Syss'!T14</f>
        <v>0.19693472334390391</v>
      </c>
      <c r="U13" s="108">
        <f>'1 Utsläpp'!U14/'7 Syss'!U14</f>
        <v>0.188153811979513</v>
      </c>
      <c r="V13" s="108">
        <f>'1 Utsläpp'!V14/'7 Syss'!V14</f>
        <v>0.17937733514571827</v>
      </c>
      <c r="W13" s="108">
        <f>'1 Utsläpp'!W14/'7 Syss'!W14</f>
        <v>0.20323027535189103</v>
      </c>
      <c r="X13" s="108">
        <f>'1 Utsläpp'!X14/'7 Syss'!X14</f>
        <v>0.16429262436399034</v>
      </c>
      <c r="Y13" s="108">
        <f>'1 Utsläpp'!Y14/'7 Syss'!Y14</f>
        <v>0.16518027274097147</v>
      </c>
      <c r="Z13" s="108">
        <f>'1 Utsläpp'!Z14/'7 Syss'!Z14</f>
        <v>0.1633191771589545</v>
      </c>
      <c r="AA13" s="108">
        <f>'1 Utsläpp'!AA14/'7 Syss'!AA14</f>
        <v>0.17327799803677613</v>
      </c>
      <c r="AB13" s="108">
        <f>'1 Utsläpp'!AB14/'7 Syss'!AB14</f>
        <v>0.14837052801127215</v>
      </c>
      <c r="AC13" s="108">
        <f>'1 Utsläpp'!AC14/'7 Syss'!AC14</f>
        <v>0.14387783389363723</v>
      </c>
      <c r="AD13" s="108">
        <f>'1 Utsläpp'!AD14/'7 Syss'!AD14</f>
        <v>0.14027668967043375</v>
      </c>
      <c r="AE13" s="108">
        <f>'1 Utsläpp'!AE14/'7 Syss'!AE14</f>
        <v>0.14981058634094013</v>
      </c>
      <c r="AF13" s="108">
        <f>'1 Utsläpp'!AF14/'7 Syss'!AF14</f>
        <v>0.16421974449464644</v>
      </c>
      <c r="AG13" s="108">
        <f>'1 Utsläpp'!AG14/'7 Syss'!AG14</f>
        <v>0.15651538402940959</v>
      </c>
      <c r="AH13" s="108">
        <f>'1 Utsläpp'!AH14/'7 Syss'!AH14</f>
        <v>0.16025094026457476</v>
      </c>
      <c r="AI13" s="108">
        <f>'1 Utsläpp'!AI14/'7 Syss'!AI14</f>
        <v>0.17579860109257134</v>
      </c>
      <c r="AJ13" s="108">
        <f>'1 Utsläpp'!AJ14/'7 Syss'!AJ14</f>
        <v>0.17110649878421708</v>
      </c>
      <c r="AK13" s="108">
        <f>'1 Utsläpp'!AK14/'7 Syss'!AK14</f>
        <v>0.17133458789549874</v>
      </c>
      <c r="AL13" s="108">
        <f>'1 Utsläpp'!AL14/'7 Syss'!AL14</f>
        <v>0.17488071928838275</v>
      </c>
      <c r="AM13" s="108">
        <f>'1 Utsläpp'!AM14/'7 Syss'!AM14</f>
        <v>0.19146860862893461</v>
      </c>
      <c r="AN13" s="108">
        <f>'1 Utsläpp'!AN14/'7 Syss'!AN14</f>
        <v>0.16211126847129254</v>
      </c>
      <c r="AO13" s="108">
        <f>'1 Utsläpp'!AO14/'7 Syss'!AO14</f>
        <v>0.15988318686100525</v>
      </c>
      <c r="AP13" s="108">
        <f>'1 Utsläpp'!AP14/'7 Syss'!AP14</f>
        <v>0.16233701586688257</v>
      </c>
      <c r="AQ13" s="108">
        <f>'1 Utsläpp'!AQ14/'7 Syss'!AQ14</f>
        <v>0.16969928787896069</v>
      </c>
      <c r="AR13" s="108">
        <f>'1 Utsläpp'!AR14/'7 Syss'!AR14</f>
        <v>0.13107769274712847</v>
      </c>
      <c r="AS13" s="108">
        <f>'1 Utsläpp'!AS14/'7 Syss'!AS14</f>
        <v>0.14430841371133299</v>
      </c>
      <c r="AT13" s="108">
        <f>'1 Utsläpp'!AT14/'7 Syss'!AT14</f>
        <v>0.14973563613665178</v>
      </c>
      <c r="AU13" s="108">
        <f>'1 Utsläpp'!AU14/'7 Syss'!AU14</f>
        <v>0.14814023282176769</v>
      </c>
      <c r="AV13" s="108">
        <f>'1 Utsläpp'!AV14/'7 Syss'!AV14</f>
        <v>0.1177432227896535</v>
      </c>
      <c r="AW13" s="108">
        <f>'1 Utsläpp'!AW14/'7 Syss'!AW14</f>
        <v>0.12651273182409015</v>
      </c>
      <c r="AX13" s="108">
        <f>'1 Utsläpp'!AX14/'7 Syss'!AX14</f>
        <v>0.12868666952951546</v>
      </c>
      <c r="AY13" s="108">
        <f>'1 Utsläpp'!AY14/'7 Syss'!AY14</f>
        <v>0.12575122907546801</v>
      </c>
      <c r="AZ13" s="108">
        <f>'1 Utsläpp'!AZ14/'7 Syss'!AZ14</f>
        <v>0.12123477506757412</v>
      </c>
      <c r="BA13" s="108">
        <f>'1 Utsläpp'!BA14/'7 Syss'!BA14</f>
        <v>0.1204934834776908</v>
      </c>
      <c r="BB13" s="108">
        <f>'1 Utsläpp'!BB14/'7 Syss'!BB14</f>
        <v>0.12833463033195927</v>
      </c>
      <c r="BC13" s="108">
        <f>'1 Utsläpp'!BC14/'7 Syss'!BC14</f>
        <v>0.13011166871176533</v>
      </c>
      <c r="BD13" s="108">
        <f>'1 Utsläpp'!BD14/'7 Syss'!BD14</f>
        <v>0.11186532475568879</v>
      </c>
      <c r="BE13" s="108">
        <f>'1 Utsläpp'!BE14/'7 Syss'!BE14</f>
        <v>0.12744361447116193</v>
      </c>
      <c r="BF13" s="108">
        <f>'1 Utsläpp'!BF14/'7 Syss'!BF14</f>
        <v>0.12392223884535788</v>
      </c>
      <c r="BG13" s="108">
        <f>'1 Utsläpp'!BG14/'7 Syss'!BG14</f>
        <v>0.12002001570487453</v>
      </c>
      <c r="BH13" s="108">
        <f>'1 Utsläpp'!BH14/'7 Syss'!BH14</f>
        <v>0.11123213157225025</v>
      </c>
      <c r="BI13" s="108">
        <f>'1 Utsläpp'!BI14/'7 Syss'!BI14</f>
        <v>0.10919050871151605</v>
      </c>
      <c r="BJ13" s="108">
        <f>'1 Utsläpp'!BJ14/'7 Syss'!BJ14</f>
        <v>0.11007669814655467</v>
      </c>
      <c r="BK13" s="108">
        <f>'1 Utsläpp'!BK14/'7 Syss'!BK14</f>
        <v>0.11378303398887654</v>
      </c>
      <c r="BL13" s="108">
        <f>'1 Utsläpp'!BL14/'7 Syss'!BL14</f>
        <v>0.10402139745676625</v>
      </c>
      <c r="BM13" s="108">
        <f>'1 Utsläpp'!BM14/'7 Syss'!BM14</f>
        <v>0.10350486036244783</v>
      </c>
      <c r="BN13" s="108">
        <f>'1 Utsläpp'!BN14/'7 Syss'!BN14</f>
        <v>0.10173356357821127</v>
      </c>
      <c r="BO13" s="108">
        <f>'1 Utsläpp'!BO14/'7 Syss'!BO14</f>
        <v>0.10460652605777715</v>
      </c>
      <c r="BP13" s="108">
        <f>'1 Utsläpp'!BP14/'7 Syss'!BP14</f>
        <v>0.12500517991911306</v>
      </c>
    </row>
    <row r="14" spans="1:68" s="57" customFormat="1" x14ac:dyDescent="0.3">
      <c r="A14" s="57">
        <v>10</v>
      </c>
      <c r="B14" s="57" t="s">
        <v>144</v>
      </c>
      <c r="C14" s="57" t="s">
        <v>5</v>
      </c>
      <c r="D14" s="108">
        <f>'1 Utsläpp'!D15/'7 Syss'!D15</f>
        <v>0.47621070218152828</v>
      </c>
      <c r="E14" s="108">
        <f>'1 Utsläpp'!E15/'7 Syss'!E15</f>
        <v>0.39232358938667267</v>
      </c>
      <c r="F14" s="108">
        <f>'1 Utsläpp'!F15/'7 Syss'!F15</f>
        <v>0.39223951762782611</v>
      </c>
      <c r="G14" s="108">
        <f>'1 Utsläpp'!G15/'7 Syss'!G15</f>
        <v>0.50253670153995778</v>
      </c>
      <c r="H14" s="108">
        <f>'1 Utsläpp'!H15/'7 Syss'!H15</f>
        <v>0.62228024283191063</v>
      </c>
      <c r="I14" s="108">
        <f>'1 Utsläpp'!I15/'7 Syss'!I15</f>
        <v>0.54711092805437433</v>
      </c>
      <c r="J14" s="108">
        <f>'1 Utsläpp'!J15/'7 Syss'!J15</f>
        <v>0.52568690526485684</v>
      </c>
      <c r="K14" s="108">
        <f>'1 Utsläpp'!K15/'7 Syss'!K15</f>
        <v>0.67815585074176765</v>
      </c>
      <c r="L14" s="108">
        <f>'1 Utsläpp'!L15/'7 Syss'!L15</f>
        <v>0.89735790431831353</v>
      </c>
      <c r="M14" s="108">
        <f>'1 Utsläpp'!M15/'7 Syss'!M15</f>
        <v>0.41727616832596487</v>
      </c>
      <c r="N14" s="108">
        <f>'1 Utsläpp'!N15/'7 Syss'!N15</f>
        <v>0.45804164036244638</v>
      </c>
      <c r="O14" s="108">
        <f>'1 Utsläpp'!O15/'7 Syss'!O15</f>
        <v>0.79181456224691449</v>
      </c>
      <c r="P14" s="108">
        <f>'1 Utsläpp'!P15/'7 Syss'!P15</f>
        <v>0.65721685317373735</v>
      </c>
      <c r="Q14" s="108">
        <f>'1 Utsläpp'!Q15/'7 Syss'!Q15</f>
        <v>0.33033495606022795</v>
      </c>
      <c r="R14" s="108">
        <f>'1 Utsläpp'!R15/'7 Syss'!R15</f>
        <v>0.2975297510810111</v>
      </c>
      <c r="S14" s="108">
        <f>'1 Utsläpp'!S15/'7 Syss'!S15</f>
        <v>0.35614786747212995</v>
      </c>
      <c r="T14" s="108">
        <f>'1 Utsläpp'!T15/'7 Syss'!T15</f>
        <v>0.38938509472464061</v>
      </c>
      <c r="U14" s="108">
        <f>'1 Utsläpp'!U15/'7 Syss'!U15</f>
        <v>0.33750809261786591</v>
      </c>
      <c r="V14" s="108">
        <f>'1 Utsläpp'!V15/'7 Syss'!V15</f>
        <v>0.29337442800996344</v>
      </c>
      <c r="W14" s="108">
        <f>'1 Utsläpp'!W15/'7 Syss'!W15</f>
        <v>0.38991330730412038</v>
      </c>
      <c r="X14" s="108">
        <f>'1 Utsläpp'!X15/'7 Syss'!X15</f>
        <v>0.42213948687409752</v>
      </c>
      <c r="Y14" s="108">
        <f>'1 Utsläpp'!Y15/'7 Syss'!Y15</f>
        <v>0.35033937551802313</v>
      </c>
      <c r="Z14" s="108">
        <f>'1 Utsläpp'!Z15/'7 Syss'!Z15</f>
        <v>0.30798773775066601</v>
      </c>
      <c r="AA14" s="108">
        <f>'1 Utsläpp'!AA15/'7 Syss'!AA15</f>
        <v>0.3558209416893558</v>
      </c>
      <c r="AB14" s="108">
        <f>'1 Utsläpp'!AB15/'7 Syss'!AB15</f>
        <v>0.32362170697753495</v>
      </c>
      <c r="AC14" s="108">
        <f>'1 Utsläpp'!AC15/'7 Syss'!AC15</f>
        <v>0.29580322576441914</v>
      </c>
      <c r="AD14" s="108">
        <f>'1 Utsläpp'!AD15/'7 Syss'!AD15</f>
        <v>0.26571442899838732</v>
      </c>
      <c r="AE14" s="108">
        <f>'1 Utsläpp'!AE15/'7 Syss'!AE15</f>
        <v>0.37198389792497699</v>
      </c>
      <c r="AF14" s="108">
        <f>'1 Utsläpp'!AF15/'7 Syss'!AF15</f>
        <v>0.37339110604012771</v>
      </c>
      <c r="AG14" s="108">
        <f>'1 Utsläpp'!AG15/'7 Syss'!AG15</f>
        <v>0.36149063754572036</v>
      </c>
      <c r="AH14" s="108">
        <f>'1 Utsläpp'!AH15/'7 Syss'!AH15</f>
        <v>0.33324509638867644</v>
      </c>
      <c r="AI14" s="108">
        <f>'1 Utsläpp'!AI15/'7 Syss'!AI15</f>
        <v>0.37354478624719639</v>
      </c>
      <c r="AJ14" s="108">
        <f>'1 Utsläpp'!AJ15/'7 Syss'!AJ15</f>
        <v>0.48021824825556281</v>
      </c>
      <c r="AK14" s="108">
        <f>'1 Utsläpp'!AK15/'7 Syss'!AK15</f>
        <v>0.3918117856845213</v>
      </c>
      <c r="AL14" s="108">
        <f>'1 Utsläpp'!AL15/'7 Syss'!AL15</f>
        <v>0.34774046267909281</v>
      </c>
      <c r="AM14" s="108">
        <f>'1 Utsläpp'!AM15/'7 Syss'!AM15</f>
        <v>0.42902917326371837</v>
      </c>
      <c r="AN14" s="108">
        <f>'1 Utsläpp'!AN15/'7 Syss'!AN15</f>
        <v>0.32368349147225778</v>
      </c>
      <c r="AO14" s="108">
        <f>'1 Utsläpp'!AO15/'7 Syss'!AO15</f>
        <v>0.34337358838093768</v>
      </c>
      <c r="AP14" s="108">
        <f>'1 Utsläpp'!AP15/'7 Syss'!AP15</f>
        <v>0.32279166692873246</v>
      </c>
      <c r="AQ14" s="108">
        <f>'1 Utsläpp'!AQ15/'7 Syss'!AQ15</f>
        <v>0.34401478243900874</v>
      </c>
      <c r="AR14" s="108">
        <f>'1 Utsläpp'!AR15/'7 Syss'!AR15</f>
        <v>0.29787826741044526</v>
      </c>
      <c r="AS14" s="108">
        <f>'1 Utsläpp'!AS15/'7 Syss'!AS15</f>
        <v>0.30772292831585424</v>
      </c>
      <c r="AT14" s="108">
        <f>'1 Utsläpp'!AT15/'7 Syss'!AT15</f>
        <v>0.30613581518183786</v>
      </c>
      <c r="AU14" s="108">
        <f>'1 Utsläpp'!AU15/'7 Syss'!AU15</f>
        <v>0.3186569888744395</v>
      </c>
      <c r="AV14" s="108">
        <f>'1 Utsläpp'!AV15/'7 Syss'!AV15</f>
        <v>0.29666683050393144</v>
      </c>
      <c r="AW14" s="108">
        <f>'1 Utsläpp'!AW15/'7 Syss'!AW15</f>
        <v>0.27828501886477175</v>
      </c>
      <c r="AX14" s="108">
        <f>'1 Utsläpp'!AX15/'7 Syss'!AX15</f>
        <v>0.27501911711694782</v>
      </c>
      <c r="AY14" s="108">
        <f>'1 Utsläpp'!AY15/'7 Syss'!AY15</f>
        <v>0.2991950378817575</v>
      </c>
      <c r="AZ14" s="108">
        <f>'1 Utsläpp'!AZ15/'7 Syss'!AZ15</f>
        <v>0.22284715438549754</v>
      </c>
      <c r="BA14" s="108">
        <f>'1 Utsläpp'!BA15/'7 Syss'!BA15</f>
        <v>0.21690806407290064</v>
      </c>
      <c r="BB14" s="108">
        <f>'1 Utsläpp'!BB15/'7 Syss'!BB15</f>
        <v>0.21384658305057563</v>
      </c>
      <c r="BC14" s="108">
        <f>'1 Utsläpp'!BC15/'7 Syss'!BC15</f>
        <v>0.22818195184134715</v>
      </c>
      <c r="BD14" s="108">
        <f>'1 Utsläpp'!BD15/'7 Syss'!BD15</f>
        <v>0.23174157798923209</v>
      </c>
      <c r="BE14" s="108">
        <f>'1 Utsläpp'!BE15/'7 Syss'!BE15</f>
        <v>0.24236971212265113</v>
      </c>
      <c r="BF14" s="108">
        <f>'1 Utsläpp'!BF15/'7 Syss'!BF15</f>
        <v>0.22405056927100689</v>
      </c>
      <c r="BG14" s="108">
        <f>'1 Utsläpp'!BG15/'7 Syss'!BG15</f>
        <v>0.23081911992750687</v>
      </c>
      <c r="BH14" s="108">
        <f>'1 Utsläpp'!BH15/'7 Syss'!BH15</f>
        <v>0.2128689584896479</v>
      </c>
      <c r="BI14" s="108">
        <f>'1 Utsläpp'!BI15/'7 Syss'!BI15</f>
        <v>0.19281566576381109</v>
      </c>
      <c r="BJ14" s="108">
        <f>'1 Utsläpp'!BJ15/'7 Syss'!BJ15</f>
        <v>0.18553296292132049</v>
      </c>
      <c r="BK14" s="108">
        <f>'1 Utsläpp'!BK15/'7 Syss'!BK15</f>
        <v>0.20040544551195585</v>
      </c>
      <c r="BL14" s="108">
        <f>'1 Utsläpp'!BL15/'7 Syss'!BL15</f>
        <v>0.20246709982845892</v>
      </c>
      <c r="BM14" s="108">
        <f>'1 Utsläpp'!BM15/'7 Syss'!BM15</f>
        <v>0.24782499149872936</v>
      </c>
      <c r="BN14" s="108">
        <f>'1 Utsläpp'!BN15/'7 Syss'!BN15</f>
        <v>0.20945644919835354</v>
      </c>
      <c r="BO14" s="108">
        <f>'1 Utsläpp'!BO15/'7 Syss'!BO15</f>
        <v>0.25854642344220891</v>
      </c>
      <c r="BP14" s="108">
        <f>'1 Utsläpp'!BP15/'7 Syss'!BP15</f>
        <v>1.2222018375757533</v>
      </c>
    </row>
    <row r="15" spans="1:68" s="57" customFormat="1" x14ac:dyDescent="0.3">
      <c r="A15" s="57">
        <v>11</v>
      </c>
      <c r="B15" s="57" t="s">
        <v>145</v>
      </c>
      <c r="C15" s="57" t="s">
        <v>6</v>
      </c>
      <c r="D15" s="108">
        <f>'1 Utsläpp'!D16/'7 Syss'!D16</f>
        <v>0.65372336204081372</v>
      </c>
      <c r="E15" s="108">
        <f>'1 Utsläpp'!E16/'7 Syss'!E16</f>
        <v>0.53013080400125889</v>
      </c>
      <c r="F15" s="108">
        <f>'1 Utsläpp'!F16/'7 Syss'!F16</f>
        <v>0.44611067420218298</v>
      </c>
      <c r="G15" s="108">
        <f>'1 Utsläpp'!G16/'7 Syss'!G16</f>
        <v>0.61471880273306312</v>
      </c>
      <c r="H15" s="108">
        <f>'1 Utsläpp'!H16/'7 Syss'!H16</f>
        <v>0.52774729048619451</v>
      </c>
      <c r="I15" s="108">
        <f>'1 Utsläpp'!I16/'7 Syss'!I16</f>
        <v>0.50212425107549485</v>
      </c>
      <c r="J15" s="108">
        <f>'1 Utsläpp'!J16/'7 Syss'!J16</f>
        <v>0.43086518246847633</v>
      </c>
      <c r="K15" s="108">
        <f>'1 Utsläpp'!K16/'7 Syss'!K16</f>
        <v>0.53819887726557891</v>
      </c>
      <c r="L15" s="108">
        <f>'1 Utsläpp'!L16/'7 Syss'!L16</f>
        <v>0.60967411007477401</v>
      </c>
      <c r="M15" s="108">
        <f>'1 Utsläpp'!M16/'7 Syss'!M16</f>
        <v>0.52588511131500637</v>
      </c>
      <c r="N15" s="108">
        <f>'1 Utsläpp'!N16/'7 Syss'!N16</f>
        <v>0.46106520548948232</v>
      </c>
      <c r="O15" s="108">
        <f>'1 Utsläpp'!O16/'7 Syss'!O16</f>
        <v>0.60011337447871249</v>
      </c>
      <c r="P15" s="108">
        <f>'1 Utsläpp'!P16/'7 Syss'!P16</f>
        <v>0.49271518455963381</v>
      </c>
      <c r="Q15" s="108">
        <f>'1 Utsläpp'!Q16/'7 Syss'!Q16</f>
        <v>0.45946920571781402</v>
      </c>
      <c r="R15" s="108">
        <f>'1 Utsläpp'!R16/'7 Syss'!R16</f>
        <v>0.38542674067118732</v>
      </c>
      <c r="S15" s="108">
        <f>'1 Utsläpp'!S16/'7 Syss'!S16</f>
        <v>0.48536466924892446</v>
      </c>
      <c r="T15" s="108">
        <f>'1 Utsläpp'!T16/'7 Syss'!T16</f>
        <v>0.49724429072867316</v>
      </c>
      <c r="U15" s="108">
        <f>'1 Utsläpp'!U16/'7 Syss'!U16</f>
        <v>0.44900647188722093</v>
      </c>
      <c r="V15" s="108">
        <f>'1 Utsläpp'!V16/'7 Syss'!V16</f>
        <v>0.39138649165459055</v>
      </c>
      <c r="W15" s="108">
        <f>'1 Utsläpp'!W16/'7 Syss'!W16</f>
        <v>0.48606323596063139</v>
      </c>
      <c r="X15" s="108">
        <f>'1 Utsläpp'!X16/'7 Syss'!X16</f>
        <v>0.48321086610622926</v>
      </c>
      <c r="Y15" s="108">
        <f>'1 Utsläpp'!Y16/'7 Syss'!Y16</f>
        <v>0.44699438256955804</v>
      </c>
      <c r="Z15" s="108">
        <f>'1 Utsläpp'!Z16/'7 Syss'!Z16</f>
        <v>0.40890533950353825</v>
      </c>
      <c r="AA15" s="108">
        <f>'1 Utsläpp'!AA16/'7 Syss'!AA16</f>
        <v>0.45457581910923395</v>
      </c>
      <c r="AB15" s="108">
        <f>'1 Utsläpp'!AB16/'7 Syss'!AB16</f>
        <v>0.55389113778822863</v>
      </c>
      <c r="AC15" s="108">
        <f>'1 Utsläpp'!AC16/'7 Syss'!AC16</f>
        <v>0.49686021986966927</v>
      </c>
      <c r="AD15" s="108">
        <f>'1 Utsläpp'!AD16/'7 Syss'!AD16</f>
        <v>0.45287885279551776</v>
      </c>
      <c r="AE15" s="108">
        <f>'1 Utsläpp'!AE16/'7 Syss'!AE16</f>
        <v>0.50348222947946775</v>
      </c>
      <c r="AF15" s="108">
        <f>'1 Utsläpp'!AF16/'7 Syss'!AF16</f>
        <v>0.57494859106959273</v>
      </c>
      <c r="AG15" s="108">
        <f>'1 Utsläpp'!AG16/'7 Syss'!AG16</f>
        <v>0.53745211637271473</v>
      </c>
      <c r="AH15" s="108">
        <f>'1 Utsläpp'!AH16/'7 Syss'!AH16</f>
        <v>0.47028971097690248</v>
      </c>
      <c r="AI15" s="108">
        <f>'1 Utsläpp'!AI16/'7 Syss'!AI16</f>
        <v>0.50871687953523803</v>
      </c>
      <c r="AJ15" s="108">
        <f>'1 Utsläpp'!AJ16/'7 Syss'!AJ16</f>
        <v>0.54500305100176549</v>
      </c>
      <c r="AK15" s="108">
        <f>'1 Utsläpp'!AK16/'7 Syss'!AK16</f>
        <v>0.5351007163906204</v>
      </c>
      <c r="AL15" s="108">
        <f>'1 Utsläpp'!AL16/'7 Syss'!AL16</f>
        <v>0.52988722352048501</v>
      </c>
      <c r="AM15" s="108">
        <f>'1 Utsläpp'!AM16/'7 Syss'!AM16</f>
        <v>0.57964497196614784</v>
      </c>
      <c r="AN15" s="108">
        <f>'1 Utsläpp'!AN16/'7 Syss'!AN16</f>
        <v>0.52752071599510975</v>
      </c>
      <c r="AO15" s="108">
        <f>'1 Utsläpp'!AO16/'7 Syss'!AO16</f>
        <v>0.50061746311046618</v>
      </c>
      <c r="AP15" s="108">
        <f>'1 Utsläpp'!AP16/'7 Syss'!AP16</f>
        <v>0.50570250265992855</v>
      </c>
      <c r="AQ15" s="108">
        <f>'1 Utsläpp'!AQ16/'7 Syss'!AQ16</f>
        <v>0.53002135850585375</v>
      </c>
      <c r="AR15" s="108">
        <f>'1 Utsläpp'!AR16/'7 Syss'!AR16</f>
        <v>0.49043346821039169</v>
      </c>
      <c r="AS15" s="108">
        <f>'1 Utsläpp'!AS16/'7 Syss'!AS16</f>
        <v>0.48152740396015281</v>
      </c>
      <c r="AT15" s="108">
        <f>'1 Utsläpp'!AT16/'7 Syss'!AT16</f>
        <v>0.41686842281070785</v>
      </c>
      <c r="AU15" s="108">
        <f>'1 Utsläpp'!AU16/'7 Syss'!AU16</f>
        <v>0.48467844456215498</v>
      </c>
      <c r="AV15" s="108">
        <f>'1 Utsläpp'!AV16/'7 Syss'!AV16</f>
        <v>0.49059214243666283</v>
      </c>
      <c r="AW15" s="108">
        <f>'1 Utsläpp'!AW16/'7 Syss'!AW16</f>
        <v>0.40790333253859001</v>
      </c>
      <c r="AX15" s="108">
        <f>'1 Utsläpp'!AX16/'7 Syss'!AX16</f>
        <v>0.3667908078328812</v>
      </c>
      <c r="AY15" s="108">
        <f>'1 Utsläpp'!AY16/'7 Syss'!AY16</f>
        <v>0.38314415420369563</v>
      </c>
      <c r="AZ15" s="108">
        <f>'1 Utsläpp'!AZ16/'7 Syss'!AZ16</f>
        <v>0.42073727906428493</v>
      </c>
      <c r="BA15" s="108">
        <f>'1 Utsläpp'!BA16/'7 Syss'!BA16</f>
        <v>0.31735388584441443</v>
      </c>
      <c r="BB15" s="108">
        <f>'1 Utsläpp'!BB16/'7 Syss'!BB16</f>
        <v>0.33465331620558036</v>
      </c>
      <c r="BC15" s="108">
        <f>'1 Utsläpp'!BC16/'7 Syss'!BC16</f>
        <v>0.34364018536747221</v>
      </c>
      <c r="BD15" s="108">
        <f>'1 Utsläpp'!BD16/'7 Syss'!BD16</f>
        <v>0.40119655773120561</v>
      </c>
      <c r="BE15" s="108">
        <f>'1 Utsläpp'!BE16/'7 Syss'!BE16</f>
        <v>0.42439621841105057</v>
      </c>
      <c r="BF15" s="108">
        <f>'1 Utsläpp'!BF16/'7 Syss'!BF16</f>
        <v>0.3886547293375392</v>
      </c>
      <c r="BG15" s="108">
        <f>'1 Utsläpp'!BG16/'7 Syss'!BG16</f>
        <v>0.38963432414722321</v>
      </c>
      <c r="BH15" s="108">
        <f>'1 Utsläpp'!BH16/'7 Syss'!BH16</f>
        <v>0.35828785624663678</v>
      </c>
      <c r="BI15" s="108">
        <f>'1 Utsläpp'!BI16/'7 Syss'!BI16</f>
        <v>0.36578183329076902</v>
      </c>
      <c r="BJ15" s="108">
        <f>'1 Utsläpp'!BJ16/'7 Syss'!BJ16</f>
        <v>0.31694889450979735</v>
      </c>
      <c r="BK15" s="108">
        <f>'1 Utsläpp'!BK16/'7 Syss'!BK16</f>
        <v>0.35657876251385523</v>
      </c>
      <c r="BL15" s="108">
        <f>'1 Utsläpp'!BL16/'7 Syss'!BL16</f>
        <v>0.38698548401486954</v>
      </c>
      <c r="BM15" s="108">
        <f>'1 Utsläpp'!BM16/'7 Syss'!BM16</f>
        <v>0.32856384401548056</v>
      </c>
      <c r="BN15" s="108">
        <f>'1 Utsläpp'!BN16/'7 Syss'!BN16</f>
        <v>0.28740265450407354</v>
      </c>
      <c r="BO15" s="108">
        <f>'1 Utsläpp'!BO16/'7 Syss'!BO16</f>
        <v>0.38364915135409589</v>
      </c>
      <c r="BP15" s="108">
        <f>'1 Utsläpp'!BP16/'7 Syss'!BP16</f>
        <v>0.41030785714694767</v>
      </c>
    </row>
    <row r="16" spans="1:68" s="57" customFormat="1" x14ac:dyDescent="0.3">
      <c r="A16" s="57">
        <v>12</v>
      </c>
      <c r="B16" s="57" t="s">
        <v>146</v>
      </c>
      <c r="C16" s="57" t="s">
        <v>7</v>
      </c>
      <c r="D16" s="108">
        <f>'1 Utsläpp'!D17/'7 Syss'!D17</f>
        <v>0.91414367476847813</v>
      </c>
      <c r="E16" s="108">
        <f>'1 Utsläpp'!E17/'7 Syss'!E17</f>
        <v>0.95276957119246486</v>
      </c>
      <c r="F16" s="108">
        <f>'1 Utsläpp'!F17/'7 Syss'!F17</f>
        <v>0.66448214705313335</v>
      </c>
      <c r="G16" s="108">
        <f>'1 Utsläpp'!G17/'7 Syss'!G17</f>
        <v>0.73965146384178748</v>
      </c>
      <c r="H16" s="108">
        <f>'1 Utsläpp'!H17/'7 Syss'!H17</f>
        <v>0.80542464481788767</v>
      </c>
      <c r="I16" s="108">
        <f>'1 Utsläpp'!I17/'7 Syss'!I17</f>
        <v>0.88855757179495698</v>
      </c>
      <c r="J16" s="108">
        <f>'1 Utsläpp'!J17/'7 Syss'!J17</f>
        <v>0.62839552774785568</v>
      </c>
      <c r="K16" s="108">
        <f>'1 Utsläpp'!K17/'7 Syss'!K17</f>
        <v>0.91884909252205793</v>
      </c>
      <c r="L16" s="108">
        <f>'1 Utsläpp'!L17/'7 Syss'!L17</f>
        <v>0.9309207265670234</v>
      </c>
      <c r="M16" s="108">
        <f>'1 Utsläpp'!M17/'7 Syss'!M17</f>
        <v>1.0319400547458106</v>
      </c>
      <c r="N16" s="108">
        <f>'1 Utsläpp'!N17/'7 Syss'!N17</f>
        <v>0.79764697924795291</v>
      </c>
      <c r="O16" s="108">
        <f>'1 Utsläpp'!O17/'7 Syss'!O17</f>
        <v>1.0352338330689497</v>
      </c>
      <c r="P16" s="108">
        <f>'1 Utsläpp'!P17/'7 Syss'!P17</f>
        <v>0.97602923994187196</v>
      </c>
      <c r="Q16" s="108">
        <f>'1 Utsläpp'!Q17/'7 Syss'!Q17</f>
        <v>0.80174845636546677</v>
      </c>
      <c r="R16" s="108">
        <f>'1 Utsläpp'!R17/'7 Syss'!R17</f>
        <v>0.63383124003044244</v>
      </c>
      <c r="S16" s="108">
        <f>'1 Utsläpp'!S17/'7 Syss'!S17</f>
        <v>0.80358675008757885</v>
      </c>
      <c r="T16" s="108">
        <f>'1 Utsläpp'!T17/'7 Syss'!T17</f>
        <v>0.9155994144793983</v>
      </c>
      <c r="U16" s="108">
        <f>'1 Utsläpp'!U17/'7 Syss'!U17</f>
        <v>0.87015742193372636</v>
      </c>
      <c r="V16" s="108">
        <f>'1 Utsläpp'!V17/'7 Syss'!V17</f>
        <v>0.68876269008224589</v>
      </c>
      <c r="W16" s="108">
        <f>'1 Utsläpp'!W17/'7 Syss'!W17</f>
        <v>0.89733082107925144</v>
      </c>
      <c r="X16" s="108">
        <f>'1 Utsläpp'!X17/'7 Syss'!X17</f>
        <v>0.88899099221304068</v>
      </c>
      <c r="Y16" s="108">
        <f>'1 Utsläpp'!Y17/'7 Syss'!Y17</f>
        <v>0.96400552165952047</v>
      </c>
      <c r="Z16" s="108">
        <f>'1 Utsläpp'!Z17/'7 Syss'!Z17</f>
        <v>0.74260097198429131</v>
      </c>
      <c r="AA16" s="108">
        <f>'1 Utsläpp'!AA17/'7 Syss'!AA17</f>
        <v>0.87361072497211445</v>
      </c>
      <c r="AB16" s="108">
        <f>'1 Utsläpp'!AB17/'7 Syss'!AB17</f>
        <v>0.67743636376057959</v>
      </c>
      <c r="AC16" s="108">
        <f>'1 Utsläpp'!AC17/'7 Syss'!AC17</f>
        <v>0.70913239812963647</v>
      </c>
      <c r="AD16" s="108">
        <f>'1 Utsläpp'!AD17/'7 Syss'!AD17</f>
        <v>0.5703212040550899</v>
      </c>
      <c r="AE16" s="108">
        <f>'1 Utsläpp'!AE17/'7 Syss'!AE17</f>
        <v>0.78393752233975766</v>
      </c>
      <c r="AF16" s="108">
        <f>'1 Utsläpp'!AF17/'7 Syss'!AF17</f>
        <v>0.74710995759757126</v>
      </c>
      <c r="AG16" s="108">
        <f>'1 Utsläpp'!AG17/'7 Syss'!AG17</f>
        <v>0.75683959422062708</v>
      </c>
      <c r="AH16" s="108">
        <f>'1 Utsläpp'!AH17/'7 Syss'!AH17</f>
        <v>0.57605281677026687</v>
      </c>
      <c r="AI16" s="108">
        <f>'1 Utsläpp'!AI17/'7 Syss'!AI17</f>
        <v>0.71284709959770032</v>
      </c>
      <c r="AJ16" s="108">
        <f>'1 Utsläpp'!AJ17/'7 Syss'!AJ17</f>
        <v>0.57975544583962701</v>
      </c>
      <c r="AK16" s="108">
        <f>'1 Utsläpp'!AK17/'7 Syss'!AK17</f>
        <v>0.62009841205860605</v>
      </c>
      <c r="AL16" s="108">
        <f>'1 Utsläpp'!AL17/'7 Syss'!AL17</f>
        <v>0.49677966604847257</v>
      </c>
      <c r="AM16" s="108">
        <f>'1 Utsläpp'!AM17/'7 Syss'!AM17</f>
        <v>0.55960987073531676</v>
      </c>
      <c r="AN16" s="108">
        <f>'1 Utsläpp'!AN17/'7 Syss'!AN17</f>
        <v>0.66136351313217379</v>
      </c>
      <c r="AO16" s="108">
        <f>'1 Utsläpp'!AO17/'7 Syss'!AO17</f>
        <v>0.65655036772167996</v>
      </c>
      <c r="AP16" s="108">
        <f>'1 Utsläpp'!AP17/'7 Syss'!AP17</f>
        <v>0.50191680878622291</v>
      </c>
      <c r="AQ16" s="108">
        <f>'1 Utsläpp'!AQ17/'7 Syss'!AQ17</f>
        <v>0.63899047340348403</v>
      </c>
      <c r="AR16" s="108">
        <f>'1 Utsläpp'!AR17/'7 Syss'!AR17</f>
        <v>0.62967997500588258</v>
      </c>
      <c r="AS16" s="108">
        <f>'1 Utsläpp'!AS17/'7 Syss'!AS17</f>
        <v>0.56475714798591992</v>
      </c>
      <c r="AT16" s="108">
        <f>'1 Utsläpp'!AT17/'7 Syss'!AT17</f>
        <v>0.5168129517171447</v>
      </c>
      <c r="AU16" s="108">
        <f>'1 Utsläpp'!AU17/'7 Syss'!AU17</f>
        <v>0.63068755866399973</v>
      </c>
      <c r="AV16" s="108">
        <f>'1 Utsläpp'!AV17/'7 Syss'!AV17</f>
        <v>0.60889587748592211</v>
      </c>
      <c r="AW16" s="108">
        <f>'1 Utsläpp'!AW17/'7 Syss'!AW17</f>
        <v>0.58696237435864285</v>
      </c>
      <c r="AX16" s="108">
        <f>'1 Utsläpp'!AX17/'7 Syss'!AX17</f>
        <v>0.51930994916078732</v>
      </c>
      <c r="AY16" s="108">
        <f>'1 Utsläpp'!AY17/'7 Syss'!AY17</f>
        <v>0.5287425316833827</v>
      </c>
      <c r="AZ16" s="108">
        <f>'1 Utsläpp'!AZ17/'7 Syss'!AZ17</f>
        <v>0.60137896124968615</v>
      </c>
      <c r="BA16" s="108">
        <f>'1 Utsläpp'!BA17/'7 Syss'!BA17</f>
        <v>0.36731518968156446</v>
      </c>
      <c r="BB16" s="108">
        <f>'1 Utsläpp'!BB17/'7 Syss'!BB17</f>
        <v>0.38232863912422449</v>
      </c>
      <c r="BC16" s="108">
        <f>'1 Utsläpp'!BC17/'7 Syss'!BC17</f>
        <v>0.50536751673319646</v>
      </c>
      <c r="BD16" s="108">
        <f>'1 Utsläpp'!BD17/'7 Syss'!BD17</f>
        <v>0.54660689262207873</v>
      </c>
      <c r="BE16" s="108">
        <f>'1 Utsläpp'!BE17/'7 Syss'!BE17</f>
        <v>0.52242432159156338</v>
      </c>
      <c r="BF16" s="108">
        <f>'1 Utsläpp'!BF17/'7 Syss'!BF17</f>
        <v>0.39010439695851173</v>
      </c>
      <c r="BG16" s="108">
        <f>'1 Utsläpp'!BG17/'7 Syss'!BG17</f>
        <v>0.51064272589206428</v>
      </c>
      <c r="BH16" s="108">
        <f>'1 Utsläpp'!BH17/'7 Syss'!BH17</f>
        <v>0.44072205794376168</v>
      </c>
      <c r="BI16" s="108">
        <f>'1 Utsläpp'!BI17/'7 Syss'!BI17</f>
        <v>0.41100784132085622</v>
      </c>
      <c r="BJ16" s="108">
        <f>'1 Utsläpp'!BJ17/'7 Syss'!BJ17</f>
        <v>0.35567360379448382</v>
      </c>
      <c r="BK16" s="108">
        <f>'1 Utsläpp'!BK17/'7 Syss'!BK17</f>
        <v>0.4218723748687716</v>
      </c>
      <c r="BL16" s="108">
        <f>'1 Utsläpp'!BL17/'7 Syss'!BL17</f>
        <v>0.37470498274888497</v>
      </c>
      <c r="BM16" s="108">
        <f>'1 Utsläpp'!BM17/'7 Syss'!BM17</f>
        <v>0.43725938361521199</v>
      </c>
      <c r="BN16" s="108">
        <f>'1 Utsläpp'!BN17/'7 Syss'!BN17</f>
        <v>0.34282652394286917</v>
      </c>
      <c r="BO16" s="108">
        <f>'1 Utsläpp'!BO17/'7 Syss'!BO17</f>
        <v>0.46012632685891586</v>
      </c>
      <c r="BP16" s="108">
        <f>'1 Utsläpp'!BP17/'7 Syss'!BP17</f>
        <v>0.48019751032451224</v>
      </c>
    </row>
    <row r="17" spans="1:68" s="57" customFormat="1" x14ac:dyDescent="0.3">
      <c r="A17" s="57">
        <v>13</v>
      </c>
      <c r="B17" s="57" t="s">
        <v>147</v>
      </c>
      <c r="C17" s="57" t="s">
        <v>8</v>
      </c>
      <c r="D17" s="108">
        <f>'1 Utsläpp'!D18/'7 Syss'!D18</f>
        <v>0.94767509099344727</v>
      </c>
      <c r="E17" s="108">
        <f>'1 Utsläpp'!E18/'7 Syss'!E18</f>
        <v>0.35568892716081241</v>
      </c>
      <c r="F17" s="108">
        <f>'1 Utsläpp'!F18/'7 Syss'!F18</f>
        <v>0.36378648671617914</v>
      </c>
      <c r="G17" s="108">
        <f>'1 Utsläpp'!G18/'7 Syss'!G18</f>
        <v>0.48439224529318758</v>
      </c>
      <c r="H17" s="108">
        <f>'1 Utsläpp'!H18/'7 Syss'!H18</f>
        <v>0.41922948055047982</v>
      </c>
      <c r="I17" s="108">
        <f>'1 Utsläpp'!I18/'7 Syss'!I18</f>
        <v>0.44450567301418281</v>
      </c>
      <c r="J17" s="108">
        <f>'1 Utsläpp'!J18/'7 Syss'!J18</f>
        <v>0.36298133553477302</v>
      </c>
      <c r="K17" s="108">
        <f>'1 Utsläpp'!K18/'7 Syss'!K18</f>
        <v>0.46771168096733001</v>
      </c>
      <c r="L17" s="108">
        <f>'1 Utsläpp'!L18/'7 Syss'!L18</f>
        <v>0.5183912440593359</v>
      </c>
      <c r="M17" s="108">
        <f>'1 Utsläpp'!M18/'7 Syss'!M18</f>
        <v>0.37279929065399231</v>
      </c>
      <c r="N17" s="108">
        <f>'1 Utsläpp'!N18/'7 Syss'!N18</f>
        <v>0.43167254689845691</v>
      </c>
      <c r="O17" s="108">
        <f>'1 Utsläpp'!O18/'7 Syss'!O18</f>
        <v>0.57493251730652895</v>
      </c>
      <c r="P17" s="108">
        <f>'1 Utsläpp'!P18/'7 Syss'!P18</f>
        <v>0.47830186202888714</v>
      </c>
      <c r="Q17" s="108">
        <f>'1 Utsläpp'!Q18/'7 Syss'!Q18</f>
        <v>0.37499460535505796</v>
      </c>
      <c r="R17" s="108">
        <f>'1 Utsläpp'!R18/'7 Syss'!R18</f>
        <v>0.41152256750494848</v>
      </c>
      <c r="S17" s="108">
        <f>'1 Utsläpp'!S18/'7 Syss'!S18</f>
        <v>0.46300686669533669</v>
      </c>
      <c r="T17" s="108">
        <f>'1 Utsläpp'!T18/'7 Syss'!T18</f>
        <v>0.32721767355491055</v>
      </c>
      <c r="U17" s="108">
        <f>'1 Utsläpp'!U18/'7 Syss'!U18</f>
        <v>0.28908064075302176</v>
      </c>
      <c r="V17" s="108">
        <f>'1 Utsläpp'!V18/'7 Syss'!V18</f>
        <v>0.32438577271320629</v>
      </c>
      <c r="W17" s="108">
        <f>'1 Utsläpp'!W18/'7 Syss'!W18</f>
        <v>0.34227738861600576</v>
      </c>
      <c r="X17" s="108">
        <f>'1 Utsläpp'!X18/'7 Syss'!X18</f>
        <v>0.30735243548133578</v>
      </c>
      <c r="Y17" s="108">
        <f>'1 Utsläpp'!Y18/'7 Syss'!Y18</f>
        <v>0.29557407115086076</v>
      </c>
      <c r="Z17" s="108">
        <f>'1 Utsläpp'!Z18/'7 Syss'!Z18</f>
        <v>0.31800504670823043</v>
      </c>
      <c r="AA17" s="108">
        <f>'1 Utsläpp'!AA18/'7 Syss'!AA18</f>
        <v>0.323048970063603</v>
      </c>
      <c r="AB17" s="108">
        <f>'1 Utsläpp'!AB18/'7 Syss'!AB18</f>
        <v>0.28563325005241008</v>
      </c>
      <c r="AC17" s="108">
        <f>'1 Utsläpp'!AC18/'7 Syss'!AC18</f>
        <v>0.27103499811560428</v>
      </c>
      <c r="AD17" s="108">
        <f>'1 Utsläpp'!AD18/'7 Syss'!AD18</f>
        <v>0.30014059929883019</v>
      </c>
      <c r="AE17" s="108">
        <f>'1 Utsläpp'!AE18/'7 Syss'!AE18</f>
        <v>0.29631391036691612</v>
      </c>
      <c r="AF17" s="108">
        <f>'1 Utsläpp'!AF18/'7 Syss'!AF18</f>
        <v>0.26882305778515025</v>
      </c>
      <c r="AG17" s="108">
        <f>'1 Utsläpp'!AG18/'7 Syss'!AG18</f>
        <v>0.27344102287101496</v>
      </c>
      <c r="AH17" s="108">
        <f>'1 Utsläpp'!AH18/'7 Syss'!AH18</f>
        <v>0.28342418653921675</v>
      </c>
      <c r="AI17" s="108">
        <f>'1 Utsläpp'!AI18/'7 Syss'!AI18</f>
        <v>0.29722433641619234</v>
      </c>
      <c r="AJ17" s="108">
        <f>'1 Utsläpp'!AJ18/'7 Syss'!AJ18</f>
        <v>0.3916645228171311</v>
      </c>
      <c r="AK17" s="108">
        <f>'1 Utsläpp'!AK18/'7 Syss'!AK18</f>
        <v>0.29220852328389246</v>
      </c>
      <c r="AL17" s="108">
        <f>'1 Utsläpp'!AL18/'7 Syss'!AL18</f>
        <v>0.30014684236207551</v>
      </c>
      <c r="AM17" s="108">
        <f>'1 Utsläpp'!AM18/'7 Syss'!AM18</f>
        <v>0.34290335248679049</v>
      </c>
      <c r="AN17" s="108">
        <f>'1 Utsläpp'!AN18/'7 Syss'!AN18</f>
        <v>0.3041505652228263</v>
      </c>
      <c r="AO17" s="108">
        <f>'1 Utsläpp'!AO18/'7 Syss'!AO18</f>
        <v>0.26114345767494701</v>
      </c>
      <c r="AP17" s="108">
        <f>'1 Utsläpp'!AP18/'7 Syss'!AP18</f>
        <v>0.25882772431159207</v>
      </c>
      <c r="AQ17" s="108">
        <f>'1 Utsläpp'!AQ18/'7 Syss'!AQ18</f>
        <v>0.27616835485803765</v>
      </c>
      <c r="AR17" s="108">
        <f>'1 Utsläpp'!AR18/'7 Syss'!AR18</f>
        <v>0.27064338848432717</v>
      </c>
      <c r="AS17" s="108">
        <f>'1 Utsläpp'!AS18/'7 Syss'!AS18</f>
        <v>0.27259024828623468</v>
      </c>
      <c r="AT17" s="108">
        <f>'1 Utsläpp'!AT18/'7 Syss'!AT18</f>
        <v>0.28517051385032294</v>
      </c>
      <c r="AU17" s="108">
        <f>'1 Utsläpp'!AU18/'7 Syss'!AU18</f>
        <v>0.29202433335442324</v>
      </c>
      <c r="AV17" s="108">
        <f>'1 Utsläpp'!AV18/'7 Syss'!AV18</f>
        <v>0.28372747939036319</v>
      </c>
      <c r="AW17" s="108">
        <f>'1 Utsläpp'!AW18/'7 Syss'!AW18</f>
        <v>0.27403197041862171</v>
      </c>
      <c r="AX17" s="108">
        <f>'1 Utsläpp'!AX18/'7 Syss'!AX18</f>
        <v>0.28645552589348749</v>
      </c>
      <c r="AY17" s="108">
        <f>'1 Utsläpp'!AY18/'7 Syss'!AY18</f>
        <v>0.28532192547441981</v>
      </c>
      <c r="AZ17" s="108">
        <f>'1 Utsläpp'!AZ18/'7 Syss'!AZ18</f>
        <v>0.33152799786905512</v>
      </c>
      <c r="BA17" s="108">
        <f>'1 Utsläpp'!BA18/'7 Syss'!BA18</f>
        <v>0.30089281257434503</v>
      </c>
      <c r="BB17" s="108">
        <f>'1 Utsläpp'!BB18/'7 Syss'!BB18</f>
        <v>0.34702858180081392</v>
      </c>
      <c r="BC17" s="108">
        <f>'1 Utsläpp'!BC18/'7 Syss'!BC18</f>
        <v>0.35789461625225749</v>
      </c>
      <c r="BD17" s="108">
        <f>'1 Utsläpp'!BD18/'7 Syss'!BD18</f>
        <v>0.20712229985809957</v>
      </c>
      <c r="BE17" s="108">
        <f>'1 Utsläpp'!BE18/'7 Syss'!BE18</f>
        <v>0.22805325212614497</v>
      </c>
      <c r="BF17" s="108">
        <f>'1 Utsläpp'!BF18/'7 Syss'!BF18</f>
        <v>0.22988309041409688</v>
      </c>
      <c r="BG17" s="108">
        <f>'1 Utsläpp'!BG18/'7 Syss'!BG18</f>
        <v>0.22041454178649889</v>
      </c>
      <c r="BH17" s="108">
        <f>'1 Utsläpp'!BH18/'7 Syss'!BH18</f>
        <v>0.17980535494057537</v>
      </c>
      <c r="BI17" s="108">
        <f>'1 Utsläpp'!BI18/'7 Syss'!BI18</f>
        <v>0.17678701824563567</v>
      </c>
      <c r="BJ17" s="108">
        <f>'1 Utsläpp'!BJ18/'7 Syss'!BJ18</f>
        <v>0.17892423180201944</v>
      </c>
      <c r="BK17" s="108">
        <f>'1 Utsläpp'!BK18/'7 Syss'!BK18</f>
        <v>0.18060702659974401</v>
      </c>
      <c r="BL17" s="108">
        <f>'1 Utsläpp'!BL18/'7 Syss'!BL18</f>
        <v>0.16555842961479833</v>
      </c>
      <c r="BM17" s="108">
        <f>'1 Utsläpp'!BM18/'7 Syss'!BM18</f>
        <v>0.16493623299602478</v>
      </c>
      <c r="BN17" s="108">
        <f>'1 Utsläpp'!BN18/'7 Syss'!BN18</f>
        <v>0.16347534082374601</v>
      </c>
      <c r="BO17" s="108">
        <f>'1 Utsläpp'!BO18/'7 Syss'!BO18</f>
        <v>0.16217877879930045</v>
      </c>
      <c r="BP17" s="108">
        <f>'1 Utsläpp'!BP18/'7 Syss'!BP18</f>
        <v>0.187757567179554</v>
      </c>
    </row>
    <row r="18" spans="1:68" s="57" customFormat="1" x14ac:dyDescent="0.3">
      <c r="A18" s="57">
        <v>14</v>
      </c>
      <c r="B18" s="57" t="s">
        <v>148</v>
      </c>
      <c r="C18" s="57" t="s">
        <v>40</v>
      </c>
      <c r="D18" s="108">
        <f>'1 Utsläpp'!D19/'7 Syss'!D19</f>
        <v>0.72240325551674811</v>
      </c>
      <c r="E18" s="108">
        <f>'1 Utsläpp'!E19/'7 Syss'!E19</f>
        <v>0.69357346737632375</v>
      </c>
      <c r="F18" s="108">
        <f>'1 Utsläpp'!F19/'7 Syss'!F19</f>
        <v>0.71083938691355519</v>
      </c>
      <c r="G18" s="108">
        <f>'1 Utsläpp'!G19/'7 Syss'!G19</f>
        <v>0.79269625354507733</v>
      </c>
      <c r="H18" s="108">
        <f>'1 Utsläpp'!H19/'7 Syss'!H19</f>
        <v>0.73076041188706864</v>
      </c>
      <c r="I18" s="108">
        <f>'1 Utsläpp'!I19/'7 Syss'!I19</f>
        <v>0.70835695630640372</v>
      </c>
      <c r="J18" s="108">
        <f>'1 Utsläpp'!J19/'7 Syss'!J19</f>
        <v>0.68941997400436961</v>
      </c>
      <c r="K18" s="108">
        <f>'1 Utsläpp'!K19/'7 Syss'!K19</f>
        <v>0.68377574746795333</v>
      </c>
      <c r="L18" s="108">
        <f>'1 Utsläpp'!L19/'7 Syss'!L19</f>
        <v>0.84324251718736087</v>
      </c>
      <c r="M18" s="108">
        <f>'1 Utsläpp'!M19/'7 Syss'!M19</f>
        <v>0.76303221016925593</v>
      </c>
      <c r="N18" s="108">
        <f>'1 Utsläpp'!N19/'7 Syss'!N19</f>
        <v>0.74408076759495723</v>
      </c>
      <c r="O18" s="108">
        <f>'1 Utsläpp'!O19/'7 Syss'!O19</f>
        <v>0.83245071271853233</v>
      </c>
      <c r="P18" s="108">
        <f>'1 Utsläpp'!P19/'7 Syss'!P19</f>
        <v>0.81544921864414077</v>
      </c>
      <c r="Q18" s="108">
        <f>'1 Utsläpp'!Q19/'7 Syss'!Q19</f>
        <v>0.73615701586820825</v>
      </c>
      <c r="R18" s="108">
        <f>'1 Utsläpp'!R19/'7 Syss'!R19</f>
        <v>0.73076649008712147</v>
      </c>
      <c r="S18" s="108">
        <f>'1 Utsläpp'!S19/'7 Syss'!S19</f>
        <v>0.74858185940853406</v>
      </c>
      <c r="T18" s="108">
        <f>'1 Utsläpp'!T19/'7 Syss'!T19</f>
        <v>0.76751273898713113</v>
      </c>
      <c r="U18" s="108">
        <f>'1 Utsläpp'!U19/'7 Syss'!U19</f>
        <v>0.7247294996891076</v>
      </c>
      <c r="V18" s="108">
        <f>'1 Utsläpp'!V19/'7 Syss'!V19</f>
        <v>0.74157053907062565</v>
      </c>
      <c r="W18" s="108">
        <f>'1 Utsläpp'!W19/'7 Syss'!W19</f>
        <v>0.77100557317428087</v>
      </c>
      <c r="X18" s="108">
        <f>'1 Utsläpp'!X19/'7 Syss'!X19</f>
        <v>0.80702187139255566</v>
      </c>
      <c r="Y18" s="108">
        <f>'1 Utsläpp'!Y19/'7 Syss'!Y19</f>
        <v>0.80370523847967812</v>
      </c>
      <c r="Z18" s="108">
        <f>'1 Utsläpp'!Z19/'7 Syss'!Z19</f>
        <v>0.80976377414658407</v>
      </c>
      <c r="AA18" s="108">
        <f>'1 Utsläpp'!AA19/'7 Syss'!AA19</f>
        <v>0.78207656108694112</v>
      </c>
      <c r="AB18" s="108">
        <f>'1 Utsläpp'!AB19/'7 Syss'!AB19</f>
        <v>0.72380753017616495</v>
      </c>
      <c r="AC18" s="108">
        <f>'1 Utsläpp'!AC19/'7 Syss'!AC19</f>
        <v>0.72604802197837714</v>
      </c>
      <c r="AD18" s="108">
        <f>'1 Utsläpp'!AD19/'7 Syss'!AD19</f>
        <v>0.74464988385779329</v>
      </c>
      <c r="AE18" s="108">
        <f>'1 Utsläpp'!AE19/'7 Syss'!AE19</f>
        <v>0.77102956276280221</v>
      </c>
      <c r="AF18" s="108">
        <f>'1 Utsläpp'!AF19/'7 Syss'!AF19</f>
        <v>0.67234432713319436</v>
      </c>
      <c r="AG18" s="108">
        <f>'1 Utsläpp'!AG19/'7 Syss'!AG19</f>
        <v>0.70712779285185856</v>
      </c>
      <c r="AH18" s="108">
        <f>'1 Utsläpp'!AH19/'7 Syss'!AH19</f>
        <v>0.70913765276876728</v>
      </c>
      <c r="AI18" s="108">
        <f>'1 Utsläpp'!AI19/'7 Syss'!AI19</f>
        <v>0.71834421562145212</v>
      </c>
      <c r="AJ18" s="108">
        <f>'1 Utsläpp'!AJ19/'7 Syss'!AJ19</f>
        <v>0.6997765459583416</v>
      </c>
      <c r="AK18" s="108">
        <f>'1 Utsläpp'!AK19/'7 Syss'!AK19</f>
        <v>0.69587726504822811</v>
      </c>
      <c r="AL18" s="108">
        <f>'1 Utsläpp'!AL19/'7 Syss'!AL19</f>
        <v>0.70656010519100598</v>
      </c>
      <c r="AM18" s="108">
        <f>'1 Utsläpp'!AM19/'7 Syss'!AM19</f>
        <v>0.7254177429847859</v>
      </c>
      <c r="AN18" s="108">
        <f>'1 Utsläpp'!AN19/'7 Syss'!AN19</f>
        <v>0.66390864459116017</v>
      </c>
      <c r="AO18" s="108">
        <f>'1 Utsläpp'!AO19/'7 Syss'!AO19</f>
        <v>0.67179335494391401</v>
      </c>
      <c r="AP18" s="108">
        <f>'1 Utsläpp'!AP19/'7 Syss'!AP19</f>
        <v>0.68365799900619417</v>
      </c>
      <c r="AQ18" s="108">
        <f>'1 Utsläpp'!AQ19/'7 Syss'!AQ19</f>
        <v>0.70428004955131718</v>
      </c>
      <c r="AR18" s="108">
        <f>'1 Utsläpp'!AR19/'7 Syss'!AR19</f>
        <v>0.62594224760538364</v>
      </c>
      <c r="AS18" s="108">
        <f>'1 Utsläpp'!AS19/'7 Syss'!AS19</f>
        <v>0.63013165920745162</v>
      </c>
      <c r="AT18" s="108">
        <f>'1 Utsläpp'!AT19/'7 Syss'!AT19</f>
        <v>0.64473460694578533</v>
      </c>
      <c r="AU18" s="108">
        <f>'1 Utsläpp'!AU19/'7 Syss'!AU19</f>
        <v>0.66981922010233952</v>
      </c>
      <c r="AV18" s="108">
        <f>'1 Utsläpp'!AV19/'7 Syss'!AV19</f>
        <v>0.62260990628811375</v>
      </c>
      <c r="AW18" s="108">
        <f>'1 Utsläpp'!AW19/'7 Syss'!AW19</f>
        <v>0.65500337194895109</v>
      </c>
      <c r="AX18" s="108">
        <f>'1 Utsläpp'!AX19/'7 Syss'!AX19</f>
        <v>0.64892096366878615</v>
      </c>
      <c r="AY18" s="108">
        <f>'1 Utsläpp'!AY19/'7 Syss'!AY19</f>
        <v>0.65230889310972495</v>
      </c>
      <c r="AZ18" s="108">
        <f>'1 Utsläpp'!AZ19/'7 Syss'!AZ19</f>
        <v>0.62828554659512303</v>
      </c>
      <c r="BA18" s="108">
        <f>'1 Utsläpp'!BA19/'7 Syss'!BA19</f>
        <v>0.61036765373516311</v>
      </c>
      <c r="BB18" s="108">
        <f>'1 Utsläpp'!BB19/'7 Syss'!BB19</f>
        <v>0.64209574732974473</v>
      </c>
      <c r="BC18" s="108">
        <f>'1 Utsläpp'!BC19/'7 Syss'!BC19</f>
        <v>0.67569655991058786</v>
      </c>
      <c r="BD18" s="108">
        <f>'1 Utsläpp'!BD19/'7 Syss'!BD19</f>
        <v>0.65126070707994055</v>
      </c>
      <c r="BE18" s="108">
        <f>'1 Utsläpp'!BE19/'7 Syss'!BE19</f>
        <v>0.69004217125530931</v>
      </c>
      <c r="BF18" s="108">
        <f>'1 Utsläpp'!BF19/'7 Syss'!BF19</f>
        <v>0.68799542752127352</v>
      </c>
      <c r="BG18" s="108">
        <f>'1 Utsläpp'!BG19/'7 Syss'!BG19</f>
        <v>0.67008961257401956</v>
      </c>
      <c r="BH18" s="108">
        <f>'1 Utsläpp'!BH19/'7 Syss'!BH19</f>
        <v>0.59106853782061364</v>
      </c>
      <c r="BI18" s="108">
        <f>'1 Utsläpp'!BI19/'7 Syss'!BI19</f>
        <v>0.57604923805664277</v>
      </c>
      <c r="BJ18" s="108">
        <f>'1 Utsläpp'!BJ19/'7 Syss'!BJ19</f>
        <v>0.58155126357054732</v>
      </c>
      <c r="BK18" s="108">
        <f>'1 Utsläpp'!BK19/'7 Syss'!BK19</f>
        <v>0.60558458459880438</v>
      </c>
      <c r="BL18" s="108">
        <f>'1 Utsläpp'!BL19/'7 Syss'!BL19</f>
        <v>0.60471844219445459</v>
      </c>
      <c r="BM18" s="108">
        <f>'1 Utsläpp'!BM19/'7 Syss'!BM19</f>
        <v>0.56716986926122004</v>
      </c>
      <c r="BN18" s="108">
        <f>'1 Utsläpp'!BN19/'7 Syss'!BN19</f>
        <v>0.57366714061754021</v>
      </c>
      <c r="BO18" s="108">
        <f>'1 Utsläpp'!BO19/'7 Syss'!BO19</f>
        <v>0.59462907630971962</v>
      </c>
      <c r="BP18" s="108">
        <f>'1 Utsläpp'!BP19/'7 Syss'!BP19</f>
        <v>0.73340166653696026</v>
      </c>
    </row>
    <row r="19" spans="1:68" s="57" customFormat="1" x14ac:dyDescent="0.3">
      <c r="A19" s="57">
        <v>15</v>
      </c>
      <c r="B19" s="57" t="s">
        <v>149</v>
      </c>
      <c r="C19" s="57" t="s">
        <v>41</v>
      </c>
      <c r="D19" s="108">
        <f>'1 Utsläpp'!D20/'7 Syss'!D20</f>
        <v>66.932299680960682</v>
      </c>
      <c r="E19" s="108">
        <f>'1 Utsläpp'!E20/'7 Syss'!E20</f>
        <v>42.002642099389774</v>
      </c>
      <c r="F19" s="108">
        <f>'1 Utsläpp'!F20/'7 Syss'!F20</f>
        <v>37.228038009460107</v>
      </c>
      <c r="G19" s="108">
        <f>'1 Utsläpp'!G20/'7 Syss'!G20</f>
        <v>66.621820563849795</v>
      </c>
      <c r="H19" s="108">
        <f>'1 Utsläpp'!H20/'7 Syss'!H20</f>
        <v>71.465525046302034</v>
      </c>
      <c r="I19" s="108">
        <f>'1 Utsläpp'!I20/'7 Syss'!I20</f>
        <v>38.676931981407463</v>
      </c>
      <c r="J19" s="108">
        <f>'1 Utsläpp'!J20/'7 Syss'!J20</f>
        <v>30.517036108932231</v>
      </c>
      <c r="K19" s="108">
        <f>'1 Utsläpp'!K20/'7 Syss'!K20</f>
        <v>73.197277100328279</v>
      </c>
      <c r="L19" s="108">
        <f>'1 Utsläpp'!L20/'7 Syss'!L20</f>
        <v>97.691092938413846</v>
      </c>
      <c r="M19" s="108">
        <f>'1 Utsläpp'!M20/'7 Syss'!M20</f>
        <v>47.385098944555295</v>
      </c>
      <c r="N19" s="108">
        <f>'1 Utsläpp'!N20/'7 Syss'!N20</f>
        <v>31.82416094975699</v>
      </c>
      <c r="O19" s="108">
        <f>'1 Utsläpp'!O20/'7 Syss'!O20</f>
        <v>86.88618270939476</v>
      </c>
      <c r="P19" s="108">
        <f>'1 Utsläpp'!P20/'7 Syss'!P20</f>
        <v>82.744570567299874</v>
      </c>
      <c r="Q19" s="108">
        <f>'1 Utsläpp'!Q20/'7 Syss'!Q20</f>
        <v>41.073799696026455</v>
      </c>
      <c r="R19" s="108">
        <f>'1 Utsläpp'!R20/'7 Syss'!R20</f>
        <v>30.189545143026653</v>
      </c>
      <c r="S19" s="108">
        <f>'1 Utsläpp'!S20/'7 Syss'!S20</f>
        <v>57.893644154278263</v>
      </c>
      <c r="T19" s="108">
        <f>'1 Utsläpp'!T20/'7 Syss'!T20</f>
        <v>70.202888451132935</v>
      </c>
      <c r="U19" s="108">
        <f>'1 Utsläpp'!U20/'7 Syss'!U20</f>
        <v>37.544852666630959</v>
      </c>
      <c r="V19" s="108">
        <f>'1 Utsläpp'!V20/'7 Syss'!V20</f>
        <v>27.968156199023035</v>
      </c>
      <c r="W19" s="108">
        <f>'1 Utsläpp'!W20/'7 Syss'!W20</f>
        <v>59.668896136496414</v>
      </c>
      <c r="X19" s="108">
        <f>'1 Utsläpp'!X20/'7 Syss'!X20</f>
        <v>69.952338462486082</v>
      </c>
      <c r="Y19" s="108">
        <f>'1 Utsläpp'!Y20/'7 Syss'!Y20</f>
        <v>35.9273405239515</v>
      </c>
      <c r="Z19" s="108">
        <f>'1 Utsläpp'!Z20/'7 Syss'!Z20</f>
        <v>28.192228238440968</v>
      </c>
      <c r="AA19" s="108">
        <f>'1 Utsläpp'!AA20/'7 Syss'!AA20</f>
        <v>49.617803343798968</v>
      </c>
      <c r="AB19" s="108">
        <f>'1 Utsläpp'!AB20/'7 Syss'!AB20</f>
        <v>52.91478985547424</v>
      </c>
      <c r="AC19" s="108">
        <f>'1 Utsläpp'!AC20/'7 Syss'!AC20</f>
        <v>34.47189421417702</v>
      </c>
      <c r="AD19" s="108">
        <f>'1 Utsläpp'!AD20/'7 Syss'!AD20</f>
        <v>25.537228747460425</v>
      </c>
      <c r="AE19" s="108">
        <f>'1 Utsläpp'!AE20/'7 Syss'!AE20</f>
        <v>48.836937583320072</v>
      </c>
      <c r="AF19" s="108">
        <f>'1 Utsläpp'!AF20/'7 Syss'!AF20</f>
        <v>54.382591812783105</v>
      </c>
      <c r="AG19" s="108">
        <f>'1 Utsläpp'!AG20/'7 Syss'!AG20</f>
        <v>30.928831419501925</v>
      </c>
      <c r="AH19" s="108">
        <f>'1 Utsläpp'!AH20/'7 Syss'!AH20</f>
        <v>21.834758239811645</v>
      </c>
      <c r="AI19" s="108">
        <f>'1 Utsläpp'!AI20/'7 Syss'!AI20</f>
        <v>45.557684339553326</v>
      </c>
      <c r="AJ19" s="108">
        <f>'1 Utsläpp'!AJ20/'7 Syss'!AJ20</f>
        <v>58.492190976074454</v>
      </c>
      <c r="AK19" s="108">
        <f>'1 Utsläpp'!AK20/'7 Syss'!AK20</f>
        <v>32.507315712425047</v>
      </c>
      <c r="AL19" s="108">
        <f>'1 Utsläpp'!AL20/'7 Syss'!AL20</f>
        <v>24.663252348630415</v>
      </c>
      <c r="AM19" s="108">
        <f>'1 Utsläpp'!AM20/'7 Syss'!AM20</f>
        <v>45.256598639648033</v>
      </c>
      <c r="AN19" s="108">
        <f>'1 Utsläpp'!AN20/'7 Syss'!AN20</f>
        <v>47.24385048842246</v>
      </c>
      <c r="AO19" s="108">
        <f>'1 Utsläpp'!AO20/'7 Syss'!AO20</f>
        <v>32.065241508299643</v>
      </c>
      <c r="AP19" s="108">
        <f>'1 Utsläpp'!AP20/'7 Syss'!AP20</f>
        <v>26.993834785151321</v>
      </c>
      <c r="AQ19" s="108">
        <f>'1 Utsläpp'!AQ20/'7 Syss'!AQ20</f>
        <v>42.34149623526848</v>
      </c>
      <c r="AR19" s="108">
        <f>'1 Utsläpp'!AR20/'7 Syss'!AR20</f>
        <v>51.282580436218907</v>
      </c>
      <c r="AS19" s="108">
        <f>'1 Utsläpp'!AS20/'7 Syss'!AS20</f>
        <v>29.162570534741683</v>
      </c>
      <c r="AT19" s="108">
        <f>'1 Utsläpp'!AT20/'7 Syss'!AT20</f>
        <v>24.502947854752623</v>
      </c>
      <c r="AU19" s="108">
        <f>'1 Utsläpp'!AU20/'7 Syss'!AU20</f>
        <v>43.440218704843709</v>
      </c>
      <c r="AV19" s="108">
        <f>'1 Utsläpp'!AV20/'7 Syss'!AV20</f>
        <v>46.670203756711011</v>
      </c>
      <c r="AW19" s="108">
        <f>'1 Utsläpp'!AW20/'7 Syss'!AW20</f>
        <v>23.400827295270069</v>
      </c>
      <c r="AX19" s="108">
        <f>'1 Utsläpp'!AX20/'7 Syss'!AX20</f>
        <v>21.384537677526907</v>
      </c>
      <c r="AY19" s="108">
        <f>'1 Utsläpp'!AY20/'7 Syss'!AY20</f>
        <v>32.884526527400389</v>
      </c>
      <c r="AZ19" s="108">
        <f>'1 Utsläpp'!AZ20/'7 Syss'!AZ20</f>
        <v>33.155890599131084</v>
      </c>
      <c r="BA19" s="108">
        <f>'1 Utsläpp'!BA20/'7 Syss'!BA20</f>
        <v>25.461709216955924</v>
      </c>
      <c r="BB19" s="108">
        <f>'1 Utsläpp'!BB20/'7 Syss'!BB20</f>
        <v>21.739759523959755</v>
      </c>
      <c r="BC19" s="108">
        <f>'1 Utsläpp'!BC20/'7 Syss'!BC20</f>
        <v>31.05775664728942</v>
      </c>
      <c r="BD19" s="108">
        <f>'1 Utsläpp'!BD20/'7 Syss'!BD20</f>
        <v>37.398210943071653</v>
      </c>
      <c r="BE19" s="108">
        <f>'1 Utsläpp'!BE20/'7 Syss'!BE20</f>
        <v>27.650773047493583</v>
      </c>
      <c r="BF19" s="108">
        <f>'1 Utsläpp'!BF20/'7 Syss'!BF20</f>
        <v>22.020440874628928</v>
      </c>
      <c r="BG19" s="108">
        <f>'1 Utsläpp'!BG20/'7 Syss'!BG20</f>
        <v>36.099883961511075</v>
      </c>
      <c r="BH19" s="108">
        <f>'1 Utsläpp'!BH20/'7 Syss'!BH20</f>
        <v>33.121431192448966</v>
      </c>
      <c r="BI19" s="108">
        <f>'1 Utsläpp'!BI20/'7 Syss'!BI20</f>
        <v>26.430848174968567</v>
      </c>
      <c r="BJ19" s="108">
        <f>'1 Utsläpp'!BJ20/'7 Syss'!BJ20</f>
        <v>20.638248877668218</v>
      </c>
      <c r="BK19" s="108">
        <f>'1 Utsläpp'!BK20/'7 Syss'!BK20</f>
        <v>33.356375158997047</v>
      </c>
      <c r="BL19" s="108">
        <f>'1 Utsläpp'!BL20/'7 Syss'!BL20</f>
        <v>30.776756487795073</v>
      </c>
      <c r="BM19" s="108">
        <f>'1 Utsläpp'!BM20/'7 Syss'!BM20</f>
        <v>23.518974643840721</v>
      </c>
      <c r="BN19" s="108">
        <f>'1 Utsläpp'!BN20/'7 Syss'!BN20</f>
        <v>19.429945255504609</v>
      </c>
      <c r="BO19" s="108">
        <f>'1 Utsläpp'!BO20/'7 Syss'!BO20</f>
        <v>28.997065142407699</v>
      </c>
      <c r="BP19" s="108">
        <f>'1 Utsläpp'!BP20/'7 Syss'!BP20</f>
        <v>31.317753550720333</v>
      </c>
    </row>
    <row r="20" spans="1:68" s="57" customFormat="1" x14ac:dyDescent="0.3">
      <c r="A20" s="57">
        <v>16</v>
      </c>
      <c r="B20" s="57" t="s">
        <v>150</v>
      </c>
      <c r="C20" s="57" t="s">
        <v>9</v>
      </c>
      <c r="D20" s="108">
        <f>'1 Utsläpp'!D21/'7 Syss'!D21</f>
        <v>1.5401385801798371</v>
      </c>
      <c r="E20" s="108">
        <f>'1 Utsläpp'!E21/'7 Syss'!E21</f>
        <v>1.6764176888204319</v>
      </c>
      <c r="F20" s="108">
        <f>'1 Utsläpp'!F21/'7 Syss'!F21</f>
        <v>1.6665816071981767</v>
      </c>
      <c r="G20" s="108">
        <f>'1 Utsläpp'!G21/'7 Syss'!G21</f>
        <v>1.7840050161891776</v>
      </c>
      <c r="H20" s="108">
        <f>'1 Utsläpp'!H21/'7 Syss'!H21</f>
        <v>1.5286426638345154</v>
      </c>
      <c r="I20" s="108">
        <f>'1 Utsläpp'!I21/'7 Syss'!I21</f>
        <v>1.6195425486777062</v>
      </c>
      <c r="J20" s="108">
        <f>'1 Utsläpp'!J21/'7 Syss'!J21</f>
        <v>1.6619831863758765</v>
      </c>
      <c r="K20" s="108">
        <f>'1 Utsläpp'!K21/'7 Syss'!K21</f>
        <v>1.7464161683633479</v>
      </c>
      <c r="L20" s="108">
        <f>'1 Utsläpp'!L21/'7 Syss'!L21</f>
        <v>1.5863579781643835</v>
      </c>
      <c r="M20" s="108">
        <f>'1 Utsläpp'!M21/'7 Syss'!M21</f>
        <v>1.6359278088880396</v>
      </c>
      <c r="N20" s="108">
        <f>'1 Utsläpp'!N21/'7 Syss'!N21</f>
        <v>1.6860132945034838</v>
      </c>
      <c r="O20" s="108">
        <f>'1 Utsläpp'!O21/'7 Syss'!O21</f>
        <v>1.8748328422660816</v>
      </c>
      <c r="P20" s="108">
        <f>'1 Utsläpp'!P21/'7 Syss'!P21</f>
        <v>1.520625635261039</v>
      </c>
      <c r="Q20" s="108">
        <f>'1 Utsläpp'!Q21/'7 Syss'!Q21</f>
        <v>1.6801608348960437</v>
      </c>
      <c r="R20" s="108">
        <f>'1 Utsläpp'!R21/'7 Syss'!R21</f>
        <v>1.672244994234998</v>
      </c>
      <c r="S20" s="108">
        <f>'1 Utsläpp'!S21/'7 Syss'!S21</f>
        <v>1.6794571885500558</v>
      </c>
      <c r="T20" s="108">
        <f>'1 Utsläpp'!T21/'7 Syss'!T21</f>
        <v>1.5211794155983178</v>
      </c>
      <c r="U20" s="108">
        <f>'1 Utsläpp'!U21/'7 Syss'!U21</f>
        <v>1.5128493812164336</v>
      </c>
      <c r="V20" s="108">
        <f>'1 Utsläpp'!V21/'7 Syss'!V21</f>
        <v>1.5669032250726274</v>
      </c>
      <c r="W20" s="108">
        <f>'1 Utsläpp'!W21/'7 Syss'!W21</f>
        <v>1.6852987292455199</v>
      </c>
      <c r="X20" s="108">
        <f>'1 Utsläpp'!X21/'7 Syss'!X21</f>
        <v>1.5479560026187926</v>
      </c>
      <c r="Y20" s="108">
        <f>'1 Utsläpp'!Y21/'7 Syss'!Y21</f>
        <v>1.5256496395788952</v>
      </c>
      <c r="Z20" s="108">
        <f>'1 Utsläpp'!Z21/'7 Syss'!Z21</f>
        <v>1.5431803760085401</v>
      </c>
      <c r="AA20" s="108">
        <f>'1 Utsläpp'!AA21/'7 Syss'!AA21</f>
        <v>1.5598627170305457</v>
      </c>
      <c r="AB20" s="108">
        <f>'1 Utsläpp'!AB21/'7 Syss'!AB21</f>
        <v>1.4600380095340939</v>
      </c>
      <c r="AC20" s="108">
        <f>'1 Utsläpp'!AC21/'7 Syss'!AC21</f>
        <v>1.433471568627527</v>
      </c>
      <c r="AD20" s="108">
        <f>'1 Utsläpp'!AD21/'7 Syss'!AD21</f>
        <v>1.4768169657701906</v>
      </c>
      <c r="AE20" s="108">
        <f>'1 Utsläpp'!AE21/'7 Syss'!AE21</f>
        <v>1.505199764125188</v>
      </c>
      <c r="AF20" s="108">
        <f>'1 Utsläpp'!AF21/'7 Syss'!AF21</f>
        <v>1.4481258472641514</v>
      </c>
      <c r="AG20" s="108">
        <f>'1 Utsläpp'!AG21/'7 Syss'!AG21</f>
        <v>1.4822606611758409</v>
      </c>
      <c r="AH20" s="108">
        <f>'1 Utsläpp'!AH21/'7 Syss'!AH21</f>
        <v>1.4735448525887542</v>
      </c>
      <c r="AI20" s="108">
        <f>'1 Utsläpp'!AI21/'7 Syss'!AI21</f>
        <v>1.5049765283249346</v>
      </c>
      <c r="AJ20" s="108">
        <f>'1 Utsläpp'!AJ21/'7 Syss'!AJ21</f>
        <v>1.418299119730456</v>
      </c>
      <c r="AK20" s="108">
        <f>'1 Utsläpp'!AK21/'7 Syss'!AK21</f>
        <v>1.4463103119276177</v>
      </c>
      <c r="AL20" s="108">
        <f>'1 Utsläpp'!AL21/'7 Syss'!AL21</f>
        <v>1.4685927076469716</v>
      </c>
      <c r="AM20" s="108">
        <f>'1 Utsläpp'!AM21/'7 Syss'!AM21</f>
        <v>1.5182142413619271</v>
      </c>
      <c r="AN20" s="108">
        <f>'1 Utsläpp'!AN21/'7 Syss'!AN21</f>
        <v>1.2598601121571518</v>
      </c>
      <c r="AO20" s="108">
        <f>'1 Utsläpp'!AO21/'7 Syss'!AO21</f>
        <v>1.3403239428729439</v>
      </c>
      <c r="AP20" s="108">
        <f>'1 Utsläpp'!AP21/'7 Syss'!AP21</f>
        <v>1.3110655538853506</v>
      </c>
      <c r="AQ20" s="108">
        <f>'1 Utsläpp'!AQ21/'7 Syss'!AQ21</f>
        <v>1.3050309825032369</v>
      </c>
      <c r="AR20" s="108">
        <f>'1 Utsläpp'!AR21/'7 Syss'!AR21</f>
        <v>1.1833577990806325</v>
      </c>
      <c r="AS20" s="108">
        <f>'1 Utsläpp'!AS21/'7 Syss'!AS21</f>
        <v>1.2773905223941402</v>
      </c>
      <c r="AT20" s="108">
        <f>'1 Utsläpp'!AT21/'7 Syss'!AT21</f>
        <v>1.2805924728666187</v>
      </c>
      <c r="AU20" s="108">
        <f>'1 Utsläpp'!AU21/'7 Syss'!AU21</f>
        <v>1.2321738602727885</v>
      </c>
      <c r="AV20" s="108">
        <f>'1 Utsläpp'!AV21/'7 Syss'!AV21</f>
        <v>1.219063958621257</v>
      </c>
      <c r="AW20" s="108">
        <f>'1 Utsläpp'!AW21/'7 Syss'!AW21</f>
        <v>1.3285669781301614</v>
      </c>
      <c r="AX20" s="108">
        <f>'1 Utsläpp'!AX21/'7 Syss'!AX21</f>
        <v>1.3322968326832303</v>
      </c>
      <c r="AY20" s="108">
        <f>'1 Utsläpp'!AY21/'7 Syss'!AY21</f>
        <v>1.2825244170405465</v>
      </c>
      <c r="AZ20" s="108">
        <f>'1 Utsläpp'!AZ21/'7 Syss'!AZ21</f>
        <v>1.2780312554154356</v>
      </c>
      <c r="BA20" s="108">
        <f>'1 Utsläpp'!BA21/'7 Syss'!BA21</f>
        <v>1.2490490252218875</v>
      </c>
      <c r="BB20" s="108">
        <f>'1 Utsläpp'!BB21/'7 Syss'!BB21</f>
        <v>1.3067949620490362</v>
      </c>
      <c r="BC20" s="108">
        <f>'1 Utsläpp'!BC21/'7 Syss'!BC21</f>
        <v>1.3304861964934227</v>
      </c>
      <c r="BD20" s="108">
        <f>'1 Utsläpp'!BD21/'7 Syss'!BD21</f>
        <v>1.2543248907589539</v>
      </c>
      <c r="BE20" s="108">
        <f>'1 Utsläpp'!BE21/'7 Syss'!BE21</f>
        <v>1.3984816451673951</v>
      </c>
      <c r="BF20" s="108">
        <f>'1 Utsläpp'!BF21/'7 Syss'!BF21</f>
        <v>1.3366973988946953</v>
      </c>
      <c r="BG20" s="108">
        <f>'1 Utsläpp'!BG21/'7 Syss'!BG21</f>
        <v>1.2770157714319317</v>
      </c>
      <c r="BH20" s="108">
        <f>'1 Utsläpp'!BH21/'7 Syss'!BH21</f>
        <v>1.1702294076931583</v>
      </c>
      <c r="BI20" s="108">
        <f>'1 Utsläpp'!BI21/'7 Syss'!BI21</f>
        <v>1.1468842613328327</v>
      </c>
      <c r="BJ20" s="108">
        <f>'1 Utsläpp'!BJ21/'7 Syss'!BJ21</f>
        <v>1.1269322750983493</v>
      </c>
      <c r="BK20" s="108">
        <f>'1 Utsläpp'!BK21/'7 Syss'!BK21</f>
        <v>1.1428770199615934</v>
      </c>
      <c r="BL20" s="108">
        <f>'1 Utsläpp'!BL21/'7 Syss'!BL21</f>
        <v>1.0939256597896538</v>
      </c>
      <c r="BM20" s="108">
        <f>'1 Utsläpp'!BM21/'7 Syss'!BM21</f>
        <v>1.12532942004404</v>
      </c>
      <c r="BN20" s="108">
        <f>'1 Utsläpp'!BN21/'7 Syss'!BN21</f>
        <v>1.101648756834374</v>
      </c>
      <c r="BO20" s="108">
        <f>'1 Utsläpp'!BO21/'7 Syss'!BO21</f>
        <v>1.1337208094676943</v>
      </c>
      <c r="BP20" s="108">
        <f>'1 Utsläpp'!BP21/'7 Syss'!BP21</f>
        <v>1.4951102297877366</v>
      </c>
    </row>
    <row r="21" spans="1:68" s="57" customFormat="1" x14ac:dyDescent="0.3">
      <c r="A21" s="57">
        <v>17</v>
      </c>
      <c r="B21" s="57" t="s">
        <v>151</v>
      </c>
      <c r="C21" s="57" t="s">
        <v>10</v>
      </c>
      <c r="D21" s="108">
        <f>'1 Utsläpp'!D22/'7 Syss'!D22</f>
        <v>0.91116956522833936</v>
      </c>
      <c r="E21" s="108">
        <f>'1 Utsläpp'!E22/'7 Syss'!E22</f>
        <v>0.96419379383322001</v>
      </c>
      <c r="F21" s="108">
        <f>'1 Utsläpp'!F22/'7 Syss'!F22</f>
        <v>0.94134538157627468</v>
      </c>
      <c r="G21" s="108">
        <f>'1 Utsläpp'!G22/'7 Syss'!G22</f>
        <v>0.96828623360837096</v>
      </c>
      <c r="H21" s="108">
        <f>'1 Utsläpp'!H22/'7 Syss'!H22</f>
        <v>0.79284473952008649</v>
      </c>
      <c r="I21" s="108">
        <f>'1 Utsläpp'!I22/'7 Syss'!I22</f>
        <v>0.86333460108865567</v>
      </c>
      <c r="J21" s="108">
        <f>'1 Utsläpp'!J22/'7 Syss'!J22</f>
        <v>0.87014217811528249</v>
      </c>
      <c r="K21" s="108">
        <f>'1 Utsläpp'!K22/'7 Syss'!K22</f>
        <v>0.89207852163855472</v>
      </c>
      <c r="L21" s="108">
        <f>'1 Utsläpp'!L22/'7 Syss'!L22</f>
        <v>0.8418189604774009</v>
      </c>
      <c r="M21" s="108">
        <f>'1 Utsläpp'!M22/'7 Syss'!M22</f>
        <v>0.8737675089198047</v>
      </c>
      <c r="N21" s="108">
        <f>'1 Utsläpp'!N22/'7 Syss'!N22</f>
        <v>0.8782405215740331</v>
      </c>
      <c r="O21" s="108">
        <f>'1 Utsläpp'!O22/'7 Syss'!O22</f>
        <v>0.92552114322617485</v>
      </c>
      <c r="P21" s="108">
        <f>'1 Utsläpp'!P22/'7 Syss'!P22</f>
        <v>0.87131167081242089</v>
      </c>
      <c r="Q21" s="108">
        <f>'1 Utsläpp'!Q22/'7 Syss'!Q22</f>
        <v>0.90017489924357863</v>
      </c>
      <c r="R21" s="108">
        <f>'1 Utsläpp'!R22/'7 Syss'!R22</f>
        <v>0.89439586861094245</v>
      </c>
      <c r="S21" s="108">
        <f>'1 Utsläpp'!S22/'7 Syss'!S22</f>
        <v>0.90766668586150367</v>
      </c>
      <c r="T21" s="108">
        <f>'1 Utsläpp'!T22/'7 Syss'!T22</f>
        <v>0.79780494181932693</v>
      </c>
      <c r="U21" s="108">
        <f>'1 Utsläpp'!U22/'7 Syss'!U22</f>
        <v>0.80042488137758272</v>
      </c>
      <c r="V21" s="108">
        <f>'1 Utsläpp'!V22/'7 Syss'!V22</f>
        <v>0.79993731015008185</v>
      </c>
      <c r="W21" s="108">
        <f>'1 Utsläpp'!W22/'7 Syss'!W22</f>
        <v>0.84033346075860715</v>
      </c>
      <c r="X21" s="108">
        <f>'1 Utsläpp'!X22/'7 Syss'!X22</f>
        <v>0.79041996164194184</v>
      </c>
      <c r="Y21" s="108">
        <f>'1 Utsläpp'!Y22/'7 Syss'!Y22</f>
        <v>0.81034046188358189</v>
      </c>
      <c r="Z21" s="108">
        <f>'1 Utsläpp'!Z22/'7 Syss'!Z22</f>
        <v>0.79490659987087064</v>
      </c>
      <c r="AA21" s="108">
        <f>'1 Utsläpp'!AA22/'7 Syss'!AA22</f>
        <v>0.80392191762115361</v>
      </c>
      <c r="AB21" s="108">
        <f>'1 Utsläpp'!AB22/'7 Syss'!AB22</f>
        <v>0.72719887165014407</v>
      </c>
      <c r="AC21" s="108">
        <f>'1 Utsläpp'!AC22/'7 Syss'!AC22</f>
        <v>0.73620570960945231</v>
      </c>
      <c r="AD21" s="108">
        <f>'1 Utsläpp'!AD22/'7 Syss'!AD22</f>
        <v>0.72409835174339343</v>
      </c>
      <c r="AE21" s="108">
        <f>'1 Utsläpp'!AE22/'7 Syss'!AE22</f>
        <v>0.74762170488806257</v>
      </c>
      <c r="AF21" s="108">
        <f>'1 Utsläpp'!AF22/'7 Syss'!AF22</f>
        <v>0.72797362683263123</v>
      </c>
      <c r="AG21" s="108">
        <f>'1 Utsläpp'!AG22/'7 Syss'!AG22</f>
        <v>0.732473330631081</v>
      </c>
      <c r="AH21" s="108">
        <f>'1 Utsläpp'!AH22/'7 Syss'!AH22</f>
        <v>0.7175732286237807</v>
      </c>
      <c r="AI21" s="108">
        <f>'1 Utsläpp'!AI22/'7 Syss'!AI22</f>
        <v>0.7487590728279786</v>
      </c>
      <c r="AJ21" s="108">
        <f>'1 Utsläpp'!AJ22/'7 Syss'!AJ22</f>
        <v>0.68051739213027507</v>
      </c>
      <c r="AK21" s="108">
        <f>'1 Utsläpp'!AK22/'7 Syss'!AK22</f>
        <v>0.71575359373700542</v>
      </c>
      <c r="AL21" s="108">
        <f>'1 Utsläpp'!AL22/'7 Syss'!AL22</f>
        <v>0.72399355599044057</v>
      </c>
      <c r="AM21" s="108">
        <f>'1 Utsläpp'!AM22/'7 Syss'!AM22</f>
        <v>0.74932563218174242</v>
      </c>
      <c r="AN21" s="108">
        <f>'1 Utsläpp'!AN22/'7 Syss'!AN22</f>
        <v>0.65650658402596274</v>
      </c>
      <c r="AO21" s="108">
        <f>'1 Utsläpp'!AO22/'7 Syss'!AO22</f>
        <v>0.69489840349695831</v>
      </c>
      <c r="AP21" s="108">
        <f>'1 Utsläpp'!AP22/'7 Syss'!AP22</f>
        <v>0.68424878514868281</v>
      </c>
      <c r="AQ21" s="108">
        <f>'1 Utsläpp'!AQ22/'7 Syss'!AQ22</f>
        <v>0.69809288857622298</v>
      </c>
      <c r="AR21" s="108">
        <f>'1 Utsläpp'!AR22/'7 Syss'!AR22</f>
        <v>0.64273314689045957</v>
      </c>
      <c r="AS21" s="108">
        <f>'1 Utsläpp'!AS22/'7 Syss'!AS22</f>
        <v>0.68200208539501606</v>
      </c>
      <c r="AT21" s="108">
        <f>'1 Utsläpp'!AT22/'7 Syss'!AT22</f>
        <v>0.68391938365163119</v>
      </c>
      <c r="AU21" s="108">
        <f>'1 Utsläpp'!AU22/'7 Syss'!AU22</f>
        <v>0.67823694273358626</v>
      </c>
      <c r="AV21" s="108">
        <f>'1 Utsläpp'!AV22/'7 Syss'!AV22</f>
        <v>0.64021682145469538</v>
      </c>
      <c r="AW21" s="108">
        <f>'1 Utsläpp'!AW22/'7 Syss'!AW22</f>
        <v>0.69610636011265514</v>
      </c>
      <c r="AX21" s="108">
        <f>'1 Utsläpp'!AX22/'7 Syss'!AX22</f>
        <v>0.69144389858034105</v>
      </c>
      <c r="AY21" s="108">
        <f>'1 Utsläpp'!AY22/'7 Syss'!AY22</f>
        <v>0.69504792893254141</v>
      </c>
      <c r="AZ21" s="108">
        <f>'1 Utsläpp'!AZ22/'7 Syss'!AZ22</f>
        <v>0.6267363047962119</v>
      </c>
      <c r="BA21" s="108">
        <f>'1 Utsläpp'!BA22/'7 Syss'!BA22</f>
        <v>0.61997223299616788</v>
      </c>
      <c r="BB21" s="108">
        <f>'1 Utsläpp'!BB22/'7 Syss'!BB22</f>
        <v>0.63306194326025245</v>
      </c>
      <c r="BC21" s="108">
        <f>'1 Utsläpp'!BC22/'7 Syss'!BC22</f>
        <v>0.64476755015298792</v>
      </c>
      <c r="BD21" s="108">
        <f>'1 Utsläpp'!BD22/'7 Syss'!BD22</f>
        <v>0.59217845431404603</v>
      </c>
      <c r="BE21" s="108">
        <f>'1 Utsläpp'!BE22/'7 Syss'!BE22</f>
        <v>0.63475112840177805</v>
      </c>
      <c r="BF21" s="108">
        <f>'1 Utsläpp'!BF22/'7 Syss'!BF22</f>
        <v>0.6049667605442437</v>
      </c>
      <c r="BG21" s="108">
        <f>'1 Utsläpp'!BG22/'7 Syss'!BG22</f>
        <v>0.60051761643773782</v>
      </c>
      <c r="BH21" s="108">
        <f>'1 Utsläpp'!BH22/'7 Syss'!BH22</f>
        <v>0.58688670669377307</v>
      </c>
      <c r="BI21" s="108">
        <f>'1 Utsläpp'!BI22/'7 Syss'!BI22</f>
        <v>0.57798510092823363</v>
      </c>
      <c r="BJ21" s="108">
        <f>'1 Utsläpp'!BJ22/'7 Syss'!BJ22</f>
        <v>0.5562625067480903</v>
      </c>
      <c r="BK21" s="108">
        <f>'1 Utsläpp'!BK22/'7 Syss'!BK22</f>
        <v>0.58548277879825383</v>
      </c>
      <c r="BL21" s="108">
        <f>'1 Utsläpp'!BL22/'7 Syss'!BL22</f>
        <v>0.5676346246686832</v>
      </c>
      <c r="BM21" s="108">
        <f>'1 Utsläpp'!BM22/'7 Syss'!BM22</f>
        <v>0.57284832550507381</v>
      </c>
      <c r="BN21" s="108">
        <f>'1 Utsläpp'!BN22/'7 Syss'!BN22</f>
        <v>0.5417167284393386</v>
      </c>
      <c r="BO21" s="108">
        <f>'1 Utsläpp'!BO22/'7 Syss'!BO22</f>
        <v>0.56886851597210297</v>
      </c>
      <c r="BP21" s="108">
        <f>'1 Utsläpp'!BP22/'7 Syss'!BP22</f>
        <v>0.66187670197113491</v>
      </c>
    </row>
    <row r="22" spans="1:68" s="57" customFormat="1" x14ac:dyDescent="0.3">
      <c r="A22" s="57">
        <v>18</v>
      </c>
      <c r="B22" s="57" t="s">
        <v>152</v>
      </c>
      <c r="C22" s="57" t="s">
        <v>42</v>
      </c>
      <c r="D22" s="108">
        <f>'1 Utsläpp'!D23/'7 Syss'!D23</f>
        <v>11.621825947546826</v>
      </c>
      <c r="E22" s="108">
        <f>'1 Utsläpp'!E23/'7 Syss'!E23</f>
        <v>11.61952388462719</v>
      </c>
      <c r="F22" s="108">
        <f>'1 Utsläpp'!F23/'7 Syss'!F23</f>
        <v>10.659892004043684</v>
      </c>
      <c r="G22" s="108">
        <f>'1 Utsläpp'!G23/'7 Syss'!G23</f>
        <v>11.73026753469078</v>
      </c>
      <c r="H22" s="108">
        <f>'1 Utsläpp'!H23/'7 Syss'!H23</f>
        <v>10.649343393326111</v>
      </c>
      <c r="I22" s="108">
        <f>'1 Utsläpp'!I23/'7 Syss'!I23</f>
        <v>10.741186733075226</v>
      </c>
      <c r="J22" s="108">
        <f>'1 Utsläpp'!J23/'7 Syss'!J23</f>
        <v>10.002655585958921</v>
      </c>
      <c r="K22" s="108">
        <f>'1 Utsläpp'!K23/'7 Syss'!K23</f>
        <v>10.767399350887393</v>
      </c>
      <c r="L22" s="108">
        <f>'1 Utsläpp'!L23/'7 Syss'!L23</f>
        <v>11.151395572456781</v>
      </c>
      <c r="M22" s="108">
        <f>'1 Utsläpp'!M23/'7 Syss'!M23</f>
        <v>10.353212426332998</v>
      </c>
      <c r="N22" s="108">
        <f>'1 Utsläpp'!N23/'7 Syss'!N23</f>
        <v>10.055264140442674</v>
      </c>
      <c r="O22" s="108">
        <f>'1 Utsläpp'!O23/'7 Syss'!O23</f>
        <v>10.825951608858887</v>
      </c>
      <c r="P22" s="108">
        <f>'1 Utsläpp'!P23/'7 Syss'!P23</f>
        <v>9.5831948829877511</v>
      </c>
      <c r="Q22" s="108">
        <f>'1 Utsläpp'!Q23/'7 Syss'!Q23</f>
        <v>9.3310608920938414</v>
      </c>
      <c r="R22" s="108">
        <f>'1 Utsläpp'!R23/'7 Syss'!R23</f>
        <v>8.7976331048146861</v>
      </c>
      <c r="S22" s="108">
        <f>'1 Utsläpp'!S23/'7 Syss'!S23</f>
        <v>8.6922758007542917</v>
      </c>
      <c r="T22" s="108">
        <f>'1 Utsläpp'!T23/'7 Syss'!T23</f>
        <v>7.969982098227975</v>
      </c>
      <c r="U22" s="108">
        <f>'1 Utsläpp'!U23/'7 Syss'!U23</f>
        <v>7.9581098439447508</v>
      </c>
      <c r="V22" s="108">
        <f>'1 Utsläpp'!V23/'7 Syss'!V23</f>
        <v>7.8381204149880022</v>
      </c>
      <c r="W22" s="108">
        <f>'1 Utsläpp'!W23/'7 Syss'!W23</f>
        <v>8.387126202858143</v>
      </c>
      <c r="X22" s="108">
        <f>'1 Utsläpp'!X23/'7 Syss'!X23</f>
        <v>8.4428987349586126</v>
      </c>
      <c r="Y22" s="108">
        <f>'1 Utsläpp'!Y23/'7 Syss'!Y23</f>
        <v>8.8494299920537198</v>
      </c>
      <c r="Z22" s="108">
        <f>'1 Utsläpp'!Z23/'7 Syss'!Z23</f>
        <v>7.76413569037339</v>
      </c>
      <c r="AA22" s="108">
        <f>'1 Utsläpp'!AA23/'7 Syss'!AA23</f>
        <v>8.0065921067015733</v>
      </c>
      <c r="AB22" s="108">
        <f>'1 Utsläpp'!AB23/'7 Syss'!AB23</f>
        <v>7.8491563736672241</v>
      </c>
      <c r="AC22" s="108">
        <f>'1 Utsläpp'!AC23/'7 Syss'!AC23</f>
        <v>8.5355809171152206</v>
      </c>
      <c r="AD22" s="108">
        <f>'1 Utsläpp'!AD23/'7 Syss'!AD23</f>
        <v>8.9167577712177941</v>
      </c>
      <c r="AE22" s="108">
        <f>'1 Utsläpp'!AE23/'7 Syss'!AE23</f>
        <v>8.3821020869183105</v>
      </c>
      <c r="AF22" s="108">
        <f>'1 Utsläpp'!AF23/'7 Syss'!AF23</f>
        <v>9.4636236501020914</v>
      </c>
      <c r="AG22" s="108">
        <f>'1 Utsläpp'!AG23/'7 Syss'!AG23</f>
        <v>8.9449696347379337</v>
      </c>
      <c r="AH22" s="108">
        <f>'1 Utsläpp'!AH23/'7 Syss'!AH23</f>
        <v>9.0893465226346883</v>
      </c>
      <c r="AI22" s="108">
        <f>'1 Utsläpp'!AI23/'7 Syss'!AI23</f>
        <v>9.0093901157819065</v>
      </c>
      <c r="AJ22" s="108">
        <f>'1 Utsläpp'!AJ23/'7 Syss'!AJ23</f>
        <v>9.5301836238907853</v>
      </c>
      <c r="AK22" s="108">
        <f>'1 Utsläpp'!AK23/'7 Syss'!AK23</f>
        <v>9.1750747266013715</v>
      </c>
      <c r="AL22" s="108">
        <f>'1 Utsläpp'!AL23/'7 Syss'!AL23</f>
        <v>10.274043996880925</v>
      </c>
      <c r="AM22" s="108">
        <f>'1 Utsläpp'!AM23/'7 Syss'!AM23</f>
        <v>10.118792494837287</v>
      </c>
      <c r="AN22" s="108">
        <f>'1 Utsläpp'!AN23/'7 Syss'!AN23</f>
        <v>8.7816762312427699</v>
      </c>
      <c r="AO22" s="108">
        <f>'1 Utsläpp'!AO23/'7 Syss'!AO23</f>
        <v>8.8151523945431443</v>
      </c>
      <c r="AP22" s="108">
        <f>'1 Utsläpp'!AP23/'7 Syss'!AP23</f>
        <v>9.1035186097302816</v>
      </c>
      <c r="AQ22" s="108">
        <f>'1 Utsläpp'!AQ23/'7 Syss'!AQ23</f>
        <v>9.0396683923428931</v>
      </c>
      <c r="AR22" s="108">
        <f>'1 Utsläpp'!AR23/'7 Syss'!AR23</f>
        <v>8.0902344781355833</v>
      </c>
      <c r="AS22" s="108">
        <f>'1 Utsläpp'!AS23/'7 Syss'!AS23</f>
        <v>8.6652016739209881</v>
      </c>
      <c r="AT22" s="108">
        <f>'1 Utsläpp'!AT23/'7 Syss'!AT23</f>
        <v>9.0142012006823347</v>
      </c>
      <c r="AU22" s="108">
        <f>'1 Utsläpp'!AU23/'7 Syss'!AU23</f>
        <v>8.6014381831376259</v>
      </c>
      <c r="AV22" s="108">
        <f>'1 Utsläpp'!AV23/'7 Syss'!AV23</f>
        <v>7.8447503560194631</v>
      </c>
      <c r="AW22" s="108">
        <f>'1 Utsläpp'!AW23/'7 Syss'!AW23</f>
        <v>8.448775517419957</v>
      </c>
      <c r="AX22" s="108">
        <f>'1 Utsläpp'!AX23/'7 Syss'!AX23</f>
        <v>8.76980867497495</v>
      </c>
      <c r="AY22" s="108">
        <f>'1 Utsläpp'!AY23/'7 Syss'!AY23</f>
        <v>8.259971494739661</v>
      </c>
      <c r="AZ22" s="108">
        <f>'1 Utsläpp'!AZ23/'7 Syss'!AZ23</f>
        <v>7.5133304440544828</v>
      </c>
      <c r="BA22" s="108">
        <f>'1 Utsläpp'!BA23/'7 Syss'!BA23</f>
        <v>5.5624947906280298</v>
      </c>
      <c r="BB22" s="108">
        <f>'1 Utsläpp'!BB23/'7 Syss'!BB23</f>
        <v>6.2439808506205754</v>
      </c>
      <c r="BC22" s="108">
        <f>'1 Utsläpp'!BC23/'7 Syss'!BC23</f>
        <v>6.1281875958469723</v>
      </c>
      <c r="BD22" s="108">
        <f>'1 Utsläpp'!BD23/'7 Syss'!BD23</f>
        <v>6.1972835425970754</v>
      </c>
      <c r="BE22" s="108">
        <f>'1 Utsläpp'!BE23/'7 Syss'!BE23</f>
        <v>6.7984591088277693</v>
      </c>
      <c r="BF22" s="108">
        <f>'1 Utsläpp'!BF23/'7 Syss'!BF23</f>
        <v>6.7066667348355065</v>
      </c>
      <c r="BG22" s="108">
        <f>'1 Utsläpp'!BG23/'7 Syss'!BG23</f>
        <v>7.0403251342271895</v>
      </c>
      <c r="BH22" s="108">
        <f>'1 Utsläpp'!BH23/'7 Syss'!BH23</f>
        <v>6.6692133153117581</v>
      </c>
      <c r="BI22" s="108">
        <f>'1 Utsläpp'!BI23/'7 Syss'!BI23</f>
        <v>7.0541106835626959</v>
      </c>
      <c r="BJ22" s="108">
        <f>'1 Utsläpp'!BJ23/'7 Syss'!BJ23</f>
        <v>7.3813928857312003</v>
      </c>
      <c r="BK22" s="108">
        <f>'1 Utsläpp'!BK23/'7 Syss'!BK23</f>
        <v>8.0942000258549278</v>
      </c>
      <c r="BL22" s="108">
        <f>'1 Utsläpp'!BL23/'7 Syss'!BL23</f>
        <v>6.8692996651740197</v>
      </c>
      <c r="BM22" s="108">
        <f>'1 Utsläpp'!BM23/'7 Syss'!BM23</f>
        <v>6.8343240049677156</v>
      </c>
      <c r="BN22" s="108">
        <f>'1 Utsläpp'!BN23/'7 Syss'!BN23</f>
        <v>7.0854644706034797</v>
      </c>
      <c r="BO22" s="108">
        <f>'1 Utsläpp'!BO23/'7 Syss'!BO23</f>
        <v>7.4066090764997403</v>
      </c>
      <c r="BP22" s="108">
        <f>'1 Utsläpp'!BP23/'7 Syss'!BP23</f>
        <v>7.6259445833984669</v>
      </c>
    </row>
    <row r="23" spans="1:68" s="57" customFormat="1" x14ac:dyDescent="0.3">
      <c r="A23" s="57">
        <v>19</v>
      </c>
      <c r="B23" s="57" t="s">
        <v>153</v>
      </c>
      <c r="C23" s="57" t="s">
        <v>11</v>
      </c>
      <c r="D23" s="108">
        <f>'1 Utsläpp'!D24/'7 Syss'!D24</f>
        <v>0.17990060910501346</v>
      </c>
      <c r="E23" s="108">
        <f>'1 Utsläpp'!E24/'7 Syss'!E24</f>
        <v>0.16236149480354004</v>
      </c>
      <c r="F23" s="108">
        <f>'1 Utsläpp'!F24/'7 Syss'!F24</f>
        <v>0.15469501102272287</v>
      </c>
      <c r="G23" s="108">
        <f>'1 Utsläpp'!G24/'7 Syss'!G24</f>
        <v>0.15662084478816818</v>
      </c>
      <c r="H23" s="108">
        <f>'1 Utsläpp'!H24/'7 Syss'!H24</f>
        <v>0.17408402900029771</v>
      </c>
      <c r="I23" s="108">
        <f>'1 Utsläpp'!I24/'7 Syss'!I24</f>
        <v>0.1595663364118019</v>
      </c>
      <c r="J23" s="108">
        <f>'1 Utsläpp'!J24/'7 Syss'!J24</f>
        <v>0.15203181653181322</v>
      </c>
      <c r="K23" s="108">
        <f>'1 Utsläpp'!K24/'7 Syss'!K24</f>
        <v>0.15225969951235663</v>
      </c>
      <c r="L23" s="108">
        <f>'1 Utsläpp'!L24/'7 Syss'!L24</f>
        <v>0.18569013178515076</v>
      </c>
      <c r="M23" s="108">
        <f>'1 Utsläpp'!M24/'7 Syss'!M24</f>
        <v>0.15788719229658435</v>
      </c>
      <c r="N23" s="108">
        <f>'1 Utsläpp'!N24/'7 Syss'!N24</f>
        <v>0.14784271024739531</v>
      </c>
      <c r="O23" s="108">
        <f>'1 Utsläpp'!O24/'7 Syss'!O24</f>
        <v>0.16281183971329563</v>
      </c>
      <c r="P23" s="108">
        <f>'1 Utsläpp'!P24/'7 Syss'!P24</f>
        <v>0.16149106799420901</v>
      </c>
      <c r="Q23" s="108">
        <f>'1 Utsläpp'!Q24/'7 Syss'!Q24</f>
        <v>0.14733212925776831</v>
      </c>
      <c r="R23" s="108">
        <f>'1 Utsläpp'!R24/'7 Syss'!R24</f>
        <v>0.13950496289933847</v>
      </c>
      <c r="S23" s="108">
        <f>'1 Utsläpp'!S24/'7 Syss'!S24</f>
        <v>0.14146335437519014</v>
      </c>
      <c r="T23" s="108">
        <f>'1 Utsläpp'!T24/'7 Syss'!T24</f>
        <v>0.14018938231687056</v>
      </c>
      <c r="U23" s="108">
        <f>'1 Utsläpp'!U24/'7 Syss'!U24</f>
        <v>0.12969381357561319</v>
      </c>
      <c r="V23" s="108">
        <f>'1 Utsläpp'!V24/'7 Syss'!V24</f>
        <v>0.12794962166901264</v>
      </c>
      <c r="W23" s="108">
        <f>'1 Utsläpp'!W24/'7 Syss'!W24</f>
        <v>0.13031465684415813</v>
      </c>
      <c r="X23" s="108">
        <f>'1 Utsläpp'!X24/'7 Syss'!X24</f>
        <v>0.12797364350180257</v>
      </c>
      <c r="Y23" s="108">
        <f>'1 Utsläpp'!Y24/'7 Syss'!Y24</f>
        <v>0.12650528830292046</v>
      </c>
      <c r="Z23" s="108">
        <f>'1 Utsläpp'!Z24/'7 Syss'!Z24</f>
        <v>0.12127654364074049</v>
      </c>
      <c r="AA23" s="108">
        <f>'1 Utsläpp'!AA24/'7 Syss'!AA24</f>
        <v>0.12020989782552578</v>
      </c>
      <c r="AB23" s="108">
        <f>'1 Utsläpp'!AB24/'7 Syss'!AB24</f>
        <v>0.11534664120152383</v>
      </c>
      <c r="AC23" s="108">
        <f>'1 Utsläpp'!AC24/'7 Syss'!AC24</f>
        <v>0.11722539681519588</v>
      </c>
      <c r="AD23" s="108">
        <f>'1 Utsläpp'!AD24/'7 Syss'!AD24</f>
        <v>0.11331270014273385</v>
      </c>
      <c r="AE23" s="108">
        <f>'1 Utsläpp'!AE24/'7 Syss'!AE24</f>
        <v>0.11682899575624507</v>
      </c>
      <c r="AF23" s="108">
        <f>'1 Utsläpp'!AF24/'7 Syss'!AF24</f>
        <v>0.11604006870931388</v>
      </c>
      <c r="AG23" s="108">
        <f>'1 Utsläpp'!AG24/'7 Syss'!AG24</f>
        <v>0.11797353343692546</v>
      </c>
      <c r="AH23" s="108">
        <f>'1 Utsläpp'!AH24/'7 Syss'!AH24</f>
        <v>0.10839858777019093</v>
      </c>
      <c r="AI23" s="108">
        <f>'1 Utsläpp'!AI24/'7 Syss'!AI24</f>
        <v>0.11197880889224977</v>
      </c>
      <c r="AJ23" s="108">
        <f>'1 Utsläpp'!AJ24/'7 Syss'!AJ24</f>
        <v>0.10203175762761831</v>
      </c>
      <c r="AK23" s="108">
        <f>'1 Utsläpp'!AK24/'7 Syss'!AK24</f>
        <v>0.10110854547552198</v>
      </c>
      <c r="AL23" s="108">
        <f>'1 Utsläpp'!AL24/'7 Syss'!AL24</f>
        <v>9.973094619680474E-2</v>
      </c>
      <c r="AM23" s="108">
        <f>'1 Utsläpp'!AM24/'7 Syss'!AM24</f>
        <v>0.10933143795543354</v>
      </c>
      <c r="AN23" s="108">
        <f>'1 Utsläpp'!AN24/'7 Syss'!AN24</f>
        <v>0.10409038964892581</v>
      </c>
      <c r="AO23" s="108">
        <f>'1 Utsläpp'!AO24/'7 Syss'!AO24</f>
        <v>9.865239897122606E-2</v>
      </c>
      <c r="AP23" s="108">
        <f>'1 Utsläpp'!AP24/'7 Syss'!AP24</f>
        <v>9.5937819458347257E-2</v>
      </c>
      <c r="AQ23" s="108">
        <f>'1 Utsläpp'!AQ24/'7 Syss'!AQ24</f>
        <v>9.9930627510279896E-2</v>
      </c>
      <c r="AR23" s="108">
        <f>'1 Utsläpp'!AR24/'7 Syss'!AR24</f>
        <v>9.2400354291998554E-2</v>
      </c>
      <c r="AS23" s="108">
        <f>'1 Utsläpp'!AS24/'7 Syss'!AS24</f>
        <v>9.9299739253136607E-2</v>
      </c>
      <c r="AT23" s="108">
        <f>'1 Utsläpp'!AT24/'7 Syss'!AT24</f>
        <v>9.6203194237303113E-2</v>
      </c>
      <c r="AU23" s="108">
        <f>'1 Utsläpp'!AU24/'7 Syss'!AU24</f>
        <v>9.5394390042452537E-2</v>
      </c>
      <c r="AV23" s="108">
        <f>'1 Utsläpp'!AV24/'7 Syss'!AV24</f>
        <v>9.3626735181478737E-2</v>
      </c>
      <c r="AW23" s="108">
        <f>'1 Utsläpp'!AW24/'7 Syss'!AW24</f>
        <v>9.6428926069011878E-2</v>
      </c>
      <c r="AX23" s="108">
        <f>'1 Utsläpp'!AX24/'7 Syss'!AX24</f>
        <v>9.2831418338686203E-2</v>
      </c>
      <c r="AY23" s="108">
        <f>'1 Utsläpp'!AY24/'7 Syss'!AY24</f>
        <v>9.295655213748974E-2</v>
      </c>
      <c r="AZ23" s="108">
        <f>'1 Utsläpp'!AZ24/'7 Syss'!AZ24</f>
        <v>9.1189930214178497E-2</v>
      </c>
      <c r="BA23" s="108">
        <f>'1 Utsläpp'!BA24/'7 Syss'!BA24</f>
        <v>0.10319633788067395</v>
      </c>
      <c r="BB23" s="108">
        <f>'1 Utsläpp'!BB24/'7 Syss'!BB24</f>
        <v>0.10233855956538887</v>
      </c>
      <c r="BC23" s="108">
        <f>'1 Utsläpp'!BC24/'7 Syss'!BC24</f>
        <v>0.10786826621638756</v>
      </c>
      <c r="BD23" s="108">
        <f>'1 Utsläpp'!BD24/'7 Syss'!BD24</f>
        <v>0.11545747967885436</v>
      </c>
      <c r="BE23" s="108">
        <f>'1 Utsläpp'!BE24/'7 Syss'!BE24</f>
        <v>0.11895741981086458</v>
      </c>
      <c r="BF23" s="108">
        <f>'1 Utsläpp'!BF24/'7 Syss'!BF24</f>
        <v>9.5842020454377036E-2</v>
      </c>
      <c r="BG23" s="108">
        <f>'1 Utsläpp'!BG24/'7 Syss'!BG24</f>
        <v>9.3075992083256467E-2</v>
      </c>
      <c r="BH23" s="108">
        <f>'1 Utsläpp'!BH24/'7 Syss'!BH24</f>
        <v>8.8322615958381451E-2</v>
      </c>
      <c r="BI23" s="108">
        <f>'1 Utsläpp'!BI24/'7 Syss'!BI24</f>
        <v>7.8814079247502639E-2</v>
      </c>
      <c r="BJ23" s="108">
        <f>'1 Utsläpp'!BJ24/'7 Syss'!BJ24</f>
        <v>7.0290575608954339E-2</v>
      </c>
      <c r="BK23" s="108">
        <f>'1 Utsläpp'!BK24/'7 Syss'!BK24</f>
        <v>7.8471626295604793E-2</v>
      </c>
      <c r="BL23" s="108">
        <f>'1 Utsläpp'!BL24/'7 Syss'!BL24</f>
        <v>7.9381814145851368E-2</v>
      </c>
      <c r="BM23" s="108">
        <f>'1 Utsläpp'!BM24/'7 Syss'!BM24</f>
        <v>7.6003544694518352E-2</v>
      </c>
      <c r="BN23" s="108">
        <f>'1 Utsläpp'!BN24/'7 Syss'!BN24</f>
        <v>6.7552626334724586E-2</v>
      </c>
      <c r="BO23" s="108">
        <f>'1 Utsläpp'!BO24/'7 Syss'!BO24</f>
        <v>7.5734178453144604E-2</v>
      </c>
      <c r="BP23" s="108">
        <f>'1 Utsläpp'!BP24/'7 Syss'!BP24</f>
        <v>9.2893852302973576E-2</v>
      </c>
    </row>
    <row r="24" spans="1:68" s="57" customFormat="1" x14ac:dyDescent="0.3">
      <c r="A24" s="57">
        <v>20</v>
      </c>
      <c r="B24" s="57" t="s">
        <v>154</v>
      </c>
      <c r="C24" s="57" t="s">
        <v>43</v>
      </c>
      <c r="D24" s="108">
        <f>'1 Utsläpp'!D25/'7 Syss'!D25</f>
        <v>0.19594756658178941</v>
      </c>
      <c r="E24" s="108">
        <f>'1 Utsläpp'!E25/'7 Syss'!E25</f>
        <v>0.25943570044697989</v>
      </c>
      <c r="F24" s="108">
        <f>'1 Utsläpp'!F25/'7 Syss'!F25</f>
        <v>0.24357306227824077</v>
      </c>
      <c r="G24" s="108">
        <f>'1 Utsläpp'!G25/'7 Syss'!G25</f>
        <v>0.22375362444056004</v>
      </c>
      <c r="H24" s="108">
        <f>'1 Utsläpp'!H25/'7 Syss'!H25</f>
        <v>0.18476118151267279</v>
      </c>
      <c r="I24" s="108">
        <f>'1 Utsläpp'!I25/'7 Syss'!I25</f>
        <v>0.24517528342017075</v>
      </c>
      <c r="J24" s="108">
        <f>'1 Utsläpp'!J25/'7 Syss'!J25</f>
        <v>0.23771678786124917</v>
      </c>
      <c r="K24" s="108">
        <f>'1 Utsläpp'!K25/'7 Syss'!K25</f>
        <v>0.224926707494114</v>
      </c>
      <c r="L24" s="108">
        <f>'1 Utsläpp'!L25/'7 Syss'!L25</f>
        <v>0.20173432961033763</v>
      </c>
      <c r="M24" s="108">
        <f>'1 Utsläpp'!M25/'7 Syss'!M25</f>
        <v>0.25750802685397178</v>
      </c>
      <c r="N24" s="108">
        <f>'1 Utsläpp'!N25/'7 Syss'!N25</f>
        <v>0.24264477953408084</v>
      </c>
      <c r="O24" s="108">
        <f>'1 Utsläpp'!O25/'7 Syss'!O25</f>
        <v>0.24027659359655532</v>
      </c>
      <c r="P24" s="108">
        <f>'1 Utsläpp'!P25/'7 Syss'!P25</f>
        <v>0.19185808676530297</v>
      </c>
      <c r="Q24" s="108">
        <f>'1 Utsläpp'!Q25/'7 Syss'!Q25</f>
        <v>0.25399016900023486</v>
      </c>
      <c r="R24" s="108">
        <f>'1 Utsläpp'!R25/'7 Syss'!R25</f>
        <v>0.23522366960863506</v>
      </c>
      <c r="S24" s="108">
        <f>'1 Utsläpp'!S25/'7 Syss'!S25</f>
        <v>0.22138339453781347</v>
      </c>
      <c r="T24" s="108">
        <f>'1 Utsläpp'!T25/'7 Syss'!T25</f>
        <v>0.17473658845651008</v>
      </c>
      <c r="U24" s="108">
        <f>'1 Utsläpp'!U25/'7 Syss'!U25</f>
        <v>0.22438243278903908</v>
      </c>
      <c r="V24" s="108">
        <f>'1 Utsläpp'!V25/'7 Syss'!V25</f>
        <v>0.21101917569191417</v>
      </c>
      <c r="W24" s="108">
        <f>'1 Utsläpp'!W25/'7 Syss'!W25</f>
        <v>0.20632709116380166</v>
      </c>
      <c r="X24" s="108">
        <f>'1 Utsläpp'!X25/'7 Syss'!X25</f>
        <v>0.16279615213822279</v>
      </c>
      <c r="Y24" s="108">
        <f>'1 Utsläpp'!Y25/'7 Syss'!Y25</f>
        <v>0.20581140054359817</v>
      </c>
      <c r="Z24" s="108">
        <f>'1 Utsläpp'!Z25/'7 Syss'!Z25</f>
        <v>0.19231614207262929</v>
      </c>
      <c r="AA24" s="108">
        <f>'1 Utsläpp'!AA25/'7 Syss'!AA25</f>
        <v>0.18379491329561415</v>
      </c>
      <c r="AB24" s="108">
        <f>'1 Utsläpp'!AB25/'7 Syss'!AB25</f>
        <v>0.15501172489320666</v>
      </c>
      <c r="AC24" s="108">
        <f>'1 Utsläpp'!AC25/'7 Syss'!AC25</f>
        <v>0.18768324161787223</v>
      </c>
      <c r="AD24" s="108">
        <f>'1 Utsläpp'!AD25/'7 Syss'!AD25</f>
        <v>0.18696736342003561</v>
      </c>
      <c r="AE24" s="108">
        <f>'1 Utsläpp'!AE25/'7 Syss'!AE25</f>
        <v>0.1760289327876278</v>
      </c>
      <c r="AF24" s="108">
        <f>'1 Utsläpp'!AF25/'7 Syss'!AF25</f>
        <v>0.13975809817644211</v>
      </c>
      <c r="AG24" s="108">
        <f>'1 Utsläpp'!AG25/'7 Syss'!AG25</f>
        <v>0.17240518296220816</v>
      </c>
      <c r="AH24" s="108">
        <f>'1 Utsläpp'!AH25/'7 Syss'!AH25</f>
        <v>0.1698249448440434</v>
      </c>
      <c r="AI24" s="108">
        <f>'1 Utsläpp'!AI25/'7 Syss'!AI25</f>
        <v>0.15880982664435075</v>
      </c>
      <c r="AJ24" s="108">
        <f>'1 Utsläpp'!AJ25/'7 Syss'!AJ25</f>
        <v>0.13502806007919954</v>
      </c>
      <c r="AK24" s="108">
        <f>'1 Utsläpp'!AK25/'7 Syss'!AK25</f>
        <v>0.15219259574190103</v>
      </c>
      <c r="AL24" s="108">
        <f>'1 Utsläpp'!AL25/'7 Syss'!AL25</f>
        <v>0.1588825886505752</v>
      </c>
      <c r="AM24" s="108">
        <f>'1 Utsläpp'!AM25/'7 Syss'!AM25</f>
        <v>0.14699776580241611</v>
      </c>
      <c r="AN24" s="108">
        <f>'1 Utsläpp'!AN25/'7 Syss'!AN25</f>
        <v>0.12604272657234791</v>
      </c>
      <c r="AO24" s="108">
        <f>'1 Utsläpp'!AO25/'7 Syss'!AO25</f>
        <v>0.14000558935592597</v>
      </c>
      <c r="AP24" s="108">
        <f>'1 Utsläpp'!AP25/'7 Syss'!AP25</f>
        <v>0.1394996524045404</v>
      </c>
      <c r="AQ24" s="108">
        <f>'1 Utsläpp'!AQ25/'7 Syss'!AQ25</f>
        <v>0.12961155686743875</v>
      </c>
      <c r="AR24" s="108">
        <f>'1 Utsläpp'!AR25/'7 Syss'!AR25</f>
        <v>0.12323098840061501</v>
      </c>
      <c r="AS24" s="108">
        <f>'1 Utsläpp'!AS25/'7 Syss'!AS25</f>
        <v>0.13642493824485033</v>
      </c>
      <c r="AT24" s="108">
        <f>'1 Utsläpp'!AT25/'7 Syss'!AT25</f>
        <v>0.13843372771831555</v>
      </c>
      <c r="AU24" s="108">
        <f>'1 Utsläpp'!AU25/'7 Syss'!AU25</f>
        <v>0.12405079138166324</v>
      </c>
      <c r="AV24" s="108">
        <f>'1 Utsläpp'!AV25/'7 Syss'!AV25</f>
        <v>0.11262746122905043</v>
      </c>
      <c r="AW24" s="108">
        <f>'1 Utsläpp'!AW25/'7 Syss'!AW25</f>
        <v>0.12062611100094371</v>
      </c>
      <c r="AX24" s="108">
        <f>'1 Utsläpp'!AX25/'7 Syss'!AX25</f>
        <v>0.12214642088277916</v>
      </c>
      <c r="AY24" s="108">
        <f>'1 Utsläpp'!AY25/'7 Syss'!AY25</f>
        <v>0.11216554056448726</v>
      </c>
      <c r="AZ24" s="108">
        <f>'1 Utsläpp'!AZ25/'7 Syss'!AZ25</f>
        <v>0.10735982968736078</v>
      </c>
      <c r="BA24" s="108">
        <f>'1 Utsläpp'!BA25/'7 Syss'!BA25</f>
        <v>0.10658875406828386</v>
      </c>
      <c r="BB24" s="108">
        <f>'1 Utsläpp'!BB25/'7 Syss'!BB25</f>
        <v>0.11773166982931009</v>
      </c>
      <c r="BC24" s="108">
        <f>'1 Utsläpp'!BC25/'7 Syss'!BC25</f>
        <v>0.10651214888407816</v>
      </c>
      <c r="BD24" s="108">
        <f>'1 Utsläpp'!BD25/'7 Syss'!BD25</f>
        <v>9.668206962457182E-2</v>
      </c>
      <c r="BE24" s="108">
        <f>'1 Utsläpp'!BE25/'7 Syss'!BE25</f>
        <v>0.10654505278626376</v>
      </c>
      <c r="BF24" s="108">
        <f>'1 Utsläpp'!BF25/'7 Syss'!BF25</f>
        <v>0.10834092068835267</v>
      </c>
      <c r="BG24" s="108">
        <f>'1 Utsläpp'!BG25/'7 Syss'!BG25</f>
        <v>9.6539897062659127E-2</v>
      </c>
      <c r="BH24" s="108">
        <f>'1 Utsläpp'!BH25/'7 Syss'!BH25</f>
        <v>8.7277072238629155E-2</v>
      </c>
      <c r="BI24" s="108">
        <f>'1 Utsläpp'!BI25/'7 Syss'!BI25</f>
        <v>8.8239770782965118E-2</v>
      </c>
      <c r="BJ24" s="108">
        <f>'1 Utsläpp'!BJ25/'7 Syss'!BJ25</f>
        <v>8.9637536096334486E-2</v>
      </c>
      <c r="BK24" s="108">
        <f>'1 Utsläpp'!BK25/'7 Syss'!BK25</f>
        <v>8.5570724451782501E-2</v>
      </c>
      <c r="BL24" s="108">
        <f>'1 Utsläpp'!BL25/'7 Syss'!BL25</f>
        <v>8.2865614687893163E-2</v>
      </c>
      <c r="BM24" s="108">
        <f>'1 Utsläpp'!BM25/'7 Syss'!BM25</f>
        <v>8.6229027138835748E-2</v>
      </c>
      <c r="BN24" s="108">
        <f>'1 Utsläpp'!BN25/'7 Syss'!BN25</f>
        <v>8.6694388839855446E-2</v>
      </c>
      <c r="BO24" s="108">
        <f>'1 Utsläpp'!BO25/'7 Syss'!BO25</f>
        <v>8.367857900073826E-2</v>
      </c>
      <c r="BP24" s="108">
        <f>'1 Utsläpp'!BP25/'7 Syss'!BP25</f>
        <v>9.6378006593424242E-2</v>
      </c>
    </row>
    <row r="25" spans="1:68" s="57" customFormat="1" x14ac:dyDescent="0.3">
      <c r="A25" s="57">
        <v>21</v>
      </c>
      <c r="B25" s="57" t="s">
        <v>155</v>
      </c>
      <c r="C25" s="57" t="s">
        <v>12</v>
      </c>
      <c r="D25" s="108">
        <f>'1 Utsläpp'!D26/'7 Syss'!D26</f>
        <v>0.44491566779098329</v>
      </c>
      <c r="E25" s="108">
        <f>'1 Utsläpp'!E26/'7 Syss'!E26</f>
        <v>0.35921993930655349</v>
      </c>
      <c r="F25" s="108">
        <f>'1 Utsläpp'!F26/'7 Syss'!F26</f>
        <v>0.35118084400124011</v>
      </c>
      <c r="G25" s="108">
        <f>'1 Utsläpp'!G26/'7 Syss'!G26</f>
        <v>0.39918863309137759</v>
      </c>
      <c r="H25" s="108">
        <f>'1 Utsläpp'!H26/'7 Syss'!H26</f>
        <v>0.34222824930601692</v>
      </c>
      <c r="I25" s="108">
        <f>'1 Utsläpp'!I26/'7 Syss'!I26</f>
        <v>0.29519960649979676</v>
      </c>
      <c r="J25" s="108">
        <f>'1 Utsläpp'!J26/'7 Syss'!J26</f>
        <v>0.30583117928002762</v>
      </c>
      <c r="K25" s="108">
        <f>'1 Utsläpp'!K26/'7 Syss'!K26</f>
        <v>0.38314232853813829</v>
      </c>
      <c r="L25" s="108">
        <f>'1 Utsläpp'!L26/'7 Syss'!L26</f>
        <v>0.38718139652271</v>
      </c>
      <c r="M25" s="108">
        <f>'1 Utsläpp'!M26/'7 Syss'!M26</f>
        <v>0.2976103024149957</v>
      </c>
      <c r="N25" s="108">
        <f>'1 Utsläpp'!N26/'7 Syss'!N26</f>
        <v>0.30665906467081944</v>
      </c>
      <c r="O25" s="108">
        <f>'1 Utsläpp'!O26/'7 Syss'!O26</f>
        <v>0.39101206858299392</v>
      </c>
      <c r="P25" s="108">
        <f>'1 Utsläpp'!P26/'7 Syss'!P26</f>
        <v>0.44317066282396989</v>
      </c>
      <c r="Q25" s="108">
        <f>'1 Utsläpp'!Q26/'7 Syss'!Q26</f>
        <v>0.33848796165770556</v>
      </c>
      <c r="R25" s="108">
        <f>'1 Utsläpp'!R26/'7 Syss'!R26</f>
        <v>0.33039684280583653</v>
      </c>
      <c r="S25" s="108">
        <f>'1 Utsläpp'!S26/'7 Syss'!S26</f>
        <v>0.38799651625879156</v>
      </c>
      <c r="T25" s="108">
        <f>'1 Utsläpp'!T26/'7 Syss'!T26</f>
        <v>0.31806837637305602</v>
      </c>
      <c r="U25" s="108">
        <f>'1 Utsläpp'!U26/'7 Syss'!U26</f>
        <v>0.26986438118332123</v>
      </c>
      <c r="V25" s="108">
        <f>'1 Utsläpp'!V26/'7 Syss'!V26</f>
        <v>0.255016601550769</v>
      </c>
      <c r="W25" s="108">
        <f>'1 Utsläpp'!W26/'7 Syss'!W26</f>
        <v>0.33139359678056257</v>
      </c>
      <c r="X25" s="108">
        <f>'1 Utsläpp'!X26/'7 Syss'!X26</f>
        <v>0.31092850467192684</v>
      </c>
      <c r="Y25" s="108">
        <f>'1 Utsläpp'!Y26/'7 Syss'!Y26</f>
        <v>0.26724580928413305</v>
      </c>
      <c r="Z25" s="108">
        <f>'1 Utsläpp'!Z26/'7 Syss'!Z26</f>
        <v>0.24439226252246496</v>
      </c>
      <c r="AA25" s="108">
        <f>'1 Utsläpp'!AA26/'7 Syss'!AA26</f>
        <v>0.29290355367315568</v>
      </c>
      <c r="AB25" s="108">
        <f>'1 Utsläpp'!AB26/'7 Syss'!AB26</f>
        <v>0.29120138340009438</v>
      </c>
      <c r="AC25" s="108">
        <f>'1 Utsläpp'!AC26/'7 Syss'!AC26</f>
        <v>0.24909691598004191</v>
      </c>
      <c r="AD25" s="108">
        <f>'1 Utsläpp'!AD26/'7 Syss'!AD26</f>
        <v>0.2378662250036605</v>
      </c>
      <c r="AE25" s="108">
        <f>'1 Utsläpp'!AE26/'7 Syss'!AE26</f>
        <v>0.27895549096716449</v>
      </c>
      <c r="AF25" s="108">
        <f>'1 Utsläpp'!AF26/'7 Syss'!AF26</f>
        <v>0.24166466582820795</v>
      </c>
      <c r="AG25" s="108">
        <f>'1 Utsläpp'!AG26/'7 Syss'!AG26</f>
        <v>0.21521349028155995</v>
      </c>
      <c r="AH25" s="108">
        <f>'1 Utsläpp'!AH26/'7 Syss'!AH26</f>
        <v>0.20566968638754463</v>
      </c>
      <c r="AI25" s="108">
        <f>'1 Utsläpp'!AI26/'7 Syss'!AI26</f>
        <v>0.23812857807853369</v>
      </c>
      <c r="AJ25" s="108">
        <f>'1 Utsläpp'!AJ26/'7 Syss'!AJ26</f>
        <v>0.22351809695511912</v>
      </c>
      <c r="AK25" s="108">
        <f>'1 Utsläpp'!AK26/'7 Syss'!AK26</f>
        <v>0.20224551657751119</v>
      </c>
      <c r="AL25" s="108">
        <f>'1 Utsläpp'!AL26/'7 Syss'!AL26</f>
        <v>0.19734234939049275</v>
      </c>
      <c r="AM25" s="108">
        <f>'1 Utsläpp'!AM26/'7 Syss'!AM26</f>
        <v>0.25376642428681379</v>
      </c>
      <c r="AN25" s="108">
        <f>'1 Utsläpp'!AN26/'7 Syss'!AN26</f>
        <v>0.19741159479084552</v>
      </c>
      <c r="AO25" s="108">
        <f>'1 Utsläpp'!AO26/'7 Syss'!AO26</f>
        <v>0.19208322662191832</v>
      </c>
      <c r="AP25" s="108">
        <f>'1 Utsläpp'!AP26/'7 Syss'!AP26</f>
        <v>0.18809488912490793</v>
      </c>
      <c r="AQ25" s="108">
        <f>'1 Utsläpp'!AQ26/'7 Syss'!AQ26</f>
        <v>0.22878902472017121</v>
      </c>
      <c r="AR25" s="108">
        <f>'1 Utsläpp'!AR26/'7 Syss'!AR26</f>
        <v>0.20759207569381544</v>
      </c>
      <c r="AS25" s="108">
        <f>'1 Utsläpp'!AS26/'7 Syss'!AS26</f>
        <v>0.19094863589979227</v>
      </c>
      <c r="AT25" s="108">
        <f>'1 Utsläpp'!AT26/'7 Syss'!AT26</f>
        <v>0.19421018679735186</v>
      </c>
      <c r="AU25" s="108">
        <f>'1 Utsläpp'!AU26/'7 Syss'!AU26</f>
        <v>0.21999917105538996</v>
      </c>
      <c r="AV25" s="108">
        <f>'1 Utsläpp'!AV26/'7 Syss'!AV26</f>
        <v>0.20763792019142269</v>
      </c>
      <c r="AW25" s="108">
        <f>'1 Utsläpp'!AW26/'7 Syss'!AW26</f>
        <v>0.19517755840716472</v>
      </c>
      <c r="AX25" s="108">
        <f>'1 Utsläpp'!AX26/'7 Syss'!AX26</f>
        <v>0.19234619076470144</v>
      </c>
      <c r="AY25" s="108">
        <f>'1 Utsläpp'!AY26/'7 Syss'!AY26</f>
        <v>0.22476560460221465</v>
      </c>
      <c r="AZ25" s="108">
        <f>'1 Utsläpp'!AZ26/'7 Syss'!AZ26</f>
        <v>0.2153425988189267</v>
      </c>
      <c r="BA25" s="108">
        <f>'1 Utsläpp'!BA26/'7 Syss'!BA26</f>
        <v>0.18800676249032994</v>
      </c>
      <c r="BB25" s="108">
        <f>'1 Utsläpp'!BB26/'7 Syss'!BB26</f>
        <v>0.19325336535471244</v>
      </c>
      <c r="BC25" s="108">
        <f>'1 Utsläpp'!BC26/'7 Syss'!BC26</f>
        <v>0.212064060292254</v>
      </c>
      <c r="BD25" s="108">
        <f>'1 Utsläpp'!BD26/'7 Syss'!BD26</f>
        <v>0.20927969105148325</v>
      </c>
      <c r="BE25" s="108">
        <f>'1 Utsläpp'!BE26/'7 Syss'!BE26</f>
        <v>0.20407613100890876</v>
      </c>
      <c r="BF25" s="108">
        <f>'1 Utsläpp'!BF26/'7 Syss'!BF26</f>
        <v>0.19866166833978019</v>
      </c>
      <c r="BG25" s="108">
        <f>'1 Utsläpp'!BG26/'7 Syss'!BG26</f>
        <v>0.20780140714588721</v>
      </c>
      <c r="BH25" s="108">
        <f>'1 Utsläpp'!BH26/'7 Syss'!BH26</f>
        <v>0.20747807187591613</v>
      </c>
      <c r="BI25" s="108">
        <f>'1 Utsläpp'!BI26/'7 Syss'!BI26</f>
        <v>0.18192256197179721</v>
      </c>
      <c r="BJ25" s="108">
        <f>'1 Utsläpp'!BJ26/'7 Syss'!BJ26</f>
        <v>0.17837712987717927</v>
      </c>
      <c r="BK25" s="108">
        <f>'1 Utsläpp'!BK26/'7 Syss'!BK26</f>
        <v>0.1950705445425821</v>
      </c>
      <c r="BL25" s="108">
        <f>'1 Utsläpp'!BL26/'7 Syss'!BL26</f>
        <v>0.2026479709104364</v>
      </c>
      <c r="BM25" s="108">
        <f>'1 Utsläpp'!BM26/'7 Syss'!BM26</f>
        <v>0.17905435265785219</v>
      </c>
      <c r="BN25" s="108">
        <f>'1 Utsläpp'!BN26/'7 Syss'!BN26</f>
        <v>0.17272300364178098</v>
      </c>
      <c r="BO25" s="108">
        <f>'1 Utsläpp'!BO26/'7 Syss'!BO26</f>
        <v>0.18845237568104564</v>
      </c>
      <c r="BP25" s="108">
        <f>'1 Utsläpp'!BP26/'7 Syss'!BP26</f>
        <v>0.21706205208572568</v>
      </c>
    </row>
    <row r="26" spans="1:68" s="57" customFormat="1" x14ac:dyDescent="0.3">
      <c r="A26" s="57">
        <v>22</v>
      </c>
      <c r="B26" s="57" t="s">
        <v>156</v>
      </c>
      <c r="C26" s="57" t="s">
        <v>13</v>
      </c>
      <c r="D26" s="108">
        <f>'1 Utsläpp'!D27/'7 Syss'!D27</f>
        <v>0.1921275735103215</v>
      </c>
      <c r="E26" s="108">
        <f>'1 Utsläpp'!E27/'7 Syss'!E27</f>
        <v>0.2064539490337397</v>
      </c>
      <c r="F26" s="108">
        <f>'1 Utsläpp'!F27/'7 Syss'!F27</f>
        <v>0.20700524607277765</v>
      </c>
      <c r="G26" s="108">
        <f>'1 Utsläpp'!G27/'7 Syss'!G27</f>
        <v>0.21447411833596056</v>
      </c>
      <c r="H26" s="108">
        <f>'1 Utsläpp'!H27/'7 Syss'!H27</f>
        <v>0.19596370910982</v>
      </c>
      <c r="I26" s="108">
        <f>'1 Utsläpp'!I27/'7 Syss'!I27</f>
        <v>0.21351124233616586</v>
      </c>
      <c r="J26" s="108">
        <f>'1 Utsläpp'!J27/'7 Syss'!J27</f>
        <v>0.22541428003689584</v>
      </c>
      <c r="K26" s="108">
        <f>'1 Utsläpp'!K27/'7 Syss'!K27</f>
        <v>0.23128982337119827</v>
      </c>
      <c r="L26" s="108">
        <f>'1 Utsläpp'!L27/'7 Syss'!L27</f>
        <v>0.18162186741313255</v>
      </c>
      <c r="M26" s="108">
        <f>'1 Utsläpp'!M27/'7 Syss'!M27</f>
        <v>0.19390706503720806</v>
      </c>
      <c r="N26" s="108">
        <f>'1 Utsläpp'!N27/'7 Syss'!N27</f>
        <v>0.20090865906061761</v>
      </c>
      <c r="O26" s="108">
        <f>'1 Utsläpp'!O27/'7 Syss'!O27</f>
        <v>0.21076343634348157</v>
      </c>
      <c r="P26" s="108">
        <f>'1 Utsläpp'!P27/'7 Syss'!P27</f>
        <v>0.1904668551199544</v>
      </c>
      <c r="Q26" s="108">
        <f>'1 Utsläpp'!Q27/'7 Syss'!Q27</f>
        <v>0.20708793904770034</v>
      </c>
      <c r="R26" s="108">
        <f>'1 Utsläpp'!R27/'7 Syss'!R27</f>
        <v>0.2013363531251792</v>
      </c>
      <c r="S26" s="108">
        <f>'1 Utsläpp'!S27/'7 Syss'!S27</f>
        <v>0.20665771322269263</v>
      </c>
      <c r="T26" s="108">
        <f>'1 Utsläpp'!T27/'7 Syss'!T27</f>
        <v>0.16926232053623899</v>
      </c>
      <c r="U26" s="108">
        <f>'1 Utsläpp'!U27/'7 Syss'!U27</f>
        <v>0.17709183162920389</v>
      </c>
      <c r="V26" s="108">
        <f>'1 Utsläpp'!V27/'7 Syss'!V27</f>
        <v>0.17595923076034248</v>
      </c>
      <c r="W26" s="108">
        <f>'1 Utsläpp'!W27/'7 Syss'!W27</f>
        <v>0.18517495498157904</v>
      </c>
      <c r="X26" s="108">
        <f>'1 Utsläpp'!X27/'7 Syss'!X27</f>
        <v>0.15586534652646022</v>
      </c>
      <c r="Y26" s="108">
        <f>'1 Utsläpp'!Y27/'7 Syss'!Y27</f>
        <v>0.16658510724653125</v>
      </c>
      <c r="Z26" s="108">
        <f>'1 Utsläpp'!Z27/'7 Syss'!Z27</f>
        <v>0.17743806358295372</v>
      </c>
      <c r="AA26" s="108">
        <f>'1 Utsläpp'!AA27/'7 Syss'!AA27</f>
        <v>0.17339072993769955</v>
      </c>
      <c r="AB26" s="108">
        <f>'1 Utsläpp'!AB27/'7 Syss'!AB27</f>
        <v>0.1433059874547864</v>
      </c>
      <c r="AC26" s="108">
        <f>'1 Utsläpp'!AC27/'7 Syss'!AC27</f>
        <v>0.15132702058988154</v>
      </c>
      <c r="AD26" s="108">
        <f>'1 Utsläpp'!AD27/'7 Syss'!AD27</f>
        <v>0.15279899297258928</v>
      </c>
      <c r="AE26" s="108">
        <f>'1 Utsläpp'!AE27/'7 Syss'!AE27</f>
        <v>0.1615970870156149</v>
      </c>
      <c r="AF26" s="108">
        <f>'1 Utsläpp'!AF27/'7 Syss'!AF27</f>
        <v>0.13611563983875485</v>
      </c>
      <c r="AG26" s="108">
        <f>'1 Utsläpp'!AG27/'7 Syss'!AG27</f>
        <v>0.14268435601671112</v>
      </c>
      <c r="AH26" s="108">
        <f>'1 Utsläpp'!AH27/'7 Syss'!AH27</f>
        <v>0.14732320059004847</v>
      </c>
      <c r="AI26" s="108">
        <f>'1 Utsläpp'!AI27/'7 Syss'!AI27</f>
        <v>0.15007034789477441</v>
      </c>
      <c r="AJ26" s="108">
        <f>'1 Utsläpp'!AJ27/'7 Syss'!AJ27</f>
        <v>0.12389028041032304</v>
      </c>
      <c r="AK26" s="108">
        <f>'1 Utsläpp'!AK27/'7 Syss'!AK27</f>
        <v>0.13392784896744531</v>
      </c>
      <c r="AL26" s="108">
        <f>'1 Utsläpp'!AL27/'7 Syss'!AL27</f>
        <v>0.13955624702460759</v>
      </c>
      <c r="AM26" s="108">
        <f>'1 Utsläpp'!AM27/'7 Syss'!AM27</f>
        <v>0.14693594919456898</v>
      </c>
      <c r="AN26" s="108">
        <f>'1 Utsläpp'!AN27/'7 Syss'!AN27</f>
        <v>0.11905176405419071</v>
      </c>
      <c r="AO26" s="108">
        <f>'1 Utsläpp'!AO27/'7 Syss'!AO27</f>
        <v>0.12860940989729486</v>
      </c>
      <c r="AP26" s="108">
        <f>'1 Utsläpp'!AP27/'7 Syss'!AP27</f>
        <v>0.12968665216043918</v>
      </c>
      <c r="AQ26" s="108">
        <f>'1 Utsläpp'!AQ27/'7 Syss'!AQ27</f>
        <v>0.1271986029309442</v>
      </c>
      <c r="AR26" s="108">
        <f>'1 Utsläpp'!AR27/'7 Syss'!AR27</f>
        <v>0.10681433706578655</v>
      </c>
      <c r="AS26" s="108">
        <f>'1 Utsläpp'!AS27/'7 Syss'!AS27</f>
        <v>0.11794800553699014</v>
      </c>
      <c r="AT26" s="108">
        <f>'1 Utsläpp'!AT27/'7 Syss'!AT27</f>
        <v>0.12767352666127499</v>
      </c>
      <c r="AU26" s="108">
        <f>'1 Utsläpp'!AU27/'7 Syss'!AU27</f>
        <v>0.11935357021413863</v>
      </c>
      <c r="AV26" s="108">
        <f>'1 Utsläpp'!AV27/'7 Syss'!AV27</f>
        <v>9.7663339171578628E-2</v>
      </c>
      <c r="AW26" s="108">
        <f>'1 Utsläpp'!AW27/'7 Syss'!AW27</f>
        <v>0.11045910633206286</v>
      </c>
      <c r="AX26" s="108">
        <f>'1 Utsläpp'!AX27/'7 Syss'!AX27</f>
        <v>0.11533873631898006</v>
      </c>
      <c r="AY26" s="108">
        <f>'1 Utsläpp'!AY27/'7 Syss'!AY27</f>
        <v>0.10283262832674413</v>
      </c>
      <c r="AZ26" s="108">
        <f>'1 Utsläpp'!AZ27/'7 Syss'!AZ27</f>
        <v>8.9004659557566285E-2</v>
      </c>
      <c r="BA26" s="108">
        <f>'1 Utsläpp'!BA27/'7 Syss'!BA27</f>
        <v>9.0353891997452043E-2</v>
      </c>
      <c r="BB26" s="108">
        <f>'1 Utsläpp'!BB27/'7 Syss'!BB27</f>
        <v>9.9765584979414346E-2</v>
      </c>
      <c r="BC26" s="108">
        <f>'1 Utsläpp'!BC27/'7 Syss'!BC27</f>
        <v>9.1481634141662119E-2</v>
      </c>
      <c r="BD26" s="108">
        <f>'1 Utsläpp'!BD27/'7 Syss'!BD27</f>
        <v>7.4055298544368042E-2</v>
      </c>
      <c r="BE26" s="108">
        <f>'1 Utsläpp'!BE27/'7 Syss'!BE27</f>
        <v>8.5443086728243162E-2</v>
      </c>
      <c r="BF26" s="108">
        <f>'1 Utsläpp'!BF27/'7 Syss'!BF27</f>
        <v>8.7802022438628599E-2</v>
      </c>
      <c r="BG26" s="108">
        <f>'1 Utsläpp'!BG27/'7 Syss'!BG27</f>
        <v>7.6771430882210612E-2</v>
      </c>
      <c r="BH26" s="108">
        <f>'1 Utsläpp'!BH27/'7 Syss'!BH27</f>
        <v>6.0695918006322638E-2</v>
      </c>
      <c r="BI26" s="108">
        <f>'1 Utsläpp'!BI27/'7 Syss'!BI27</f>
        <v>6.4064403979497586E-2</v>
      </c>
      <c r="BJ26" s="108">
        <f>'1 Utsläpp'!BJ27/'7 Syss'!BJ27</f>
        <v>6.5102702599015225E-2</v>
      </c>
      <c r="BK26" s="108">
        <f>'1 Utsläpp'!BK27/'7 Syss'!BK27</f>
        <v>6.0640651973122607E-2</v>
      </c>
      <c r="BL26" s="108">
        <f>'1 Utsläpp'!BL27/'7 Syss'!BL27</f>
        <v>5.6855903700143311E-2</v>
      </c>
      <c r="BM26" s="108">
        <f>'1 Utsläpp'!BM27/'7 Syss'!BM27</f>
        <v>6.1559730514310948E-2</v>
      </c>
      <c r="BN26" s="108">
        <f>'1 Utsläpp'!BN27/'7 Syss'!BN27</f>
        <v>6.1718741883442688E-2</v>
      </c>
      <c r="BO26" s="108">
        <f>'1 Utsläpp'!BO27/'7 Syss'!BO27</f>
        <v>5.8014974244216547E-2</v>
      </c>
      <c r="BP26" s="108">
        <f>'1 Utsläpp'!BP27/'7 Syss'!BP27</f>
        <v>6.5261289483701593E-2</v>
      </c>
    </row>
    <row r="27" spans="1:68" s="57" customFormat="1" x14ac:dyDescent="0.3">
      <c r="A27" s="57">
        <v>23</v>
      </c>
      <c r="B27" s="57" t="s">
        <v>157</v>
      </c>
      <c r="C27" s="57" t="s">
        <v>44</v>
      </c>
      <c r="D27" s="108">
        <f>'1 Utsläpp'!D28/'7 Syss'!D28</f>
        <v>0.1998000338183987</v>
      </c>
      <c r="E27" s="108">
        <f>'1 Utsläpp'!E28/'7 Syss'!E28</f>
        <v>0.21666061657777971</v>
      </c>
      <c r="F27" s="108">
        <f>'1 Utsläpp'!F28/'7 Syss'!F28</f>
        <v>0.22871818458949872</v>
      </c>
      <c r="G27" s="108">
        <f>'1 Utsläpp'!G28/'7 Syss'!G28</f>
        <v>0.21726139169881839</v>
      </c>
      <c r="H27" s="108">
        <f>'1 Utsläpp'!H28/'7 Syss'!H28</f>
        <v>0.20950584319908838</v>
      </c>
      <c r="I27" s="108">
        <f>'1 Utsläpp'!I28/'7 Syss'!I28</f>
        <v>0.23576265489608136</v>
      </c>
      <c r="J27" s="108">
        <f>'1 Utsläpp'!J28/'7 Syss'!J28</f>
        <v>0.24798455281350529</v>
      </c>
      <c r="K27" s="108">
        <f>'1 Utsläpp'!K28/'7 Syss'!K28</f>
        <v>0.22748015753229886</v>
      </c>
      <c r="L27" s="108">
        <f>'1 Utsläpp'!L28/'7 Syss'!L28</f>
        <v>0.25678837290283552</v>
      </c>
      <c r="M27" s="108">
        <f>'1 Utsläpp'!M28/'7 Syss'!M28</f>
        <v>0.26681116401972671</v>
      </c>
      <c r="N27" s="108">
        <f>'1 Utsläpp'!N28/'7 Syss'!N28</f>
        <v>0.28666460567025404</v>
      </c>
      <c r="O27" s="108">
        <f>'1 Utsläpp'!O28/'7 Syss'!O28</f>
        <v>0.27716358593695112</v>
      </c>
      <c r="P27" s="108">
        <f>'1 Utsläpp'!P28/'7 Syss'!P28</f>
        <v>0.22517438662220549</v>
      </c>
      <c r="Q27" s="108">
        <f>'1 Utsläpp'!Q28/'7 Syss'!Q28</f>
        <v>0.2413696579714851</v>
      </c>
      <c r="R27" s="108">
        <f>'1 Utsläpp'!R28/'7 Syss'!R28</f>
        <v>0.25042382170896976</v>
      </c>
      <c r="S27" s="108">
        <f>'1 Utsläpp'!S28/'7 Syss'!S28</f>
        <v>0.24095980603013967</v>
      </c>
      <c r="T27" s="108">
        <f>'1 Utsläpp'!T28/'7 Syss'!T28</f>
        <v>0.25397852894055717</v>
      </c>
      <c r="U27" s="108">
        <f>'1 Utsläpp'!U28/'7 Syss'!U28</f>
        <v>0.24694619922094246</v>
      </c>
      <c r="V27" s="108">
        <f>'1 Utsläpp'!V28/'7 Syss'!V28</f>
        <v>0.25814247768481713</v>
      </c>
      <c r="W27" s="108">
        <f>'1 Utsläpp'!W28/'7 Syss'!W28</f>
        <v>0.25493202848315005</v>
      </c>
      <c r="X27" s="108">
        <f>'1 Utsläpp'!X28/'7 Syss'!X28</f>
        <v>0.23351628403911776</v>
      </c>
      <c r="Y27" s="108">
        <f>'1 Utsläpp'!Y28/'7 Syss'!Y28</f>
        <v>0.23932158783526641</v>
      </c>
      <c r="Z27" s="108">
        <f>'1 Utsläpp'!Z28/'7 Syss'!Z28</f>
        <v>0.2488839678869465</v>
      </c>
      <c r="AA27" s="108">
        <f>'1 Utsläpp'!AA28/'7 Syss'!AA28</f>
        <v>0.24270787490112664</v>
      </c>
      <c r="AB27" s="108">
        <f>'1 Utsläpp'!AB28/'7 Syss'!AB28</f>
        <v>0.21699576590187908</v>
      </c>
      <c r="AC27" s="108">
        <f>'1 Utsläpp'!AC28/'7 Syss'!AC28</f>
        <v>0.23006162681290607</v>
      </c>
      <c r="AD27" s="108">
        <f>'1 Utsläpp'!AD28/'7 Syss'!AD28</f>
        <v>0.2345805351732683</v>
      </c>
      <c r="AE27" s="108">
        <f>'1 Utsläpp'!AE28/'7 Syss'!AE28</f>
        <v>0.23359353718411638</v>
      </c>
      <c r="AF27" s="108">
        <f>'1 Utsläpp'!AF28/'7 Syss'!AF28</f>
        <v>0.23278723009539401</v>
      </c>
      <c r="AG27" s="108">
        <f>'1 Utsläpp'!AG28/'7 Syss'!AG28</f>
        <v>0.24206191303411276</v>
      </c>
      <c r="AH27" s="108">
        <f>'1 Utsläpp'!AH28/'7 Syss'!AH28</f>
        <v>0.24507360253625729</v>
      </c>
      <c r="AI27" s="108">
        <f>'1 Utsläpp'!AI28/'7 Syss'!AI28</f>
        <v>0.24579464575593701</v>
      </c>
      <c r="AJ27" s="108">
        <f>'1 Utsläpp'!AJ28/'7 Syss'!AJ28</f>
        <v>0.22673263573813729</v>
      </c>
      <c r="AK27" s="108">
        <f>'1 Utsläpp'!AK28/'7 Syss'!AK28</f>
        <v>0.24193970196856046</v>
      </c>
      <c r="AL27" s="108">
        <f>'1 Utsläpp'!AL28/'7 Syss'!AL28</f>
        <v>0.25253590030287676</v>
      </c>
      <c r="AM27" s="108">
        <f>'1 Utsläpp'!AM28/'7 Syss'!AM28</f>
        <v>0.24912906189574466</v>
      </c>
      <c r="AN27" s="108">
        <f>'1 Utsläpp'!AN28/'7 Syss'!AN28</f>
        <v>0.24078860566167054</v>
      </c>
      <c r="AO27" s="108">
        <f>'1 Utsläpp'!AO28/'7 Syss'!AO28</f>
        <v>0.25800109626899592</v>
      </c>
      <c r="AP27" s="108">
        <f>'1 Utsläpp'!AP28/'7 Syss'!AP28</f>
        <v>0.26352442008429028</v>
      </c>
      <c r="AQ27" s="108">
        <f>'1 Utsläpp'!AQ28/'7 Syss'!AQ28</f>
        <v>0.25464050755601342</v>
      </c>
      <c r="AR27" s="108">
        <f>'1 Utsläpp'!AR28/'7 Syss'!AR28</f>
        <v>0.21495243263014741</v>
      </c>
      <c r="AS27" s="108">
        <f>'1 Utsläpp'!AS28/'7 Syss'!AS28</f>
        <v>0.23774758077119187</v>
      </c>
      <c r="AT27" s="108">
        <f>'1 Utsläpp'!AT28/'7 Syss'!AT28</f>
        <v>0.24305882005645982</v>
      </c>
      <c r="AU27" s="108">
        <f>'1 Utsläpp'!AU28/'7 Syss'!AU28</f>
        <v>0.23261024389805418</v>
      </c>
      <c r="AV27" s="108">
        <f>'1 Utsläpp'!AV28/'7 Syss'!AV28</f>
        <v>0.20517453534910401</v>
      </c>
      <c r="AW27" s="108">
        <f>'1 Utsläpp'!AW28/'7 Syss'!AW28</f>
        <v>0.22413501717870432</v>
      </c>
      <c r="AX27" s="108">
        <f>'1 Utsläpp'!AX28/'7 Syss'!AX28</f>
        <v>0.22210361163145514</v>
      </c>
      <c r="AY27" s="108">
        <f>'1 Utsläpp'!AY28/'7 Syss'!AY28</f>
        <v>0.21248973795789308</v>
      </c>
      <c r="AZ27" s="108">
        <f>'1 Utsläpp'!AZ28/'7 Syss'!AZ28</f>
        <v>0.18671022966941203</v>
      </c>
      <c r="BA27" s="108">
        <f>'1 Utsläpp'!BA28/'7 Syss'!BA28</f>
        <v>0.1873972340407298</v>
      </c>
      <c r="BB27" s="108">
        <f>'1 Utsläpp'!BB28/'7 Syss'!BB28</f>
        <v>0.20299978551265468</v>
      </c>
      <c r="BC27" s="108">
        <f>'1 Utsläpp'!BC28/'7 Syss'!BC28</f>
        <v>0.1922067487179584</v>
      </c>
      <c r="BD27" s="108">
        <f>'1 Utsläpp'!BD28/'7 Syss'!BD28</f>
        <v>0.22803510978876432</v>
      </c>
      <c r="BE27" s="108">
        <f>'1 Utsläpp'!BE28/'7 Syss'!BE28</f>
        <v>0.26214682679254314</v>
      </c>
      <c r="BF27" s="108">
        <f>'1 Utsläpp'!BF28/'7 Syss'!BF28</f>
        <v>0.26876737534293099</v>
      </c>
      <c r="BG27" s="108">
        <f>'1 Utsläpp'!BG28/'7 Syss'!BG28</f>
        <v>0.24290801555451969</v>
      </c>
      <c r="BH27" s="108">
        <f>'1 Utsläpp'!BH28/'7 Syss'!BH28</f>
        <v>0.21751643214949781</v>
      </c>
      <c r="BI27" s="108">
        <f>'1 Utsläpp'!BI28/'7 Syss'!BI28</f>
        <v>0.22869326332448678</v>
      </c>
      <c r="BJ27" s="108">
        <f>'1 Utsläpp'!BJ28/'7 Syss'!BJ28</f>
        <v>0.23470721203975714</v>
      </c>
      <c r="BK27" s="108">
        <f>'1 Utsläpp'!BK28/'7 Syss'!BK28</f>
        <v>0.22382778751541124</v>
      </c>
      <c r="BL27" s="108">
        <f>'1 Utsläpp'!BL28/'7 Syss'!BL28</f>
        <v>0.20810196289895691</v>
      </c>
      <c r="BM27" s="108">
        <f>'1 Utsläpp'!BM28/'7 Syss'!BM28</f>
        <v>0.22476055466819331</v>
      </c>
      <c r="BN27" s="108">
        <f>'1 Utsläpp'!BN28/'7 Syss'!BN28</f>
        <v>0.22352652833895986</v>
      </c>
      <c r="BO27" s="108">
        <f>'1 Utsläpp'!BO28/'7 Syss'!BO28</f>
        <v>0.21146007648864756</v>
      </c>
      <c r="BP27" s="108">
        <f>'1 Utsläpp'!BP28/'7 Syss'!BP28</f>
        <v>0.23598072332590669</v>
      </c>
    </row>
    <row r="28" spans="1:68" s="57" customFormat="1" x14ac:dyDescent="0.3">
      <c r="A28" s="57">
        <v>24</v>
      </c>
      <c r="B28" s="57" t="s">
        <v>158</v>
      </c>
      <c r="C28" s="57" t="s">
        <v>14</v>
      </c>
      <c r="D28" s="108">
        <f>'1 Utsläpp'!D29/'7 Syss'!D29</f>
        <v>1.2530317696065225</v>
      </c>
      <c r="E28" s="108">
        <f>'1 Utsläpp'!E29/'7 Syss'!E29</f>
        <v>0.87095048265699104</v>
      </c>
      <c r="F28" s="108">
        <f>'1 Utsläpp'!F29/'7 Syss'!F29</f>
        <v>0.86398039674925498</v>
      </c>
      <c r="G28" s="108">
        <f>'1 Utsläpp'!G29/'7 Syss'!G29</f>
        <v>1.0922002560721944</v>
      </c>
      <c r="H28" s="108">
        <f>'1 Utsläpp'!H29/'7 Syss'!H29</f>
        <v>1.1561104922856349</v>
      </c>
      <c r="I28" s="108">
        <f>'1 Utsläpp'!I29/'7 Syss'!I29</f>
        <v>0.80670719470535346</v>
      </c>
      <c r="J28" s="108">
        <f>'1 Utsläpp'!J29/'7 Syss'!J29</f>
        <v>0.82677459449366009</v>
      </c>
      <c r="K28" s="108">
        <f>'1 Utsläpp'!K29/'7 Syss'!K29</f>
        <v>1.1422003598739761</v>
      </c>
      <c r="L28" s="108">
        <f>'1 Utsläpp'!L29/'7 Syss'!L29</f>
        <v>1.4102167777761176</v>
      </c>
      <c r="M28" s="108">
        <f>'1 Utsläpp'!M29/'7 Syss'!M29</f>
        <v>0.91226200006108837</v>
      </c>
      <c r="N28" s="108">
        <f>'1 Utsläpp'!N29/'7 Syss'!N29</f>
        <v>0.91053900692835765</v>
      </c>
      <c r="O28" s="108">
        <f>'1 Utsläpp'!O29/'7 Syss'!O29</f>
        <v>1.3071030236660335</v>
      </c>
      <c r="P28" s="108">
        <f>'1 Utsläpp'!P29/'7 Syss'!P29</f>
        <v>1.0926401242065089</v>
      </c>
      <c r="Q28" s="108">
        <f>'1 Utsläpp'!Q29/'7 Syss'!Q29</f>
        <v>0.79839513112313132</v>
      </c>
      <c r="R28" s="108">
        <f>'1 Utsläpp'!R29/'7 Syss'!R29</f>
        <v>0.79321069586041126</v>
      </c>
      <c r="S28" s="108">
        <f>'1 Utsläpp'!S29/'7 Syss'!S29</f>
        <v>0.89309621364620417</v>
      </c>
      <c r="T28" s="108">
        <f>'1 Utsläpp'!T29/'7 Syss'!T29</f>
        <v>0.92038442174386748</v>
      </c>
      <c r="U28" s="108">
        <f>'1 Utsläpp'!U29/'7 Syss'!U29</f>
        <v>0.69288765699234856</v>
      </c>
      <c r="V28" s="108">
        <f>'1 Utsläpp'!V29/'7 Syss'!V29</f>
        <v>0.6935461005380178</v>
      </c>
      <c r="W28" s="108">
        <f>'1 Utsläpp'!W29/'7 Syss'!W29</f>
        <v>0.85382240893327288</v>
      </c>
      <c r="X28" s="108">
        <f>'1 Utsläpp'!X29/'7 Syss'!X29</f>
        <v>0.82102041093968159</v>
      </c>
      <c r="Y28" s="108">
        <f>'1 Utsläpp'!Y29/'7 Syss'!Y29</f>
        <v>0.63557350077605579</v>
      </c>
      <c r="Z28" s="108">
        <f>'1 Utsläpp'!Z29/'7 Syss'!Z29</f>
        <v>0.59298051154193421</v>
      </c>
      <c r="AA28" s="108">
        <f>'1 Utsläpp'!AA29/'7 Syss'!AA29</f>
        <v>0.71213928244117852</v>
      </c>
      <c r="AB28" s="108">
        <f>'1 Utsläpp'!AB29/'7 Syss'!AB29</f>
        <v>0.82881828194236618</v>
      </c>
      <c r="AC28" s="108">
        <f>'1 Utsläpp'!AC29/'7 Syss'!AC29</f>
        <v>0.64529474920378282</v>
      </c>
      <c r="AD28" s="108">
        <f>'1 Utsläpp'!AD29/'7 Syss'!AD29</f>
        <v>0.62269997336353144</v>
      </c>
      <c r="AE28" s="108">
        <f>'1 Utsläpp'!AE29/'7 Syss'!AE29</f>
        <v>0.69177696909074038</v>
      </c>
      <c r="AF28" s="108">
        <f>'1 Utsläpp'!AF29/'7 Syss'!AF29</f>
        <v>0.75163904073948318</v>
      </c>
      <c r="AG28" s="108">
        <f>'1 Utsläpp'!AG29/'7 Syss'!AG29</f>
        <v>0.62792650781427084</v>
      </c>
      <c r="AH28" s="108">
        <f>'1 Utsläpp'!AH29/'7 Syss'!AH29</f>
        <v>0.59923633681709643</v>
      </c>
      <c r="AI28" s="108">
        <f>'1 Utsläpp'!AI29/'7 Syss'!AI29</f>
        <v>0.64578399130350017</v>
      </c>
      <c r="AJ28" s="108">
        <f>'1 Utsläpp'!AJ29/'7 Syss'!AJ29</f>
        <v>0.68891060322525421</v>
      </c>
      <c r="AK28" s="108">
        <f>'1 Utsläpp'!AK29/'7 Syss'!AK29</f>
        <v>0.56062450389723439</v>
      </c>
      <c r="AL28" s="108">
        <f>'1 Utsläpp'!AL29/'7 Syss'!AL29</f>
        <v>0.58377727420856917</v>
      </c>
      <c r="AM28" s="108">
        <f>'1 Utsläpp'!AM29/'7 Syss'!AM29</f>
        <v>0.67561470435066084</v>
      </c>
      <c r="AN28" s="108">
        <f>'1 Utsläpp'!AN29/'7 Syss'!AN29</f>
        <v>0.62122994838265466</v>
      </c>
      <c r="AO28" s="108">
        <f>'1 Utsläpp'!AO29/'7 Syss'!AO29</f>
        <v>0.5281484471685487</v>
      </c>
      <c r="AP28" s="108">
        <f>'1 Utsläpp'!AP29/'7 Syss'!AP29</f>
        <v>0.52383405894332047</v>
      </c>
      <c r="AQ28" s="108">
        <f>'1 Utsläpp'!AQ29/'7 Syss'!AQ29</f>
        <v>0.53311104078299276</v>
      </c>
      <c r="AR28" s="108">
        <f>'1 Utsläpp'!AR29/'7 Syss'!AR29</f>
        <v>0.58048145297802334</v>
      </c>
      <c r="AS28" s="108">
        <f>'1 Utsläpp'!AS29/'7 Syss'!AS29</f>
        <v>0.52489151425674618</v>
      </c>
      <c r="AT28" s="108">
        <f>'1 Utsläpp'!AT29/'7 Syss'!AT29</f>
        <v>0.50083515882029883</v>
      </c>
      <c r="AU28" s="108">
        <f>'1 Utsläpp'!AU29/'7 Syss'!AU29</f>
        <v>0.52339914305483137</v>
      </c>
      <c r="AV28" s="108">
        <f>'1 Utsläpp'!AV29/'7 Syss'!AV29</f>
        <v>0.58325988494867498</v>
      </c>
      <c r="AW28" s="108">
        <f>'1 Utsläpp'!AW29/'7 Syss'!AW29</f>
        <v>0.5124906622660127</v>
      </c>
      <c r="AX28" s="108">
        <f>'1 Utsläpp'!AX29/'7 Syss'!AX29</f>
        <v>0.48602762909952141</v>
      </c>
      <c r="AY28" s="108">
        <f>'1 Utsläpp'!AY29/'7 Syss'!AY29</f>
        <v>0.51436616903316068</v>
      </c>
      <c r="AZ28" s="108">
        <f>'1 Utsläpp'!AZ29/'7 Syss'!AZ29</f>
        <v>0.54843504271254417</v>
      </c>
      <c r="BA28" s="108">
        <f>'1 Utsläpp'!BA29/'7 Syss'!BA29</f>
        <v>0.44775753132435658</v>
      </c>
      <c r="BB28" s="108">
        <f>'1 Utsläpp'!BB29/'7 Syss'!BB29</f>
        <v>0.45156530300067121</v>
      </c>
      <c r="BC28" s="108">
        <f>'1 Utsläpp'!BC29/'7 Syss'!BC29</f>
        <v>0.48638060353023904</v>
      </c>
      <c r="BD28" s="108">
        <f>'1 Utsläpp'!BD29/'7 Syss'!BD29</f>
        <v>0.51573330470999634</v>
      </c>
      <c r="BE28" s="108">
        <f>'1 Utsläpp'!BE29/'7 Syss'!BE29</f>
        <v>0.46188925670668246</v>
      </c>
      <c r="BF28" s="108">
        <f>'1 Utsläpp'!BF29/'7 Syss'!BF29</f>
        <v>0.44791071486833933</v>
      </c>
      <c r="BG28" s="108">
        <f>'1 Utsläpp'!BG29/'7 Syss'!BG29</f>
        <v>0.46646826438646555</v>
      </c>
      <c r="BH28" s="108">
        <f>'1 Utsläpp'!BH29/'7 Syss'!BH29</f>
        <v>0.48722819470151663</v>
      </c>
      <c r="BI28" s="108">
        <f>'1 Utsläpp'!BI29/'7 Syss'!BI29</f>
        <v>0.39757532948567254</v>
      </c>
      <c r="BJ28" s="108">
        <f>'1 Utsläpp'!BJ29/'7 Syss'!BJ29</f>
        <v>0.38989868257559696</v>
      </c>
      <c r="BK28" s="108">
        <f>'1 Utsläpp'!BK29/'7 Syss'!BK29</f>
        <v>0.43003757935627979</v>
      </c>
      <c r="BL28" s="108">
        <f>'1 Utsläpp'!BL29/'7 Syss'!BL29</f>
        <v>0.48420913215513822</v>
      </c>
      <c r="BM28" s="108">
        <f>'1 Utsläpp'!BM29/'7 Syss'!BM29</f>
        <v>0.40313342257781748</v>
      </c>
      <c r="BN28" s="108">
        <f>'1 Utsläpp'!BN29/'7 Syss'!BN29</f>
        <v>0.39020400041237374</v>
      </c>
      <c r="BO28" s="108">
        <f>'1 Utsläpp'!BO29/'7 Syss'!BO29</f>
        <v>0.42804237506886578</v>
      </c>
      <c r="BP28" s="108">
        <f>'1 Utsläpp'!BP29/'7 Syss'!BP29</f>
        <v>0.5098572294447562</v>
      </c>
    </row>
    <row r="29" spans="1:68" s="57" customFormat="1" x14ac:dyDescent="0.3">
      <c r="A29" s="57">
        <v>25</v>
      </c>
      <c r="B29" s="57" t="s">
        <v>159</v>
      </c>
      <c r="C29" s="57" t="s">
        <v>45</v>
      </c>
      <c r="D29" s="108">
        <f>'1 Utsläpp'!D30/'7 Syss'!D30</f>
        <v>0.6293363800718158</v>
      </c>
      <c r="E29" s="108">
        <f>'1 Utsläpp'!E30/'7 Syss'!E30</f>
        <v>0.65178549835170196</v>
      </c>
      <c r="F29" s="108">
        <f>'1 Utsläpp'!F30/'7 Syss'!F30</f>
        <v>0.64582563777242685</v>
      </c>
      <c r="G29" s="108">
        <f>'1 Utsläpp'!G30/'7 Syss'!G30</f>
        <v>0.59744036079500251</v>
      </c>
      <c r="H29" s="108">
        <f>'1 Utsläpp'!H30/'7 Syss'!H30</f>
        <v>0.56999308383759428</v>
      </c>
      <c r="I29" s="108">
        <f>'1 Utsläpp'!I30/'7 Syss'!I30</f>
        <v>0.62655252539497763</v>
      </c>
      <c r="J29" s="108">
        <f>'1 Utsläpp'!J30/'7 Syss'!J30</f>
        <v>0.64011790993119144</v>
      </c>
      <c r="K29" s="108">
        <f>'1 Utsläpp'!K30/'7 Syss'!K30</f>
        <v>0.59491475826710483</v>
      </c>
      <c r="L29" s="108">
        <f>'1 Utsläpp'!L30/'7 Syss'!L30</f>
        <v>0.57307445084476472</v>
      </c>
      <c r="M29" s="108">
        <f>'1 Utsläpp'!M30/'7 Syss'!M30</f>
        <v>0.5953518452741513</v>
      </c>
      <c r="N29" s="108">
        <f>'1 Utsläpp'!N30/'7 Syss'!N30</f>
        <v>0.59262538107099261</v>
      </c>
      <c r="O29" s="108">
        <f>'1 Utsläpp'!O30/'7 Syss'!O30</f>
        <v>0.58077290009444327</v>
      </c>
      <c r="P29" s="108">
        <f>'1 Utsläpp'!P30/'7 Syss'!P30</f>
        <v>0.56734418913930029</v>
      </c>
      <c r="Q29" s="108">
        <f>'1 Utsläpp'!Q30/'7 Syss'!Q30</f>
        <v>0.58761321231138985</v>
      </c>
      <c r="R29" s="108">
        <f>'1 Utsläpp'!R30/'7 Syss'!R30</f>
        <v>0.57413680408892398</v>
      </c>
      <c r="S29" s="108">
        <f>'1 Utsläpp'!S30/'7 Syss'!S30</f>
        <v>0.53461247740799156</v>
      </c>
      <c r="T29" s="108">
        <f>'1 Utsläpp'!T30/'7 Syss'!T30</f>
        <v>0.49937191677936715</v>
      </c>
      <c r="U29" s="108">
        <f>'1 Utsläpp'!U30/'7 Syss'!U30</f>
        <v>0.51437325365956721</v>
      </c>
      <c r="V29" s="108">
        <f>'1 Utsläpp'!V30/'7 Syss'!V30</f>
        <v>0.49656999702664861</v>
      </c>
      <c r="W29" s="108">
        <f>'1 Utsläpp'!W30/'7 Syss'!W30</f>
        <v>0.48380584730229192</v>
      </c>
      <c r="X29" s="108">
        <f>'1 Utsläpp'!X30/'7 Syss'!X30</f>
        <v>0.46046038798862365</v>
      </c>
      <c r="Y29" s="108">
        <f>'1 Utsläpp'!Y30/'7 Syss'!Y30</f>
        <v>0.48860282305093061</v>
      </c>
      <c r="Z29" s="108">
        <f>'1 Utsläpp'!Z30/'7 Syss'!Z30</f>
        <v>0.49302273575318134</v>
      </c>
      <c r="AA29" s="108">
        <f>'1 Utsläpp'!AA30/'7 Syss'!AA30</f>
        <v>0.45668490505281806</v>
      </c>
      <c r="AB29" s="108">
        <f>'1 Utsläpp'!AB30/'7 Syss'!AB30</f>
        <v>0.42953515979481638</v>
      </c>
      <c r="AC29" s="108">
        <f>'1 Utsläpp'!AC30/'7 Syss'!AC30</f>
        <v>0.4652267107123122</v>
      </c>
      <c r="AD29" s="108">
        <f>'1 Utsläpp'!AD30/'7 Syss'!AD30</f>
        <v>0.46006460286678014</v>
      </c>
      <c r="AE29" s="108">
        <f>'1 Utsläpp'!AE30/'7 Syss'!AE30</f>
        <v>0.43023502121346263</v>
      </c>
      <c r="AF29" s="108">
        <f>'1 Utsläpp'!AF30/'7 Syss'!AF30</f>
        <v>0.42103404153420082</v>
      </c>
      <c r="AG29" s="108">
        <f>'1 Utsläpp'!AG30/'7 Syss'!AG30</f>
        <v>0.45447810519777082</v>
      </c>
      <c r="AH29" s="108">
        <f>'1 Utsläpp'!AH30/'7 Syss'!AH30</f>
        <v>0.43780113497217282</v>
      </c>
      <c r="AI29" s="108">
        <f>'1 Utsläpp'!AI30/'7 Syss'!AI30</f>
        <v>0.4070854262683804</v>
      </c>
      <c r="AJ29" s="108">
        <f>'1 Utsläpp'!AJ30/'7 Syss'!AJ30</f>
        <v>0.38542936758746921</v>
      </c>
      <c r="AK29" s="108">
        <f>'1 Utsläpp'!AK30/'7 Syss'!AK30</f>
        <v>0.38931059192910905</v>
      </c>
      <c r="AL29" s="108">
        <f>'1 Utsläpp'!AL30/'7 Syss'!AL30</f>
        <v>0.41172497734242997</v>
      </c>
      <c r="AM29" s="108">
        <f>'1 Utsläpp'!AM30/'7 Syss'!AM30</f>
        <v>0.39907460096405734</v>
      </c>
      <c r="AN29" s="108">
        <f>'1 Utsläpp'!AN30/'7 Syss'!AN30</f>
        <v>0.34398949667999973</v>
      </c>
      <c r="AO29" s="108">
        <f>'1 Utsläpp'!AO30/'7 Syss'!AO30</f>
        <v>0.35718438231962174</v>
      </c>
      <c r="AP29" s="108">
        <f>'1 Utsläpp'!AP30/'7 Syss'!AP30</f>
        <v>0.36582899722325279</v>
      </c>
      <c r="AQ29" s="108">
        <f>'1 Utsläpp'!AQ30/'7 Syss'!AQ30</f>
        <v>0.34496836994682517</v>
      </c>
      <c r="AR29" s="108">
        <f>'1 Utsläpp'!AR30/'7 Syss'!AR30</f>
        <v>0.31691788803186816</v>
      </c>
      <c r="AS29" s="108">
        <f>'1 Utsläpp'!AS30/'7 Syss'!AS30</f>
        <v>0.3342736833462891</v>
      </c>
      <c r="AT29" s="108">
        <f>'1 Utsläpp'!AT30/'7 Syss'!AT30</f>
        <v>0.34772446593315276</v>
      </c>
      <c r="AU29" s="108">
        <f>'1 Utsläpp'!AU30/'7 Syss'!AU30</f>
        <v>0.32998016965765203</v>
      </c>
      <c r="AV29" s="108">
        <f>'1 Utsläpp'!AV30/'7 Syss'!AV30</f>
        <v>0.30535113953336784</v>
      </c>
      <c r="AW29" s="108">
        <f>'1 Utsläpp'!AW30/'7 Syss'!AW30</f>
        <v>0.32659019380848853</v>
      </c>
      <c r="AX29" s="108">
        <f>'1 Utsläpp'!AX30/'7 Syss'!AX30</f>
        <v>0.3362242596239759</v>
      </c>
      <c r="AY29" s="108">
        <f>'1 Utsläpp'!AY30/'7 Syss'!AY30</f>
        <v>0.32008228316506104</v>
      </c>
      <c r="AZ29" s="108">
        <f>'1 Utsläpp'!AZ30/'7 Syss'!AZ30</f>
        <v>0.29160681302104324</v>
      </c>
      <c r="BA29" s="108">
        <f>'1 Utsläpp'!BA30/'7 Syss'!BA30</f>
        <v>0.28599005165881303</v>
      </c>
      <c r="BB29" s="108">
        <f>'1 Utsläpp'!BB30/'7 Syss'!BB30</f>
        <v>0.31358505557679883</v>
      </c>
      <c r="BC29" s="108">
        <f>'1 Utsläpp'!BC30/'7 Syss'!BC30</f>
        <v>0.30125258878304151</v>
      </c>
      <c r="BD29" s="108">
        <f>'1 Utsläpp'!BD30/'7 Syss'!BD30</f>
        <v>0.23330937416067576</v>
      </c>
      <c r="BE29" s="108">
        <f>'1 Utsläpp'!BE30/'7 Syss'!BE30</f>
        <v>0.25999173363181871</v>
      </c>
      <c r="BF29" s="108">
        <f>'1 Utsläpp'!BF30/'7 Syss'!BF30</f>
        <v>0.26242987553348385</v>
      </c>
      <c r="BG29" s="108">
        <f>'1 Utsläpp'!BG30/'7 Syss'!BG30</f>
        <v>0.23936604238961134</v>
      </c>
      <c r="BH29" s="108">
        <f>'1 Utsläpp'!BH30/'7 Syss'!BH30</f>
        <v>0.20818940473694819</v>
      </c>
      <c r="BI29" s="108">
        <f>'1 Utsläpp'!BI30/'7 Syss'!BI30</f>
        <v>0.20901413232057869</v>
      </c>
      <c r="BJ29" s="108">
        <f>'1 Utsläpp'!BJ30/'7 Syss'!BJ30</f>
        <v>0.21105251820214399</v>
      </c>
      <c r="BK29" s="108">
        <f>'1 Utsläpp'!BK30/'7 Syss'!BK30</f>
        <v>0.20397941345833351</v>
      </c>
      <c r="BL29" s="108">
        <f>'1 Utsläpp'!BL30/'7 Syss'!BL30</f>
        <v>0.19737721944666101</v>
      </c>
      <c r="BM29" s="108">
        <f>'1 Utsläpp'!BM30/'7 Syss'!BM30</f>
        <v>0.20371968736557047</v>
      </c>
      <c r="BN29" s="108">
        <f>'1 Utsläpp'!BN30/'7 Syss'!BN30</f>
        <v>0.20157870155709434</v>
      </c>
      <c r="BO29" s="108">
        <f>'1 Utsläpp'!BO30/'7 Syss'!BO30</f>
        <v>0.19519272897153406</v>
      </c>
      <c r="BP29" s="108">
        <f>'1 Utsläpp'!BP30/'7 Syss'!BP30</f>
        <v>0.22404181845122609</v>
      </c>
    </row>
    <row r="30" spans="1:68" s="57" customFormat="1" x14ac:dyDescent="0.3">
      <c r="A30" s="57">
        <v>26</v>
      </c>
      <c r="B30" s="57" t="s">
        <v>160</v>
      </c>
      <c r="C30" s="57" t="s">
        <v>15</v>
      </c>
      <c r="D30" s="108">
        <f>'1 Utsläpp'!D31/'7 Syss'!D31</f>
        <v>0.33596244760831795</v>
      </c>
      <c r="E30" s="108">
        <f>'1 Utsläpp'!E31/'7 Syss'!E31</f>
        <v>0.35298129957473701</v>
      </c>
      <c r="F30" s="108">
        <f>'1 Utsläpp'!F31/'7 Syss'!F31</f>
        <v>0.35910805006842289</v>
      </c>
      <c r="G30" s="108">
        <f>'1 Utsläpp'!G31/'7 Syss'!G31</f>
        <v>0.34512035122822271</v>
      </c>
      <c r="H30" s="108">
        <f>'1 Utsläpp'!H31/'7 Syss'!H31</f>
        <v>0.34138564262605298</v>
      </c>
      <c r="I30" s="108">
        <f>'1 Utsläpp'!I31/'7 Syss'!I31</f>
        <v>0.36711752288504634</v>
      </c>
      <c r="J30" s="108">
        <f>'1 Utsläpp'!J31/'7 Syss'!J31</f>
        <v>0.37639078732640935</v>
      </c>
      <c r="K30" s="108">
        <f>'1 Utsläpp'!K31/'7 Syss'!K31</f>
        <v>0.36560059581592563</v>
      </c>
      <c r="L30" s="108">
        <f>'1 Utsläpp'!L31/'7 Syss'!L31</f>
        <v>0.32691060510447051</v>
      </c>
      <c r="M30" s="108">
        <f>'1 Utsläpp'!M31/'7 Syss'!M31</f>
        <v>0.34112563978700117</v>
      </c>
      <c r="N30" s="108">
        <f>'1 Utsläpp'!N31/'7 Syss'!N31</f>
        <v>0.3544195186210386</v>
      </c>
      <c r="O30" s="108">
        <f>'1 Utsläpp'!O31/'7 Syss'!O31</f>
        <v>0.35477530909843213</v>
      </c>
      <c r="P30" s="108">
        <f>'1 Utsläpp'!P31/'7 Syss'!P31</f>
        <v>0.32876792961971535</v>
      </c>
      <c r="Q30" s="108">
        <f>'1 Utsläpp'!Q31/'7 Syss'!Q31</f>
        <v>0.36451138215910606</v>
      </c>
      <c r="R30" s="108">
        <f>'1 Utsläpp'!R31/'7 Syss'!R31</f>
        <v>0.37055693534148976</v>
      </c>
      <c r="S30" s="108">
        <f>'1 Utsläpp'!S31/'7 Syss'!S31</f>
        <v>0.35876170044368921</v>
      </c>
      <c r="T30" s="108">
        <f>'1 Utsläpp'!T31/'7 Syss'!T31</f>
        <v>0.30619683436320499</v>
      </c>
      <c r="U30" s="108">
        <f>'1 Utsläpp'!U31/'7 Syss'!U31</f>
        <v>0.33907861227079023</v>
      </c>
      <c r="V30" s="108">
        <f>'1 Utsläpp'!V31/'7 Syss'!V31</f>
        <v>0.32763341001716945</v>
      </c>
      <c r="W30" s="108">
        <f>'1 Utsläpp'!W31/'7 Syss'!W31</f>
        <v>0.3305454840789484</v>
      </c>
      <c r="X30" s="108">
        <f>'1 Utsläpp'!X31/'7 Syss'!X31</f>
        <v>0.28228133417166223</v>
      </c>
      <c r="Y30" s="108">
        <f>'1 Utsläpp'!Y31/'7 Syss'!Y31</f>
        <v>0.31522163899343142</v>
      </c>
      <c r="Z30" s="108">
        <f>'1 Utsläpp'!Z31/'7 Syss'!Z31</f>
        <v>0.33012969334802583</v>
      </c>
      <c r="AA30" s="108">
        <f>'1 Utsläpp'!AA31/'7 Syss'!AA31</f>
        <v>0.30208470234348395</v>
      </c>
      <c r="AB30" s="108">
        <f>'1 Utsläpp'!AB31/'7 Syss'!AB31</f>
        <v>0.27381748888611029</v>
      </c>
      <c r="AC30" s="108">
        <f>'1 Utsläpp'!AC31/'7 Syss'!AC31</f>
        <v>0.30205172590863144</v>
      </c>
      <c r="AD30" s="108">
        <f>'1 Utsläpp'!AD31/'7 Syss'!AD31</f>
        <v>0.30707557662543417</v>
      </c>
      <c r="AE30" s="108">
        <f>'1 Utsläpp'!AE31/'7 Syss'!AE31</f>
        <v>0.29998358473031422</v>
      </c>
      <c r="AF30" s="108">
        <f>'1 Utsläpp'!AF31/'7 Syss'!AF31</f>
        <v>0.27741742298145466</v>
      </c>
      <c r="AG30" s="108">
        <f>'1 Utsläpp'!AG31/'7 Syss'!AG31</f>
        <v>0.30580877600668971</v>
      </c>
      <c r="AH30" s="108">
        <f>'1 Utsläpp'!AH31/'7 Syss'!AH31</f>
        <v>0.2973601112752905</v>
      </c>
      <c r="AI30" s="108">
        <f>'1 Utsläpp'!AI31/'7 Syss'!AI31</f>
        <v>0.28737675095591808</v>
      </c>
      <c r="AJ30" s="108">
        <f>'1 Utsläpp'!AJ31/'7 Syss'!AJ31</f>
        <v>0.2594929042182042</v>
      </c>
      <c r="AK30" s="108">
        <f>'1 Utsläpp'!AK31/'7 Syss'!AK31</f>
        <v>0.28674025557445521</v>
      </c>
      <c r="AL30" s="108">
        <f>'1 Utsläpp'!AL31/'7 Syss'!AL31</f>
        <v>0.28302278411735587</v>
      </c>
      <c r="AM30" s="108">
        <f>'1 Utsläpp'!AM31/'7 Syss'!AM31</f>
        <v>0.27455486094643494</v>
      </c>
      <c r="AN30" s="108">
        <f>'1 Utsläpp'!AN31/'7 Syss'!AN31</f>
        <v>0.24071353556838196</v>
      </c>
      <c r="AO30" s="108">
        <f>'1 Utsläpp'!AO31/'7 Syss'!AO31</f>
        <v>0.26435247122464139</v>
      </c>
      <c r="AP30" s="108">
        <f>'1 Utsläpp'!AP31/'7 Syss'!AP31</f>
        <v>0.27837888085117329</v>
      </c>
      <c r="AQ30" s="108">
        <f>'1 Utsläpp'!AQ31/'7 Syss'!AQ31</f>
        <v>0.25949771067830585</v>
      </c>
      <c r="AR30" s="108">
        <f>'1 Utsläpp'!AR31/'7 Syss'!AR31</f>
        <v>0.23490106981250339</v>
      </c>
      <c r="AS30" s="108">
        <f>'1 Utsläpp'!AS31/'7 Syss'!AS31</f>
        <v>0.25688743038560302</v>
      </c>
      <c r="AT30" s="108">
        <f>'1 Utsläpp'!AT31/'7 Syss'!AT31</f>
        <v>0.27436828361597493</v>
      </c>
      <c r="AU30" s="108">
        <f>'1 Utsläpp'!AU31/'7 Syss'!AU31</f>
        <v>0.23920215841321418</v>
      </c>
      <c r="AV30" s="108">
        <f>'1 Utsläpp'!AV31/'7 Syss'!AV31</f>
        <v>0.22080401125690655</v>
      </c>
      <c r="AW30" s="108">
        <f>'1 Utsläpp'!AW31/'7 Syss'!AW31</f>
        <v>0.25503704140193156</v>
      </c>
      <c r="AX30" s="108">
        <f>'1 Utsläpp'!AX31/'7 Syss'!AX31</f>
        <v>0.25857168607021314</v>
      </c>
      <c r="AY30" s="108">
        <f>'1 Utsläpp'!AY31/'7 Syss'!AY31</f>
        <v>0.23690945891359172</v>
      </c>
      <c r="AZ30" s="108">
        <f>'1 Utsläpp'!AZ31/'7 Syss'!AZ31</f>
        <v>0.22015980288382872</v>
      </c>
      <c r="BA30" s="108">
        <f>'1 Utsläpp'!BA31/'7 Syss'!BA31</f>
        <v>0.22277711856319066</v>
      </c>
      <c r="BB30" s="108">
        <f>'1 Utsläpp'!BB31/'7 Syss'!BB31</f>
        <v>0.24886814326536652</v>
      </c>
      <c r="BC30" s="108">
        <f>'1 Utsläpp'!BC31/'7 Syss'!BC31</f>
        <v>0.22787924358329892</v>
      </c>
      <c r="BD30" s="108">
        <f>'1 Utsläpp'!BD31/'7 Syss'!BD31</f>
        <v>0.20334546045563087</v>
      </c>
      <c r="BE30" s="108">
        <f>'1 Utsläpp'!BE31/'7 Syss'!BE31</f>
        <v>0.23122415786175451</v>
      </c>
      <c r="BF30" s="108">
        <f>'1 Utsläpp'!BF31/'7 Syss'!BF31</f>
        <v>0.23823694979431689</v>
      </c>
      <c r="BG30" s="108">
        <f>'1 Utsläpp'!BG31/'7 Syss'!BG31</f>
        <v>0.21131256548216731</v>
      </c>
      <c r="BH30" s="108">
        <f>'1 Utsläpp'!BH31/'7 Syss'!BH31</f>
        <v>0.18035619880250178</v>
      </c>
      <c r="BI30" s="108">
        <f>'1 Utsläpp'!BI31/'7 Syss'!BI31</f>
        <v>0.1844574534593344</v>
      </c>
      <c r="BJ30" s="108">
        <f>'1 Utsläpp'!BJ31/'7 Syss'!BJ31</f>
        <v>0.18894063673816697</v>
      </c>
      <c r="BK30" s="108">
        <f>'1 Utsläpp'!BK31/'7 Syss'!BK31</f>
        <v>0.17851765621957827</v>
      </c>
      <c r="BL30" s="108">
        <f>'1 Utsläpp'!BL31/'7 Syss'!BL31</f>
        <v>0.17271336039003671</v>
      </c>
      <c r="BM30" s="108">
        <f>'1 Utsläpp'!BM31/'7 Syss'!BM31</f>
        <v>0.18283738980169431</v>
      </c>
      <c r="BN30" s="108">
        <f>'1 Utsläpp'!BN31/'7 Syss'!BN31</f>
        <v>0.18505235834691106</v>
      </c>
      <c r="BO30" s="108">
        <f>'1 Utsläpp'!BO31/'7 Syss'!BO31</f>
        <v>0.17686627766405733</v>
      </c>
      <c r="BP30" s="108">
        <f>'1 Utsläpp'!BP31/'7 Syss'!BP31</f>
        <v>0.20755309719796655</v>
      </c>
    </row>
    <row r="31" spans="1:68" s="57" customFormat="1" x14ac:dyDescent="0.3">
      <c r="A31" s="57">
        <v>27</v>
      </c>
      <c r="B31" s="57" t="s">
        <v>161</v>
      </c>
      <c r="C31" s="57" t="s">
        <v>46</v>
      </c>
      <c r="D31" s="108">
        <f>'1 Utsläpp'!D32/'7 Syss'!D32</f>
        <v>0.51533976082466515</v>
      </c>
      <c r="E31" s="108">
        <f>'1 Utsläpp'!E32/'7 Syss'!E32</f>
        <v>0.53124846026501205</v>
      </c>
      <c r="F31" s="108">
        <f>'1 Utsläpp'!F32/'7 Syss'!F32</f>
        <v>0.51306999323894242</v>
      </c>
      <c r="G31" s="108">
        <f>'1 Utsläpp'!G32/'7 Syss'!G32</f>
        <v>0.52557066586468237</v>
      </c>
      <c r="H31" s="108">
        <f>'1 Utsläpp'!H32/'7 Syss'!H32</f>
        <v>0.56932690085694737</v>
      </c>
      <c r="I31" s="108">
        <f>'1 Utsläpp'!I32/'7 Syss'!I32</f>
        <v>0.56983838566995315</v>
      </c>
      <c r="J31" s="108">
        <f>'1 Utsläpp'!J32/'7 Syss'!J32</f>
        <v>0.55816973063056663</v>
      </c>
      <c r="K31" s="108">
        <f>'1 Utsläpp'!K32/'7 Syss'!K32</f>
        <v>0.59492819069657188</v>
      </c>
      <c r="L31" s="108">
        <f>'1 Utsläpp'!L32/'7 Syss'!L32</f>
        <v>0.63962626913367637</v>
      </c>
      <c r="M31" s="108">
        <f>'1 Utsläpp'!M32/'7 Syss'!M32</f>
        <v>0.60272968969766283</v>
      </c>
      <c r="N31" s="108">
        <f>'1 Utsläpp'!N32/'7 Syss'!N32</f>
        <v>0.56640561818377266</v>
      </c>
      <c r="O31" s="108">
        <f>'1 Utsläpp'!O32/'7 Syss'!O32</f>
        <v>0.60441393971197477</v>
      </c>
      <c r="P31" s="108">
        <f>'1 Utsläpp'!P32/'7 Syss'!P32</f>
        <v>0.61016221322357866</v>
      </c>
      <c r="Q31" s="108">
        <f>'1 Utsläpp'!Q32/'7 Syss'!Q32</f>
        <v>0.5838537944666744</v>
      </c>
      <c r="R31" s="108">
        <f>'1 Utsläpp'!R32/'7 Syss'!R32</f>
        <v>0.55055092926653948</v>
      </c>
      <c r="S31" s="108">
        <f>'1 Utsläpp'!S32/'7 Syss'!S32</f>
        <v>0.56790884878342485</v>
      </c>
      <c r="T31" s="108">
        <f>'1 Utsläpp'!T32/'7 Syss'!T32</f>
        <v>0.55910370977955182</v>
      </c>
      <c r="U31" s="108">
        <f>'1 Utsläpp'!U32/'7 Syss'!U32</f>
        <v>0.53352307347688499</v>
      </c>
      <c r="V31" s="108">
        <f>'1 Utsläpp'!V32/'7 Syss'!V32</f>
        <v>0.50681941564868871</v>
      </c>
      <c r="W31" s="108">
        <f>'1 Utsläpp'!W32/'7 Syss'!W32</f>
        <v>0.5375503571721848</v>
      </c>
      <c r="X31" s="108">
        <f>'1 Utsläpp'!X32/'7 Syss'!X32</f>
        <v>0.57173156653683321</v>
      </c>
      <c r="Y31" s="108">
        <f>'1 Utsläpp'!Y32/'7 Syss'!Y32</f>
        <v>0.57482889899335687</v>
      </c>
      <c r="Z31" s="108">
        <f>'1 Utsläpp'!Z32/'7 Syss'!Z32</f>
        <v>0.54145497040323776</v>
      </c>
      <c r="AA31" s="108">
        <f>'1 Utsläpp'!AA32/'7 Syss'!AA32</f>
        <v>0.56157957595873853</v>
      </c>
      <c r="AB31" s="108">
        <f>'1 Utsläpp'!AB32/'7 Syss'!AB32</f>
        <v>0.48753803278589092</v>
      </c>
      <c r="AC31" s="108">
        <f>'1 Utsläpp'!AC32/'7 Syss'!AC32</f>
        <v>0.49652901025751073</v>
      </c>
      <c r="AD31" s="108">
        <f>'1 Utsläpp'!AD32/'7 Syss'!AD32</f>
        <v>0.46759394717699904</v>
      </c>
      <c r="AE31" s="108">
        <f>'1 Utsläpp'!AE32/'7 Syss'!AE32</f>
        <v>0.48950974199008518</v>
      </c>
      <c r="AF31" s="108">
        <f>'1 Utsläpp'!AF32/'7 Syss'!AF32</f>
        <v>0.482541646967375</v>
      </c>
      <c r="AG31" s="108">
        <f>'1 Utsläpp'!AG32/'7 Syss'!AG32</f>
        <v>0.4885211331092465</v>
      </c>
      <c r="AH31" s="108">
        <f>'1 Utsläpp'!AH32/'7 Syss'!AH32</f>
        <v>0.45036153331753281</v>
      </c>
      <c r="AI31" s="108">
        <f>'1 Utsläpp'!AI32/'7 Syss'!AI32</f>
        <v>0.47970815943577505</v>
      </c>
      <c r="AJ31" s="108">
        <f>'1 Utsläpp'!AJ32/'7 Syss'!AJ32</f>
        <v>0.43020062501043516</v>
      </c>
      <c r="AK31" s="108">
        <f>'1 Utsläpp'!AK32/'7 Syss'!AK32</f>
        <v>0.46364483818340607</v>
      </c>
      <c r="AL31" s="108">
        <f>'1 Utsläpp'!AL32/'7 Syss'!AL32</f>
        <v>0.43541902956204331</v>
      </c>
      <c r="AM31" s="108">
        <f>'1 Utsläpp'!AM32/'7 Syss'!AM32</f>
        <v>0.43370478041649752</v>
      </c>
      <c r="AN31" s="108">
        <f>'1 Utsläpp'!AN32/'7 Syss'!AN32</f>
        <v>0.41695785107659367</v>
      </c>
      <c r="AO31" s="108">
        <f>'1 Utsläpp'!AO32/'7 Syss'!AO32</f>
        <v>0.4404902602023712</v>
      </c>
      <c r="AP31" s="108">
        <f>'1 Utsläpp'!AP32/'7 Syss'!AP32</f>
        <v>0.41311055575151484</v>
      </c>
      <c r="AQ31" s="108">
        <f>'1 Utsläpp'!AQ32/'7 Syss'!AQ32</f>
        <v>0.40949932554625507</v>
      </c>
      <c r="AR31" s="108">
        <f>'1 Utsläpp'!AR32/'7 Syss'!AR32</f>
        <v>0.40614960659835292</v>
      </c>
      <c r="AS31" s="108">
        <f>'1 Utsläpp'!AS32/'7 Syss'!AS32</f>
        <v>0.44209294698938068</v>
      </c>
      <c r="AT31" s="108">
        <f>'1 Utsläpp'!AT32/'7 Syss'!AT32</f>
        <v>0.42093687376837918</v>
      </c>
      <c r="AU31" s="108">
        <f>'1 Utsläpp'!AU32/'7 Syss'!AU32</f>
        <v>0.41722620032948932</v>
      </c>
      <c r="AV31" s="108">
        <f>'1 Utsläpp'!AV32/'7 Syss'!AV32</f>
        <v>0.4085469466916356</v>
      </c>
      <c r="AW31" s="108">
        <f>'1 Utsläpp'!AW32/'7 Syss'!AW32</f>
        <v>0.44409497169706019</v>
      </c>
      <c r="AX31" s="108">
        <f>'1 Utsläpp'!AX32/'7 Syss'!AX32</f>
        <v>0.4382101640871125</v>
      </c>
      <c r="AY31" s="108">
        <f>'1 Utsläpp'!AY32/'7 Syss'!AY32</f>
        <v>0.4250407548573546</v>
      </c>
      <c r="AZ31" s="108">
        <f>'1 Utsläpp'!AZ32/'7 Syss'!AZ32</f>
        <v>0.41199411191525454</v>
      </c>
      <c r="BA31" s="108">
        <f>'1 Utsläpp'!BA32/'7 Syss'!BA32</f>
        <v>0.42079006069304603</v>
      </c>
      <c r="BB31" s="108">
        <f>'1 Utsläpp'!BB32/'7 Syss'!BB32</f>
        <v>0.45034337284189474</v>
      </c>
      <c r="BC31" s="108">
        <f>'1 Utsläpp'!BC32/'7 Syss'!BC32</f>
        <v>0.44441429582370834</v>
      </c>
      <c r="BD31" s="108">
        <f>'1 Utsläpp'!BD32/'7 Syss'!BD32</f>
        <v>0.41182853934512659</v>
      </c>
      <c r="BE31" s="108">
        <f>'1 Utsläpp'!BE32/'7 Syss'!BE32</f>
        <v>0.45788328480454954</v>
      </c>
      <c r="BF31" s="108">
        <f>'1 Utsläpp'!BF32/'7 Syss'!BF32</f>
        <v>0.43549324013374618</v>
      </c>
      <c r="BG31" s="108">
        <f>'1 Utsläpp'!BG32/'7 Syss'!BG32</f>
        <v>0.40579948704423185</v>
      </c>
      <c r="BH31" s="108">
        <f>'1 Utsläpp'!BH32/'7 Syss'!BH32</f>
        <v>0.37460497932993753</v>
      </c>
      <c r="BI31" s="108">
        <f>'1 Utsläpp'!BI32/'7 Syss'!BI32</f>
        <v>0.37323453922409605</v>
      </c>
      <c r="BJ31" s="108">
        <f>'1 Utsläpp'!BJ32/'7 Syss'!BJ32</f>
        <v>0.36153333971116147</v>
      </c>
      <c r="BK31" s="108">
        <f>'1 Utsläpp'!BK32/'7 Syss'!BK32</f>
        <v>0.36237931636160103</v>
      </c>
      <c r="BL31" s="108">
        <f>'1 Utsläpp'!BL32/'7 Syss'!BL32</f>
        <v>0.35392078862351017</v>
      </c>
      <c r="BM31" s="108">
        <f>'1 Utsläpp'!BM32/'7 Syss'!BM32</f>
        <v>0.36598340692000048</v>
      </c>
      <c r="BN31" s="108">
        <f>'1 Utsläpp'!BN32/'7 Syss'!BN32</f>
        <v>0.3532229513350732</v>
      </c>
      <c r="BO31" s="108">
        <f>'1 Utsläpp'!BO32/'7 Syss'!BO32</f>
        <v>0.35816541560586929</v>
      </c>
      <c r="BP31" s="108">
        <f>'1 Utsläpp'!BP32/'7 Syss'!BP32</f>
        <v>0.44920737415870482</v>
      </c>
    </row>
    <row r="32" spans="1:68" s="57" customFormat="1" x14ac:dyDescent="0.3">
      <c r="A32" s="57">
        <v>28</v>
      </c>
      <c r="B32" s="57" t="s">
        <v>162</v>
      </c>
      <c r="C32" s="57" t="s">
        <v>16</v>
      </c>
      <c r="D32" s="108">
        <f>'1 Utsläpp'!D33/'7 Syss'!D33</f>
        <v>0.31027008800332012</v>
      </c>
      <c r="E32" s="108">
        <f>'1 Utsläpp'!E33/'7 Syss'!E33</f>
        <v>0.33378460849600811</v>
      </c>
      <c r="F32" s="108">
        <f>'1 Utsläpp'!F33/'7 Syss'!F33</f>
        <v>0.31110740893619487</v>
      </c>
      <c r="G32" s="108">
        <f>'1 Utsläpp'!G33/'7 Syss'!G33</f>
        <v>0.28857298720121782</v>
      </c>
      <c r="H32" s="108">
        <f>'1 Utsläpp'!H33/'7 Syss'!H33</f>
        <v>0.2872439153301094</v>
      </c>
      <c r="I32" s="108">
        <f>'1 Utsläpp'!I33/'7 Syss'!I33</f>
        <v>0.3096963372773181</v>
      </c>
      <c r="J32" s="108">
        <f>'1 Utsläpp'!J33/'7 Syss'!J33</f>
        <v>0.29722283624368795</v>
      </c>
      <c r="K32" s="108">
        <f>'1 Utsläpp'!K33/'7 Syss'!K33</f>
        <v>0.27388601754631486</v>
      </c>
      <c r="L32" s="108">
        <f>'1 Utsläpp'!L33/'7 Syss'!L33</f>
        <v>0.28935119370868861</v>
      </c>
      <c r="M32" s="108">
        <f>'1 Utsläpp'!M33/'7 Syss'!M33</f>
        <v>0.30235043250432231</v>
      </c>
      <c r="N32" s="108">
        <f>'1 Utsläpp'!N33/'7 Syss'!N33</f>
        <v>0.28842860049077795</v>
      </c>
      <c r="O32" s="108">
        <f>'1 Utsläpp'!O33/'7 Syss'!O33</f>
        <v>0.27290414233556581</v>
      </c>
      <c r="P32" s="108">
        <f>'1 Utsläpp'!P33/'7 Syss'!P33</f>
        <v>0.25866851604634378</v>
      </c>
      <c r="Q32" s="108">
        <f>'1 Utsläpp'!Q33/'7 Syss'!Q33</f>
        <v>0.26869576389502486</v>
      </c>
      <c r="R32" s="108">
        <f>'1 Utsläpp'!R33/'7 Syss'!R33</f>
        <v>0.25675307214044341</v>
      </c>
      <c r="S32" s="108">
        <f>'1 Utsläpp'!S33/'7 Syss'!S33</f>
        <v>0.24288497190295</v>
      </c>
      <c r="T32" s="108">
        <f>'1 Utsläpp'!T33/'7 Syss'!T33</f>
        <v>0.23802095418090644</v>
      </c>
      <c r="U32" s="108">
        <f>'1 Utsläpp'!U33/'7 Syss'!U33</f>
        <v>0.23502863471201205</v>
      </c>
      <c r="V32" s="108">
        <f>'1 Utsläpp'!V33/'7 Syss'!V33</f>
        <v>0.23298028876329885</v>
      </c>
      <c r="W32" s="108">
        <f>'1 Utsläpp'!W33/'7 Syss'!W33</f>
        <v>0.21720594979633218</v>
      </c>
      <c r="X32" s="108">
        <f>'1 Utsläpp'!X33/'7 Syss'!X33</f>
        <v>0.22543681278415814</v>
      </c>
      <c r="Y32" s="108">
        <f>'1 Utsläpp'!Y33/'7 Syss'!Y33</f>
        <v>0.23353095326232495</v>
      </c>
      <c r="Z32" s="108">
        <f>'1 Utsläpp'!Z33/'7 Syss'!Z33</f>
        <v>0.22928402309276316</v>
      </c>
      <c r="AA32" s="108">
        <f>'1 Utsläpp'!AA33/'7 Syss'!AA33</f>
        <v>0.21127264015995742</v>
      </c>
      <c r="AB32" s="108">
        <f>'1 Utsläpp'!AB33/'7 Syss'!AB33</f>
        <v>0.21787783427274973</v>
      </c>
      <c r="AC32" s="108">
        <f>'1 Utsläpp'!AC33/'7 Syss'!AC33</f>
        <v>0.22351197538221085</v>
      </c>
      <c r="AD32" s="108">
        <f>'1 Utsläpp'!AD33/'7 Syss'!AD33</f>
        <v>0.21572402652708789</v>
      </c>
      <c r="AE32" s="108">
        <f>'1 Utsläpp'!AE33/'7 Syss'!AE33</f>
        <v>0.19867123433268763</v>
      </c>
      <c r="AF32" s="108">
        <f>'1 Utsläpp'!AF33/'7 Syss'!AF33</f>
        <v>0.20364778458392604</v>
      </c>
      <c r="AG32" s="108">
        <f>'1 Utsläpp'!AG33/'7 Syss'!AG33</f>
        <v>0.21158775670799856</v>
      </c>
      <c r="AH32" s="108">
        <f>'1 Utsläpp'!AH33/'7 Syss'!AH33</f>
        <v>0.21524842611972717</v>
      </c>
      <c r="AI32" s="108">
        <f>'1 Utsläpp'!AI33/'7 Syss'!AI33</f>
        <v>0.20148482242205851</v>
      </c>
      <c r="AJ32" s="108">
        <f>'1 Utsläpp'!AJ33/'7 Syss'!AJ33</f>
        <v>0.17308551964099794</v>
      </c>
      <c r="AK32" s="108">
        <f>'1 Utsläpp'!AK33/'7 Syss'!AK33</f>
        <v>0.18426655104854395</v>
      </c>
      <c r="AL32" s="108">
        <f>'1 Utsläpp'!AL33/'7 Syss'!AL33</f>
        <v>0.18442885724176702</v>
      </c>
      <c r="AM32" s="108">
        <f>'1 Utsläpp'!AM33/'7 Syss'!AM33</f>
        <v>0.17234803455136335</v>
      </c>
      <c r="AN32" s="108">
        <f>'1 Utsläpp'!AN33/'7 Syss'!AN33</f>
        <v>0.16861632273730665</v>
      </c>
      <c r="AO32" s="108">
        <f>'1 Utsläpp'!AO33/'7 Syss'!AO33</f>
        <v>0.18017215693958394</v>
      </c>
      <c r="AP32" s="108">
        <f>'1 Utsläpp'!AP33/'7 Syss'!AP33</f>
        <v>0.18180062137386033</v>
      </c>
      <c r="AQ32" s="108">
        <f>'1 Utsläpp'!AQ33/'7 Syss'!AQ33</f>
        <v>0.16603137468367704</v>
      </c>
      <c r="AR32" s="108">
        <f>'1 Utsläpp'!AR33/'7 Syss'!AR33</f>
        <v>0.1591969825291282</v>
      </c>
      <c r="AS32" s="108">
        <f>'1 Utsläpp'!AS33/'7 Syss'!AS33</f>
        <v>0.17443088643105861</v>
      </c>
      <c r="AT32" s="108">
        <f>'1 Utsläpp'!AT33/'7 Syss'!AT33</f>
        <v>0.17937154570007244</v>
      </c>
      <c r="AU32" s="108">
        <f>'1 Utsläpp'!AU33/'7 Syss'!AU33</f>
        <v>0.16681356483543755</v>
      </c>
      <c r="AV32" s="108">
        <f>'1 Utsläpp'!AV33/'7 Syss'!AV33</f>
        <v>0.15712221629515505</v>
      </c>
      <c r="AW32" s="108">
        <f>'1 Utsläpp'!AW33/'7 Syss'!AW33</f>
        <v>0.17261846334854347</v>
      </c>
      <c r="AX32" s="108">
        <f>'1 Utsläpp'!AX33/'7 Syss'!AX33</f>
        <v>0.18050979327684963</v>
      </c>
      <c r="AY32" s="108">
        <f>'1 Utsläpp'!AY33/'7 Syss'!AY33</f>
        <v>0.16440203503159187</v>
      </c>
      <c r="AZ32" s="108">
        <f>'1 Utsläpp'!AZ33/'7 Syss'!AZ33</f>
        <v>0.1479064431255725</v>
      </c>
      <c r="BA32" s="108">
        <f>'1 Utsläpp'!BA33/'7 Syss'!BA33</f>
        <v>0.14926695683924643</v>
      </c>
      <c r="BB32" s="108">
        <f>'1 Utsläpp'!BB33/'7 Syss'!BB33</f>
        <v>0.16792869660697113</v>
      </c>
      <c r="BC32" s="108">
        <f>'1 Utsläpp'!BC33/'7 Syss'!BC33</f>
        <v>0.14842631686541466</v>
      </c>
      <c r="BD32" s="108">
        <f>'1 Utsläpp'!BD33/'7 Syss'!BD33</f>
        <v>0.13395124289101865</v>
      </c>
      <c r="BE32" s="108">
        <f>'1 Utsläpp'!BE33/'7 Syss'!BE33</f>
        <v>0.14991865745940056</v>
      </c>
      <c r="BF32" s="108">
        <f>'1 Utsläpp'!BF33/'7 Syss'!BF33</f>
        <v>0.16031497147881546</v>
      </c>
      <c r="BG32" s="108">
        <f>'1 Utsläpp'!BG33/'7 Syss'!BG33</f>
        <v>0.13970476546759242</v>
      </c>
      <c r="BH32" s="108">
        <f>'1 Utsläpp'!BH33/'7 Syss'!BH33</f>
        <v>0.12317706802207268</v>
      </c>
      <c r="BI32" s="108">
        <f>'1 Utsläpp'!BI33/'7 Syss'!BI33</f>
        <v>0.12685853705415012</v>
      </c>
      <c r="BJ32" s="108">
        <f>'1 Utsläpp'!BJ33/'7 Syss'!BJ33</f>
        <v>0.13622115985895367</v>
      </c>
      <c r="BK32" s="108">
        <f>'1 Utsläpp'!BK33/'7 Syss'!BK33</f>
        <v>0.12606237339460011</v>
      </c>
      <c r="BL32" s="108">
        <f>'1 Utsläpp'!BL33/'7 Syss'!BL33</f>
        <v>0.12010421940329964</v>
      </c>
      <c r="BM32" s="108">
        <f>'1 Utsläpp'!BM33/'7 Syss'!BM33</f>
        <v>0.12613494502099903</v>
      </c>
      <c r="BN32" s="108">
        <f>'1 Utsläpp'!BN33/'7 Syss'!BN33</f>
        <v>0.13155974951752322</v>
      </c>
      <c r="BO32" s="108">
        <f>'1 Utsläpp'!BO33/'7 Syss'!BO33</f>
        <v>0.12241484800360557</v>
      </c>
      <c r="BP32" s="108">
        <f>'1 Utsläpp'!BP33/'7 Syss'!BP33</f>
        <v>0.13936700693174919</v>
      </c>
    </row>
    <row r="33" spans="1:68" s="57" customFormat="1" x14ac:dyDescent="0.3">
      <c r="A33" s="57">
        <v>29</v>
      </c>
      <c r="B33" s="57" t="s">
        <v>163</v>
      </c>
      <c r="C33" s="57" t="s">
        <v>17</v>
      </c>
      <c r="D33" s="108">
        <f>'1 Utsläpp'!D34/'7 Syss'!D34</f>
        <v>0.62951357179878487</v>
      </c>
      <c r="E33" s="108">
        <f>'1 Utsläpp'!E34/'7 Syss'!E34</f>
        <v>0.71173197137297717</v>
      </c>
      <c r="F33" s="108">
        <f>'1 Utsläpp'!F34/'7 Syss'!F34</f>
        <v>0.68798595810198804</v>
      </c>
      <c r="G33" s="108">
        <f>'1 Utsläpp'!G34/'7 Syss'!G34</f>
        <v>0.68993600120807441</v>
      </c>
      <c r="H33" s="108">
        <f>'1 Utsläpp'!H34/'7 Syss'!H34</f>
        <v>0.58778987473241306</v>
      </c>
      <c r="I33" s="108">
        <f>'1 Utsläpp'!I34/'7 Syss'!I34</f>
        <v>0.65490489475173996</v>
      </c>
      <c r="J33" s="108">
        <f>'1 Utsläpp'!J34/'7 Syss'!J34</f>
        <v>0.63822853434681381</v>
      </c>
      <c r="K33" s="108">
        <f>'1 Utsläpp'!K34/'7 Syss'!K34</f>
        <v>0.62107820323891549</v>
      </c>
      <c r="L33" s="108">
        <f>'1 Utsläpp'!L34/'7 Syss'!L34</f>
        <v>0.58980386968180787</v>
      </c>
      <c r="M33" s="108">
        <f>'1 Utsläpp'!M34/'7 Syss'!M34</f>
        <v>0.67543238527085392</v>
      </c>
      <c r="N33" s="108">
        <f>'1 Utsläpp'!N34/'7 Syss'!N34</f>
        <v>0.6555035825586345</v>
      </c>
      <c r="O33" s="108">
        <f>'1 Utsläpp'!O34/'7 Syss'!O34</f>
        <v>0.65157612106768514</v>
      </c>
      <c r="P33" s="108">
        <f>'1 Utsläpp'!P34/'7 Syss'!P34</f>
        <v>0.4836841232767275</v>
      </c>
      <c r="Q33" s="108">
        <f>'1 Utsläpp'!Q34/'7 Syss'!Q34</f>
        <v>0.55799440621127494</v>
      </c>
      <c r="R33" s="108">
        <f>'1 Utsläpp'!R34/'7 Syss'!R34</f>
        <v>0.5455536401456258</v>
      </c>
      <c r="S33" s="108">
        <f>'1 Utsläpp'!S34/'7 Syss'!S34</f>
        <v>0.53951238591833606</v>
      </c>
      <c r="T33" s="108">
        <f>'1 Utsläpp'!T34/'7 Syss'!T34</f>
        <v>0.550769561533895</v>
      </c>
      <c r="U33" s="108">
        <f>'1 Utsläpp'!U34/'7 Syss'!U34</f>
        <v>0.6150508825254053</v>
      </c>
      <c r="V33" s="108">
        <f>'1 Utsläpp'!V34/'7 Syss'!V34</f>
        <v>0.60732459250285264</v>
      </c>
      <c r="W33" s="108">
        <f>'1 Utsläpp'!W34/'7 Syss'!W34</f>
        <v>0.59177537536933689</v>
      </c>
      <c r="X33" s="108">
        <f>'1 Utsläpp'!X34/'7 Syss'!X34</f>
        <v>0.47065809477130494</v>
      </c>
      <c r="Y33" s="108">
        <f>'1 Utsläpp'!Y34/'7 Syss'!Y34</f>
        <v>0.51438163826201144</v>
      </c>
      <c r="Z33" s="108">
        <f>'1 Utsläpp'!Z34/'7 Syss'!Z34</f>
        <v>0.52769297379423419</v>
      </c>
      <c r="AA33" s="108">
        <f>'1 Utsläpp'!AA34/'7 Syss'!AA34</f>
        <v>0.51360998577267014</v>
      </c>
      <c r="AB33" s="108">
        <f>'1 Utsläpp'!AB34/'7 Syss'!AB34</f>
        <v>0.44255818608941855</v>
      </c>
      <c r="AC33" s="108">
        <f>'1 Utsläpp'!AC34/'7 Syss'!AC34</f>
        <v>0.51924419281644951</v>
      </c>
      <c r="AD33" s="108">
        <f>'1 Utsläpp'!AD34/'7 Syss'!AD34</f>
        <v>0.50982998592335593</v>
      </c>
      <c r="AE33" s="108">
        <f>'1 Utsläpp'!AE34/'7 Syss'!AE34</f>
        <v>0.50682117459418619</v>
      </c>
      <c r="AF33" s="108">
        <f>'1 Utsläpp'!AF34/'7 Syss'!AF34</f>
        <v>0.45290903772128815</v>
      </c>
      <c r="AG33" s="108">
        <f>'1 Utsläpp'!AG34/'7 Syss'!AG34</f>
        <v>0.50420571365050737</v>
      </c>
      <c r="AH33" s="108">
        <f>'1 Utsläpp'!AH34/'7 Syss'!AH34</f>
        <v>0.48879712605162101</v>
      </c>
      <c r="AI33" s="108">
        <f>'1 Utsläpp'!AI34/'7 Syss'!AI34</f>
        <v>0.50711162766490236</v>
      </c>
      <c r="AJ33" s="108">
        <f>'1 Utsläpp'!AJ34/'7 Syss'!AJ34</f>
        <v>0.40723410644445851</v>
      </c>
      <c r="AK33" s="108">
        <f>'1 Utsläpp'!AK34/'7 Syss'!AK34</f>
        <v>0.43698977648710047</v>
      </c>
      <c r="AL33" s="108">
        <f>'1 Utsläpp'!AL34/'7 Syss'!AL34</f>
        <v>0.43529172907927555</v>
      </c>
      <c r="AM33" s="108">
        <f>'1 Utsläpp'!AM34/'7 Syss'!AM34</f>
        <v>0.45165373685211685</v>
      </c>
      <c r="AN33" s="108">
        <f>'1 Utsläpp'!AN34/'7 Syss'!AN34</f>
        <v>0.5331692512537638</v>
      </c>
      <c r="AO33" s="108">
        <f>'1 Utsläpp'!AO34/'7 Syss'!AO34</f>
        <v>0.54107669321888197</v>
      </c>
      <c r="AP33" s="108">
        <f>'1 Utsläpp'!AP34/'7 Syss'!AP34</f>
        <v>0.54406173060026919</v>
      </c>
      <c r="AQ33" s="108">
        <f>'1 Utsläpp'!AQ34/'7 Syss'!AQ34</f>
        <v>0.5645103080010796</v>
      </c>
      <c r="AR33" s="108">
        <f>'1 Utsläpp'!AR34/'7 Syss'!AR34</f>
        <v>0.4007429049964038</v>
      </c>
      <c r="AS33" s="108">
        <f>'1 Utsläpp'!AS34/'7 Syss'!AS34</f>
        <v>0.41596672448818234</v>
      </c>
      <c r="AT33" s="108">
        <f>'1 Utsläpp'!AT34/'7 Syss'!AT34</f>
        <v>0.43676597384745258</v>
      </c>
      <c r="AU33" s="108">
        <f>'1 Utsläpp'!AU34/'7 Syss'!AU34</f>
        <v>0.45208426532685497</v>
      </c>
      <c r="AV33" s="108">
        <f>'1 Utsläpp'!AV34/'7 Syss'!AV34</f>
        <v>0.38606841516244883</v>
      </c>
      <c r="AW33" s="108">
        <f>'1 Utsläpp'!AW34/'7 Syss'!AW34</f>
        <v>0.39544776640229007</v>
      </c>
      <c r="AX33" s="108">
        <f>'1 Utsläpp'!AX34/'7 Syss'!AX34</f>
        <v>0.40180501867787471</v>
      </c>
      <c r="AY33" s="108">
        <f>'1 Utsläpp'!AY34/'7 Syss'!AY34</f>
        <v>0.39719682149192792</v>
      </c>
      <c r="AZ33" s="108">
        <f>'1 Utsläpp'!AZ34/'7 Syss'!AZ34</f>
        <v>0.36057851968177063</v>
      </c>
      <c r="BA33" s="108">
        <f>'1 Utsläpp'!BA34/'7 Syss'!BA34</f>
        <v>0.36496624407716249</v>
      </c>
      <c r="BB33" s="108">
        <f>'1 Utsläpp'!BB34/'7 Syss'!BB34</f>
        <v>0.37515854407770372</v>
      </c>
      <c r="BC33" s="108">
        <f>'1 Utsläpp'!BC34/'7 Syss'!BC34</f>
        <v>0.35793977618037587</v>
      </c>
      <c r="BD33" s="108">
        <f>'1 Utsläpp'!BD34/'7 Syss'!BD34</f>
        <v>0.32827834952178192</v>
      </c>
      <c r="BE33" s="108">
        <f>'1 Utsläpp'!BE34/'7 Syss'!BE34</f>
        <v>0.33721762771488439</v>
      </c>
      <c r="BF33" s="108">
        <f>'1 Utsläpp'!BF34/'7 Syss'!BF34</f>
        <v>0.33205262416591286</v>
      </c>
      <c r="BG33" s="108">
        <f>'1 Utsläpp'!BG34/'7 Syss'!BG34</f>
        <v>0.32039047490674677</v>
      </c>
      <c r="BH33" s="108">
        <f>'1 Utsläpp'!BH34/'7 Syss'!BH34</f>
        <v>0.28930807357310956</v>
      </c>
      <c r="BI33" s="108">
        <f>'1 Utsläpp'!BI34/'7 Syss'!BI34</f>
        <v>0.29655672497314678</v>
      </c>
      <c r="BJ33" s="108">
        <f>'1 Utsläpp'!BJ34/'7 Syss'!BJ34</f>
        <v>0.2991896839912016</v>
      </c>
      <c r="BK33" s="108">
        <f>'1 Utsläpp'!BK34/'7 Syss'!BK34</f>
        <v>0.29291430640650812</v>
      </c>
      <c r="BL33" s="108">
        <f>'1 Utsläpp'!BL34/'7 Syss'!BL34</f>
        <v>0.28744520257563455</v>
      </c>
      <c r="BM33" s="108">
        <f>'1 Utsläpp'!BM34/'7 Syss'!BM34</f>
        <v>0.29275907825290526</v>
      </c>
      <c r="BN33" s="108">
        <f>'1 Utsläpp'!BN34/'7 Syss'!BN34</f>
        <v>0.29258681731288211</v>
      </c>
      <c r="BO33" s="108">
        <f>'1 Utsläpp'!BO34/'7 Syss'!BO34</f>
        <v>0.28511384303444393</v>
      </c>
      <c r="BP33" s="108">
        <f>'1 Utsläpp'!BP34/'7 Syss'!BP34</f>
        <v>0.29625614963909541</v>
      </c>
    </row>
    <row r="34" spans="1:68" s="57" customFormat="1" x14ac:dyDescent="0.3">
      <c r="A34" s="57">
        <v>30</v>
      </c>
      <c r="B34" s="57" t="s">
        <v>164</v>
      </c>
      <c r="C34" s="57" t="s">
        <v>18</v>
      </c>
      <c r="D34" s="108">
        <f>'1 Utsläpp'!D35/'7 Syss'!D35</f>
        <v>8.8084060840154507E-2</v>
      </c>
      <c r="E34" s="108">
        <f>'1 Utsläpp'!E35/'7 Syss'!E35</f>
        <v>8.9831431134741485E-2</v>
      </c>
      <c r="F34" s="108">
        <f>'1 Utsläpp'!F35/'7 Syss'!F35</f>
        <v>8.2051356133833048E-2</v>
      </c>
      <c r="G34" s="108">
        <f>'1 Utsläpp'!G35/'7 Syss'!G35</f>
        <v>8.0814344213831005E-2</v>
      </c>
      <c r="H34" s="108">
        <f>'1 Utsläpp'!H35/'7 Syss'!H35</f>
        <v>8.5357527687866697E-2</v>
      </c>
      <c r="I34" s="108">
        <f>'1 Utsläpp'!I35/'7 Syss'!I35</f>
        <v>8.6581276374524979E-2</v>
      </c>
      <c r="J34" s="108">
        <f>'1 Utsläpp'!J35/'7 Syss'!J35</f>
        <v>8.0538949575635566E-2</v>
      </c>
      <c r="K34" s="108">
        <f>'1 Utsläpp'!K35/'7 Syss'!K35</f>
        <v>7.8118108341551987E-2</v>
      </c>
      <c r="L34" s="108">
        <f>'1 Utsläpp'!L35/'7 Syss'!L35</f>
        <v>8.6118976614911691E-2</v>
      </c>
      <c r="M34" s="108">
        <f>'1 Utsläpp'!M35/'7 Syss'!M35</f>
        <v>8.4297595398741626E-2</v>
      </c>
      <c r="N34" s="108">
        <f>'1 Utsläpp'!N35/'7 Syss'!N35</f>
        <v>7.996793178399042E-2</v>
      </c>
      <c r="O34" s="108">
        <f>'1 Utsläpp'!O35/'7 Syss'!O35</f>
        <v>8.0545211468254663E-2</v>
      </c>
      <c r="P34" s="108">
        <f>'1 Utsläpp'!P35/'7 Syss'!P35</f>
        <v>8.2122518472254075E-2</v>
      </c>
      <c r="Q34" s="108">
        <f>'1 Utsläpp'!Q35/'7 Syss'!Q35</f>
        <v>8.1893100416105327E-2</v>
      </c>
      <c r="R34" s="108">
        <f>'1 Utsläpp'!R35/'7 Syss'!R35</f>
        <v>7.5952256721925251E-2</v>
      </c>
      <c r="S34" s="108">
        <f>'1 Utsläpp'!S35/'7 Syss'!S35</f>
        <v>7.2689293476045594E-2</v>
      </c>
      <c r="T34" s="108">
        <f>'1 Utsläpp'!T35/'7 Syss'!T35</f>
        <v>7.6216437328719175E-2</v>
      </c>
      <c r="U34" s="108">
        <f>'1 Utsläpp'!U35/'7 Syss'!U35</f>
        <v>7.4258032370137894E-2</v>
      </c>
      <c r="V34" s="108">
        <f>'1 Utsläpp'!V35/'7 Syss'!V35</f>
        <v>7.2241075424312351E-2</v>
      </c>
      <c r="W34" s="108">
        <f>'1 Utsläpp'!W35/'7 Syss'!W35</f>
        <v>6.8454150950421774E-2</v>
      </c>
      <c r="X34" s="108">
        <f>'1 Utsläpp'!X35/'7 Syss'!X35</f>
        <v>6.9957560206377264E-2</v>
      </c>
      <c r="Y34" s="108">
        <f>'1 Utsläpp'!Y35/'7 Syss'!Y35</f>
        <v>7.1936994865532386E-2</v>
      </c>
      <c r="Z34" s="108">
        <f>'1 Utsläpp'!Z35/'7 Syss'!Z35</f>
        <v>6.965995179023593E-2</v>
      </c>
      <c r="AA34" s="108">
        <f>'1 Utsläpp'!AA35/'7 Syss'!AA35</f>
        <v>6.2660264527406501E-2</v>
      </c>
      <c r="AB34" s="108">
        <f>'1 Utsläpp'!AB35/'7 Syss'!AB35</f>
        <v>6.4054876162997307E-2</v>
      </c>
      <c r="AC34" s="108">
        <f>'1 Utsläpp'!AC35/'7 Syss'!AC35</f>
        <v>6.6083186921289172E-2</v>
      </c>
      <c r="AD34" s="108">
        <f>'1 Utsläpp'!AD35/'7 Syss'!AD35</f>
        <v>6.3571399801226502E-2</v>
      </c>
      <c r="AE34" s="108">
        <f>'1 Utsläpp'!AE35/'7 Syss'!AE35</f>
        <v>5.8658691336982233E-2</v>
      </c>
      <c r="AF34" s="108">
        <f>'1 Utsläpp'!AF35/'7 Syss'!AF35</f>
        <v>6.3334116527848247E-2</v>
      </c>
      <c r="AG34" s="108">
        <f>'1 Utsläpp'!AG35/'7 Syss'!AG35</f>
        <v>6.7290498013519176E-2</v>
      </c>
      <c r="AH34" s="108">
        <f>'1 Utsläpp'!AH35/'7 Syss'!AH35</f>
        <v>6.2818225073721035E-2</v>
      </c>
      <c r="AI34" s="108">
        <f>'1 Utsläpp'!AI35/'7 Syss'!AI35</f>
        <v>6.1324434248779348E-2</v>
      </c>
      <c r="AJ34" s="108">
        <f>'1 Utsläpp'!AJ35/'7 Syss'!AJ35</f>
        <v>5.4384516998957029E-2</v>
      </c>
      <c r="AK34" s="108">
        <f>'1 Utsläpp'!AK35/'7 Syss'!AK35</f>
        <v>6.194988126019893E-2</v>
      </c>
      <c r="AL34" s="108">
        <f>'1 Utsläpp'!AL35/'7 Syss'!AL35</f>
        <v>5.6621394062107061E-2</v>
      </c>
      <c r="AM34" s="108">
        <f>'1 Utsläpp'!AM35/'7 Syss'!AM35</f>
        <v>5.6976784712279564E-2</v>
      </c>
      <c r="AN34" s="108">
        <f>'1 Utsläpp'!AN35/'7 Syss'!AN35</f>
        <v>5.3176193166967187E-2</v>
      </c>
      <c r="AO34" s="108">
        <f>'1 Utsläpp'!AO35/'7 Syss'!AO35</f>
        <v>6.3215598374425433E-2</v>
      </c>
      <c r="AP34" s="108">
        <f>'1 Utsläpp'!AP35/'7 Syss'!AP35</f>
        <v>5.7959256623223571E-2</v>
      </c>
      <c r="AQ34" s="108">
        <f>'1 Utsläpp'!AQ35/'7 Syss'!AQ35</f>
        <v>5.7491897230404328E-2</v>
      </c>
      <c r="AR34" s="108">
        <f>'1 Utsläpp'!AR35/'7 Syss'!AR35</f>
        <v>5.0041728413197872E-2</v>
      </c>
      <c r="AS34" s="108">
        <f>'1 Utsläpp'!AS35/'7 Syss'!AS35</f>
        <v>6.0698506095376706E-2</v>
      </c>
      <c r="AT34" s="108">
        <f>'1 Utsläpp'!AT35/'7 Syss'!AT35</f>
        <v>5.7260166033464073E-2</v>
      </c>
      <c r="AU34" s="108">
        <f>'1 Utsläpp'!AU35/'7 Syss'!AU35</f>
        <v>5.8107453844956497E-2</v>
      </c>
      <c r="AV34" s="108">
        <f>'1 Utsläpp'!AV35/'7 Syss'!AV35</f>
        <v>5.0097358816441749E-2</v>
      </c>
      <c r="AW34" s="108">
        <f>'1 Utsläpp'!AW35/'7 Syss'!AW35</f>
        <v>5.8030380686755485E-2</v>
      </c>
      <c r="AX34" s="108">
        <f>'1 Utsläpp'!AX35/'7 Syss'!AX35</f>
        <v>5.5769487997197907E-2</v>
      </c>
      <c r="AY34" s="108">
        <f>'1 Utsläpp'!AY35/'7 Syss'!AY35</f>
        <v>5.4722962015090207E-2</v>
      </c>
      <c r="AZ34" s="108">
        <f>'1 Utsläpp'!AZ35/'7 Syss'!AZ35</f>
        <v>4.9139219925745256E-2</v>
      </c>
      <c r="BA34" s="108">
        <f>'1 Utsläpp'!BA35/'7 Syss'!BA35</f>
        <v>4.9492771000463349E-2</v>
      </c>
      <c r="BB34" s="108">
        <f>'1 Utsläpp'!BB35/'7 Syss'!BB35</f>
        <v>5.3319867801250288E-2</v>
      </c>
      <c r="BC34" s="108">
        <f>'1 Utsläpp'!BC35/'7 Syss'!BC35</f>
        <v>5.0960386244447278E-2</v>
      </c>
      <c r="BD34" s="108">
        <f>'1 Utsläpp'!BD35/'7 Syss'!BD35</f>
        <v>4.5556501122137917E-2</v>
      </c>
      <c r="BE34" s="108">
        <f>'1 Utsläpp'!BE35/'7 Syss'!BE35</f>
        <v>5.2492614535106195E-2</v>
      </c>
      <c r="BF34" s="108">
        <f>'1 Utsläpp'!BF35/'7 Syss'!BF35</f>
        <v>5.2972346508864579E-2</v>
      </c>
      <c r="BG34" s="108">
        <f>'1 Utsläpp'!BG35/'7 Syss'!BG35</f>
        <v>4.9205278560382683E-2</v>
      </c>
      <c r="BH34" s="108">
        <f>'1 Utsläpp'!BH35/'7 Syss'!BH35</f>
        <v>4.239873196394623E-2</v>
      </c>
      <c r="BI34" s="108">
        <f>'1 Utsläpp'!BI35/'7 Syss'!BI35</f>
        <v>4.5097280106480377E-2</v>
      </c>
      <c r="BJ34" s="108">
        <f>'1 Utsläpp'!BJ35/'7 Syss'!BJ35</f>
        <v>4.5400142330989421E-2</v>
      </c>
      <c r="BK34" s="108">
        <f>'1 Utsläpp'!BK35/'7 Syss'!BK35</f>
        <v>4.4488958685629881E-2</v>
      </c>
      <c r="BL34" s="108">
        <f>'1 Utsläpp'!BL35/'7 Syss'!BL35</f>
        <v>4.2281518055782549E-2</v>
      </c>
      <c r="BM34" s="108">
        <f>'1 Utsläpp'!BM35/'7 Syss'!BM35</f>
        <v>4.5346384802221057E-2</v>
      </c>
      <c r="BN34" s="108">
        <f>'1 Utsläpp'!BN35/'7 Syss'!BN35</f>
        <v>4.4364882485768017E-2</v>
      </c>
      <c r="BO34" s="108">
        <f>'1 Utsläpp'!BO35/'7 Syss'!BO35</f>
        <v>4.313492476376115E-2</v>
      </c>
      <c r="BP34" s="108">
        <f>'1 Utsläpp'!BP35/'7 Syss'!BP35</f>
        <v>4.8934697967378045E-2</v>
      </c>
    </row>
    <row r="35" spans="1:68" s="57" customFormat="1" x14ac:dyDescent="0.3">
      <c r="A35" s="57">
        <v>31</v>
      </c>
      <c r="B35" s="57" t="s">
        <v>165</v>
      </c>
      <c r="C35" s="57" t="s">
        <v>19</v>
      </c>
      <c r="D35" s="108">
        <f>'1 Utsläpp'!D36/'7 Syss'!D36</f>
        <v>0.81330785056115129</v>
      </c>
      <c r="E35" s="108">
        <f>'1 Utsläpp'!E36/'7 Syss'!E36</f>
        <v>0.84811701964558206</v>
      </c>
      <c r="F35" s="108">
        <f>'1 Utsläpp'!F36/'7 Syss'!F36</f>
        <v>0.73554516032018946</v>
      </c>
      <c r="G35" s="108">
        <f>'1 Utsläpp'!G36/'7 Syss'!G36</f>
        <v>0.79414664160049275</v>
      </c>
      <c r="H35" s="108">
        <f>'1 Utsläpp'!H36/'7 Syss'!H36</f>
        <v>0.82043511221092791</v>
      </c>
      <c r="I35" s="108">
        <f>'1 Utsläpp'!I36/'7 Syss'!I36</f>
        <v>0.83447275201431259</v>
      </c>
      <c r="J35" s="108">
        <f>'1 Utsläpp'!J36/'7 Syss'!J36</f>
        <v>0.75465480366036164</v>
      </c>
      <c r="K35" s="108">
        <f>'1 Utsläpp'!K36/'7 Syss'!K36</f>
        <v>0.81288281506584492</v>
      </c>
      <c r="L35" s="108">
        <f>'1 Utsläpp'!L36/'7 Syss'!L36</f>
        <v>0.81069753488232743</v>
      </c>
      <c r="M35" s="108">
        <f>'1 Utsläpp'!M36/'7 Syss'!M36</f>
        <v>0.79708911993489384</v>
      </c>
      <c r="N35" s="108">
        <f>'1 Utsläpp'!N36/'7 Syss'!N36</f>
        <v>0.72509240226508465</v>
      </c>
      <c r="O35" s="108">
        <f>'1 Utsläpp'!O36/'7 Syss'!O36</f>
        <v>0.82086760610435716</v>
      </c>
      <c r="P35" s="108">
        <f>'1 Utsläpp'!P36/'7 Syss'!P36</f>
        <v>0.8534869762993853</v>
      </c>
      <c r="Q35" s="108">
        <f>'1 Utsläpp'!Q36/'7 Syss'!Q36</f>
        <v>0.85058067705887896</v>
      </c>
      <c r="R35" s="108">
        <f>'1 Utsläpp'!R36/'7 Syss'!R36</f>
        <v>0.75418798999523373</v>
      </c>
      <c r="S35" s="108">
        <f>'1 Utsläpp'!S36/'7 Syss'!S36</f>
        <v>0.82719372945416147</v>
      </c>
      <c r="T35" s="108">
        <f>'1 Utsläpp'!T36/'7 Syss'!T36</f>
        <v>0.7998674307694682</v>
      </c>
      <c r="U35" s="108">
        <f>'1 Utsläpp'!U36/'7 Syss'!U36</f>
        <v>0.77440721256449219</v>
      </c>
      <c r="V35" s="108">
        <f>'1 Utsläpp'!V36/'7 Syss'!V36</f>
        <v>0.69382819182598354</v>
      </c>
      <c r="W35" s="108">
        <f>'1 Utsläpp'!W36/'7 Syss'!W36</f>
        <v>0.76176383059779329</v>
      </c>
      <c r="X35" s="108">
        <f>'1 Utsläpp'!X36/'7 Syss'!X36</f>
        <v>0.76312872965001544</v>
      </c>
      <c r="Y35" s="108">
        <f>'1 Utsläpp'!Y36/'7 Syss'!Y36</f>
        <v>0.73671051536094789</v>
      </c>
      <c r="Z35" s="108">
        <f>'1 Utsläpp'!Z36/'7 Syss'!Z36</f>
        <v>0.67429008086431119</v>
      </c>
      <c r="AA35" s="108">
        <f>'1 Utsläpp'!AA36/'7 Syss'!AA36</f>
        <v>0.71515446188961884</v>
      </c>
      <c r="AB35" s="108">
        <f>'1 Utsläpp'!AB36/'7 Syss'!AB36</f>
        <v>0.70853746852632427</v>
      </c>
      <c r="AC35" s="108">
        <f>'1 Utsläpp'!AC36/'7 Syss'!AC36</f>
        <v>0.67051511454949098</v>
      </c>
      <c r="AD35" s="108">
        <f>'1 Utsläpp'!AD36/'7 Syss'!AD36</f>
        <v>0.6392701703170689</v>
      </c>
      <c r="AE35" s="108">
        <f>'1 Utsläpp'!AE36/'7 Syss'!AE36</f>
        <v>0.69875916109647529</v>
      </c>
      <c r="AF35" s="108">
        <f>'1 Utsläpp'!AF36/'7 Syss'!AF36</f>
        <v>0.66597701389051178</v>
      </c>
      <c r="AG35" s="108">
        <f>'1 Utsläpp'!AG36/'7 Syss'!AG36</f>
        <v>0.65559478411551497</v>
      </c>
      <c r="AH35" s="108">
        <f>'1 Utsläpp'!AH36/'7 Syss'!AH36</f>
        <v>0.62911957906251104</v>
      </c>
      <c r="AI35" s="108">
        <f>'1 Utsläpp'!AI36/'7 Syss'!AI36</f>
        <v>0.68355129304660045</v>
      </c>
      <c r="AJ35" s="108">
        <f>'1 Utsläpp'!AJ36/'7 Syss'!AJ36</f>
        <v>0.63138519921975444</v>
      </c>
      <c r="AK35" s="108">
        <f>'1 Utsläpp'!AK36/'7 Syss'!AK36</f>
        <v>0.59229742406671793</v>
      </c>
      <c r="AL35" s="108">
        <f>'1 Utsläpp'!AL36/'7 Syss'!AL36</f>
        <v>0.58993695712818062</v>
      </c>
      <c r="AM35" s="108">
        <f>'1 Utsläpp'!AM36/'7 Syss'!AM36</f>
        <v>0.62057906277840369</v>
      </c>
      <c r="AN35" s="108">
        <f>'1 Utsläpp'!AN36/'7 Syss'!AN36</f>
        <v>0.57832280237012368</v>
      </c>
      <c r="AO35" s="108">
        <f>'1 Utsläpp'!AO36/'7 Syss'!AO36</f>
        <v>0.57083442369814053</v>
      </c>
      <c r="AP35" s="108">
        <f>'1 Utsläpp'!AP36/'7 Syss'!AP36</f>
        <v>0.55640601236829934</v>
      </c>
      <c r="AQ35" s="108">
        <f>'1 Utsläpp'!AQ36/'7 Syss'!AQ36</f>
        <v>0.57257883340583249</v>
      </c>
      <c r="AR35" s="108">
        <f>'1 Utsläpp'!AR36/'7 Syss'!AR36</f>
        <v>0.52486555980119542</v>
      </c>
      <c r="AS35" s="108">
        <f>'1 Utsläpp'!AS36/'7 Syss'!AS36</f>
        <v>0.53789436463705509</v>
      </c>
      <c r="AT35" s="108">
        <f>'1 Utsläpp'!AT36/'7 Syss'!AT36</f>
        <v>0.52950186514643016</v>
      </c>
      <c r="AU35" s="108">
        <f>'1 Utsläpp'!AU36/'7 Syss'!AU36</f>
        <v>0.51769244055122077</v>
      </c>
      <c r="AV35" s="108">
        <f>'1 Utsläpp'!AV36/'7 Syss'!AV36</f>
        <v>0.49535021763153203</v>
      </c>
      <c r="AW35" s="108">
        <f>'1 Utsläpp'!AW36/'7 Syss'!AW36</f>
        <v>0.52378376236078372</v>
      </c>
      <c r="AX35" s="108">
        <f>'1 Utsläpp'!AX36/'7 Syss'!AX36</f>
        <v>0.52831968590641121</v>
      </c>
      <c r="AY35" s="108">
        <f>'1 Utsläpp'!AY36/'7 Syss'!AY36</f>
        <v>0.53446151363254568</v>
      </c>
      <c r="AZ35" s="108">
        <f>'1 Utsläpp'!AZ36/'7 Syss'!AZ36</f>
        <v>0.47220738191960587</v>
      </c>
      <c r="BA35" s="108">
        <f>'1 Utsläpp'!BA36/'7 Syss'!BA36</f>
        <v>0.51303714565414382</v>
      </c>
      <c r="BB35" s="108">
        <f>'1 Utsläpp'!BB36/'7 Syss'!BB36</f>
        <v>0.5547337054638185</v>
      </c>
      <c r="BC35" s="108">
        <f>'1 Utsläpp'!BC36/'7 Syss'!BC36</f>
        <v>0.54192822192883139</v>
      </c>
      <c r="BD35" s="108">
        <f>'1 Utsläpp'!BD36/'7 Syss'!BD36</f>
        <v>0.4918426757452985</v>
      </c>
      <c r="BE35" s="108">
        <f>'1 Utsläpp'!BE36/'7 Syss'!BE36</f>
        <v>0.55574518221938862</v>
      </c>
      <c r="BF35" s="108">
        <f>'1 Utsläpp'!BF36/'7 Syss'!BF36</f>
        <v>0.5113806912452652</v>
      </c>
      <c r="BG35" s="108">
        <f>'1 Utsläpp'!BG36/'7 Syss'!BG36</f>
        <v>0.47637966453995834</v>
      </c>
      <c r="BH35" s="108">
        <f>'1 Utsläpp'!BH36/'7 Syss'!BH36</f>
        <v>0.44258749411243969</v>
      </c>
      <c r="BI35" s="108">
        <f>'1 Utsläpp'!BI36/'7 Syss'!BI36</f>
        <v>0.42709957599845239</v>
      </c>
      <c r="BJ35" s="108">
        <f>'1 Utsläpp'!BJ36/'7 Syss'!BJ36</f>
        <v>0.40994453507872286</v>
      </c>
      <c r="BK35" s="108">
        <f>'1 Utsläpp'!BK36/'7 Syss'!BK36</f>
        <v>0.42457974347258548</v>
      </c>
      <c r="BL35" s="108">
        <f>'1 Utsläpp'!BL36/'7 Syss'!BL36</f>
        <v>0.40377301818919714</v>
      </c>
      <c r="BM35" s="108">
        <f>'1 Utsläpp'!BM36/'7 Syss'!BM36</f>
        <v>0.41021069543555078</v>
      </c>
      <c r="BN35" s="108">
        <f>'1 Utsläpp'!BN36/'7 Syss'!BN36</f>
        <v>0.38205266157254653</v>
      </c>
      <c r="BO35" s="108">
        <f>'1 Utsläpp'!BO36/'7 Syss'!BO36</f>
        <v>0.40028750320871054</v>
      </c>
      <c r="BP35" s="108">
        <f>'1 Utsläpp'!BP36/'7 Syss'!BP36</f>
        <v>0.49414994862991302</v>
      </c>
    </row>
    <row r="36" spans="1:68" s="57" customFormat="1" x14ac:dyDescent="0.3">
      <c r="A36" s="57">
        <v>32</v>
      </c>
      <c r="B36" s="57" t="s">
        <v>166</v>
      </c>
      <c r="C36" s="57" t="s">
        <v>20</v>
      </c>
      <c r="D36" s="108">
        <f>'1 Utsläpp'!D37/'7 Syss'!D37</f>
        <v>0.53710852125249764</v>
      </c>
      <c r="E36" s="108">
        <f>'1 Utsläpp'!E37/'7 Syss'!E37</f>
        <v>0.5764915501760054</v>
      </c>
      <c r="F36" s="108">
        <f>'1 Utsläpp'!F37/'7 Syss'!F37</f>
        <v>0.54619555138912435</v>
      </c>
      <c r="G36" s="108">
        <f>'1 Utsläpp'!G37/'7 Syss'!G37</f>
        <v>0.50006710184551684</v>
      </c>
      <c r="H36" s="108">
        <f>'1 Utsläpp'!H37/'7 Syss'!H37</f>
        <v>0.47260343625185258</v>
      </c>
      <c r="I36" s="108">
        <f>'1 Utsläpp'!I37/'7 Syss'!I37</f>
        <v>0.55141699532883304</v>
      </c>
      <c r="J36" s="108">
        <f>'1 Utsläpp'!J37/'7 Syss'!J37</f>
        <v>0.50010993166775064</v>
      </c>
      <c r="K36" s="108">
        <f>'1 Utsläpp'!K37/'7 Syss'!K37</f>
        <v>0.48263546751107356</v>
      </c>
      <c r="L36" s="108">
        <f>'1 Utsläpp'!L37/'7 Syss'!L37</f>
        <v>0.52352271064673861</v>
      </c>
      <c r="M36" s="108">
        <f>'1 Utsläpp'!M37/'7 Syss'!M37</f>
        <v>0.56305684865332717</v>
      </c>
      <c r="N36" s="108">
        <f>'1 Utsläpp'!N37/'7 Syss'!N37</f>
        <v>0.49549223289679878</v>
      </c>
      <c r="O36" s="108">
        <f>'1 Utsläpp'!O37/'7 Syss'!O37</f>
        <v>0.5126793904030561</v>
      </c>
      <c r="P36" s="108">
        <f>'1 Utsläpp'!P37/'7 Syss'!P37</f>
        <v>0.57616440333672136</v>
      </c>
      <c r="Q36" s="108">
        <f>'1 Utsläpp'!Q37/'7 Syss'!Q37</f>
        <v>0.62222691009690068</v>
      </c>
      <c r="R36" s="108">
        <f>'1 Utsläpp'!R37/'7 Syss'!R37</f>
        <v>0.52942159469851358</v>
      </c>
      <c r="S36" s="108">
        <f>'1 Utsläpp'!S37/'7 Syss'!S37</f>
        <v>0.51805495491497677</v>
      </c>
      <c r="T36" s="108">
        <f>'1 Utsläpp'!T37/'7 Syss'!T37</f>
        <v>0.46996444780494212</v>
      </c>
      <c r="U36" s="108">
        <f>'1 Utsläpp'!U37/'7 Syss'!U37</f>
        <v>0.51656386428092016</v>
      </c>
      <c r="V36" s="108">
        <f>'1 Utsläpp'!V37/'7 Syss'!V37</f>
        <v>0.46952355555027792</v>
      </c>
      <c r="W36" s="108">
        <f>'1 Utsläpp'!W37/'7 Syss'!W37</f>
        <v>0.44182418536237189</v>
      </c>
      <c r="X36" s="108">
        <f>'1 Utsläpp'!X37/'7 Syss'!X37</f>
        <v>0.44000065455991388</v>
      </c>
      <c r="Y36" s="108">
        <f>'1 Utsläpp'!Y37/'7 Syss'!Y37</f>
        <v>0.48564584910094427</v>
      </c>
      <c r="Z36" s="108">
        <f>'1 Utsläpp'!Z37/'7 Syss'!Z37</f>
        <v>0.43309556580769476</v>
      </c>
      <c r="AA36" s="108">
        <f>'1 Utsläpp'!AA37/'7 Syss'!AA37</f>
        <v>0.39849878597127014</v>
      </c>
      <c r="AB36" s="108">
        <f>'1 Utsläpp'!AB37/'7 Syss'!AB37</f>
        <v>0.40501993716147688</v>
      </c>
      <c r="AC36" s="108">
        <f>'1 Utsläpp'!AC37/'7 Syss'!AC37</f>
        <v>0.45811607792455628</v>
      </c>
      <c r="AD36" s="108">
        <f>'1 Utsläpp'!AD37/'7 Syss'!AD37</f>
        <v>0.41919906519909966</v>
      </c>
      <c r="AE36" s="108">
        <f>'1 Utsläpp'!AE37/'7 Syss'!AE37</f>
        <v>0.42031451743651149</v>
      </c>
      <c r="AF36" s="108">
        <f>'1 Utsläpp'!AF37/'7 Syss'!AF37</f>
        <v>0.40292438215193732</v>
      </c>
      <c r="AG36" s="108">
        <f>'1 Utsläpp'!AG37/'7 Syss'!AG37</f>
        <v>0.4495214332937264</v>
      </c>
      <c r="AH36" s="108">
        <f>'1 Utsläpp'!AH37/'7 Syss'!AH37</f>
        <v>0.41924686989243948</v>
      </c>
      <c r="AI36" s="108">
        <f>'1 Utsläpp'!AI37/'7 Syss'!AI37</f>
        <v>0.40719025631329714</v>
      </c>
      <c r="AJ36" s="108">
        <f>'1 Utsläpp'!AJ37/'7 Syss'!AJ37</f>
        <v>0.39979690080562547</v>
      </c>
      <c r="AK36" s="108">
        <f>'1 Utsläpp'!AK37/'7 Syss'!AK37</f>
        <v>0.41344806684630242</v>
      </c>
      <c r="AL36" s="108">
        <f>'1 Utsläpp'!AL37/'7 Syss'!AL37</f>
        <v>0.4029196760830227</v>
      </c>
      <c r="AM36" s="108">
        <f>'1 Utsläpp'!AM37/'7 Syss'!AM37</f>
        <v>0.40362286383386825</v>
      </c>
      <c r="AN36" s="108">
        <f>'1 Utsläpp'!AN37/'7 Syss'!AN37</f>
        <v>0.3872023508727292</v>
      </c>
      <c r="AO36" s="108">
        <f>'1 Utsläpp'!AO37/'7 Syss'!AO37</f>
        <v>0.41075006345058973</v>
      </c>
      <c r="AP36" s="108">
        <f>'1 Utsläpp'!AP37/'7 Syss'!AP37</f>
        <v>0.38442218541759804</v>
      </c>
      <c r="AQ36" s="108">
        <f>'1 Utsläpp'!AQ37/'7 Syss'!AQ37</f>
        <v>0.35321249010063399</v>
      </c>
      <c r="AR36" s="108">
        <f>'1 Utsläpp'!AR37/'7 Syss'!AR37</f>
        <v>0.38707049411676164</v>
      </c>
      <c r="AS36" s="108">
        <f>'1 Utsläpp'!AS37/'7 Syss'!AS37</f>
        <v>0.3951007444544819</v>
      </c>
      <c r="AT36" s="108">
        <f>'1 Utsläpp'!AT37/'7 Syss'!AT37</f>
        <v>0.36659975583440751</v>
      </c>
      <c r="AU36" s="108">
        <f>'1 Utsläpp'!AU37/'7 Syss'!AU37</f>
        <v>0.34200704201424897</v>
      </c>
      <c r="AV36" s="108">
        <f>'1 Utsläpp'!AV37/'7 Syss'!AV37</f>
        <v>0.35725653325456952</v>
      </c>
      <c r="AW36" s="108">
        <f>'1 Utsläpp'!AW37/'7 Syss'!AW37</f>
        <v>0.36612426752351707</v>
      </c>
      <c r="AX36" s="108">
        <f>'1 Utsläpp'!AX37/'7 Syss'!AX37</f>
        <v>0.36983367429487024</v>
      </c>
      <c r="AY36" s="108">
        <f>'1 Utsläpp'!AY37/'7 Syss'!AY37</f>
        <v>0.36808586361117274</v>
      </c>
      <c r="AZ36" s="108">
        <f>'1 Utsläpp'!AZ37/'7 Syss'!AZ37</f>
        <v>0.3536859012555022</v>
      </c>
      <c r="BA36" s="108">
        <f>'1 Utsläpp'!BA37/'7 Syss'!BA37</f>
        <v>0.33659234871899429</v>
      </c>
      <c r="BB36" s="108">
        <f>'1 Utsläpp'!BB37/'7 Syss'!BB37</f>
        <v>0.35840033847752456</v>
      </c>
      <c r="BC36" s="108">
        <f>'1 Utsläpp'!BC37/'7 Syss'!BC37</f>
        <v>0.34427355778761276</v>
      </c>
      <c r="BD36" s="108">
        <f>'1 Utsläpp'!BD37/'7 Syss'!BD37</f>
        <v>0.33429777969068813</v>
      </c>
      <c r="BE36" s="108">
        <f>'1 Utsläpp'!BE37/'7 Syss'!BE37</f>
        <v>0.34243641697881294</v>
      </c>
      <c r="BF36" s="108">
        <f>'1 Utsläpp'!BF37/'7 Syss'!BF37</f>
        <v>0.34610100610328165</v>
      </c>
      <c r="BG36" s="108">
        <f>'1 Utsläpp'!BG37/'7 Syss'!BG37</f>
        <v>0.32317784250746684</v>
      </c>
      <c r="BH36" s="108">
        <f>'1 Utsläpp'!BH37/'7 Syss'!BH37</f>
        <v>0.30692427955703855</v>
      </c>
      <c r="BI36" s="108">
        <f>'1 Utsläpp'!BI37/'7 Syss'!BI37</f>
        <v>0.29258409765170529</v>
      </c>
      <c r="BJ36" s="108">
        <f>'1 Utsläpp'!BJ37/'7 Syss'!BJ37</f>
        <v>0.29763777368919137</v>
      </c>
      <c r="BK36" s="108">
        <f>'1 Utsläpp'!BK37/'7 Syss'!BK37</f>
        <v>0.2992840482150364</v>
      </c>
      <c r="BL36" s="108">
        <f>'1 Utsläpp'!BL37/'7 Syss'!BL37</f>
        <v>0.30160410350050193</v>
      </c>
      <c r="BM36" s="108">
        <f>'1 Utsläpp'!BM37/'7 Syss'!BM37</f>
        <v>0.29178120863684937</v>
      </c>
      <c r="BN36" s="108">
        <f>'1 Utsläpp'!BN37/'7 Syss'!BN37</f>
        <v>0.29110802220519816</v>
      </c>
      <c r="BO36" s="108">
        <f>'1 Utsläpp'!BO37/'7 Syss'!BO37</f>
        <v>0.28898403224680008</v>
      </c>
      <c r="BP36" s="108">
        <f>'1 Utsläpp'!BP37/'7 Syss'!BP37</f>
        <v>0.32453378591605042</v>
      </c>
    </row>
    <row r="37" spans="1:68" s="57" customFormat="1" x14ac:dyDescent="0.3">
      <c r="A37" s="57">
        <v>33</v>
      </c>
      <c r="B37" s="57" t="s">
        <v>167</v>
      </c>
      <c r="C37" s="57" t="s">
        <v>50</v>
      </c>
      <c r="D37" s="108">
        <f>'1 Utsläpp'!D38/'7 Syss'!D38</f>
        <v>5.2164453038390436E-2</v>
      </c>
      <c r="E37" s="108">
        <f>'1 Utsläpp'!E38/'7 Syss'!E38</f>
        <v>5.7718352824708774E-2</v>
      </c>
      <c r="F37" s="108">
        <f>'1 Utsläpp'!F38/'7 Syss'!F38</f>
        <v>5.6798584020592367E-2</v>
      </c>
      <c r="G37" s="108">
        <f>'1 Utsläpp'!G38/'7 Syss'!G38</f>
        <v>5.7101183234147881E-2</v>
      </c>
      <c r="H37" s="108">
        <f>'1 Utsläpp'!H38/'7 Syss'!H38</f>
        <v>5.0346038909541736E-2</v>
      </c>
      <c r="I37" s="108">
        <f>'1 Utsläpp'!I38/'7 Syss'!I38</f>
        <v>5.4511992993013424E-2</v>
      </c>
      <c r="J37" s="108">
        <f>'1 Utsläpp'!J38/'7 Syss'!J38</f>
        <v>5.536600989697902E-2</v>
      </c>
      <c r="K37" s="108">
        <f>'1 Utsläpp'!K38/'7 Syss'!K38</f>
        <v>5.638859552014687E-2</v>
      </c>
      <c r="L37" s="108">
        <f>'1 Utsläpp'!L38/'7 Syss'!L38</f>
        <v>5.2249266112370782E-2</v>
      </c>
      <c r="M37" s="108">
        <f>'1 Utsläpp'!M38/'7 Syss'!M38</f>
        <v>5.6820103733707841E-2</v>
      </c>
      <c r="N37" s="108">
        <f>'1 Utsläpp'!N38/'7 Syss'!N38</f>
        <v>5.7107284215953048E-2</v>
      </c>
      <c r="O37" s="108">
        <f>'1 Utsläpp'!O38/'7 Syss'!O38</f>
        <v>6.2553230464703166E-2</v>
      </c>
      <c r="P37" s="108">
        <f>'1 Utsläpp'!P38/'7 Syss'!P38</f>
        <v>5.1165257691442798E-2</v>
      </c>
      <c r="Q37" s="108">
        <f>'1 Utsläpp'!Q38/'7 Syss'!Q38</f>
        <v>5.7149175952612395E-2</v>
      </c>
      <c r="R37" s="108">
        <f>'1 Utsläpp'!R38/'7 Syss'!R38</f>
        <v>5.6180757176720567E-2</v>
      </c>
      <c r="S37" s="108">
        <f>'1 Utsläpp'!S38/'7 Syss'!S38</f>
        <v>5.9360327263632745E-2</v>
      </c>
      <c r="T37" s="108">
        <f>'1 Utsläpp'!T38/'7 Syss'!T38</f>
        <v>4.8361560659672669E-2</v>
      </c>
      <c r="U37" s="108">
        <f>'1 Utsläpp'!U38/'7 Syss'!U38</f>
        <v>5.4500331236444238E-2</v>
      </c>
      <c r="V37" s="108">
        <f>'1 Utsläpp'!V38/'7 Syss'!V38</f>
        <v>5.3131392781559206E-2</v>
      </c>
      <c r="W37" s="108">
        <f>'1 Utsläpp'!W38/'7 Syss'!W38</f>
        <v>5.9430237307230113E-2</v>
      </c>
      <c r="X37" s="108">
        <f>'1 Utsläpp'!X38/'7 Syss'!X38</f>
        <v>4.2330883049739969E-2</v>
      </c>
      <c r="Y37" s="108">
        <f>'1 Utsläpp'!Y38/'7 Syss'!Y38</f>
        <v>5.2981040547185283E-2</v>
      </c>
      <c r="Z37" s="108">
        <f>'1 Utsläpp'!Z38/'7 Syss'!Z38</f>
        <v>4.9131782513196484E-2</v>
      </c>
      <c r="AA37" s="108">
        <f>'1 Utsläpp'!AA38/'7 Syss'!AA38</f>
        <v>5.566799564123464E-2</v>
      </c>
      <c r="AB37" s="108">
        <f>'1 Utsläpp'!AB38/'7 Syss'!AB38</f>
        <v>4.0640011022374238E-2</v>
      </c>
      <c r="AC37" s="108">
        <f>'1 Utsläpp'!AC38/'7 Syss'!AC38</f>
        <v>5.0605781126392718E-2</v>
      </c>
      <c r="AD37" s="108">
        <f>'1 Utsläpp'!AD38/'7 Syss'!AD38</f>
        <v>4.6393967409995691E-2</v>
      </c>
      <c r="AE37" s="108">
        <f>'1 Utsläpp'!AE38/'7 Syss'!AE38</f>
        <v>5.4817347824493531E-2</v>
      </c>
      <c r="AF37" s="108">
        <f>'1 Utsläpp'!AF38/'7 Syss'!AF38</f>
        <v>4.139038215337576E-2</v>
      </c>
      <c r="AG37" s="108">
        <f>'1 Utsläpp'!AG38/'7 Syss'!AG38</f>
        <v>5.0113378129479996E-2</v>
      </c>
      <c r="AH37" s="108">
        <f>'1 Utsläpp'!AH38/'7 Syss'!AH38</f>
        <v>4.4521957717345718E-2</v>
      </c>
      <c r="AI37" s="108">
        <f>'1 Utsläpp'!AI38/'7 Syss'!AI38</f>
        <v>5.1592525765245166E-2</v>
      </c>
      <c r="AJ37" s="108">
        <f>'1 Utsläpp'!AJ38/'7 Syss'!AJ38</f>
        <v>3.7141291399480504E-2</v>
      </c>
      <c r="AK37" s="108">
        <f>'1 Utsläpp'!AK38/'7 Syss'!AK38</f>
        <v>4.4815060238944361E-2</v>
      </c>
      <c r="AL37" s="108">
        <f>'1 Utsläpp'!AL38/'7 Syss'!AL38</f>
        <v>4.1338204310918475E-2</v>
      </c>
      <c r="AM37" s="108">
        <f>'1 Utsläpp'!AM38/'7 Syss'!AM38</f>
        <v>4.6888311160112509E-2</v>
      </c>
      <c r="AN37" s="108">
        <f>'1 Utsläpp'!AN38/'7 Syss'!AN38</f>
        <v>3.8147458803459107E-2</v>
      </c>
      <c r="AO37" s="108">
        <f>'1 Utsläpp'!AO38/'7 Syss'!AO38</f>
        <v>3.9677806065674143E-2</v>
      </c>
      <c r="AP37" s="108">
        <f>'1 Utsläpp'!AP38/'7 Syss'!AP38</f>
        <v>3.9338203915301281E-2</v>
      </c>
      <c r="AQ37" s="108">
        <f>'1 Utsläpp'!AQ38/'7 Syss'!AQ38</f>
        <v>3.9451432710785161E-2</v>
      </c>
      <c r="AR37" s="108">
        <f>'1 Utsläpp'!AR38/'7 Syss'!AR38</f>
        <v>3.5174760756549545E-2</v>
      </c>
      <c r="AS37" s="108">
        <f>'1 Utsläpp'!AS38/'7 Syss'!AS38</f>
        <v>3.931542214430743E-2</v>
      </c>
      <c r="AT37" s="108">
        <f>'1 Utsläpp'!AT38/'7 Syss'!AT38</f>
        <v>3.9201617865129948E-2</v>
      </c>
      <c r="AU37" s="108">
        <f>'1 Utsläpp'!AU38/'7 Syss'!AU38</f>
        <v>3.610382423748832E-2</v>
      </c>
      <c r="AV37" s="108">
        <f>'1 Utsläpp'!AV38/'7 Syss'!AV38</f>
        <v>3.4637822006586494E-2</v>
      </c>
      <c r="AW37" s="108">
        <f>'1 Utsläpp'!AW38/'7 Syss'!AW38</f>
        <v>3.9504401695977041E-2</v>
      </c>
      <c r="AX37" s="108">
        <f>'1 Utsläpp'!AX38/'7 Syss'!AX38</f>
        <v>3.9691460699134207E-2</v>
      </c>
      <c r="AY37" s="108">
        <f>'1 Utsläpp'!AY38/'7 Syss'!AY38</f>
        <v>3.6778255883456089E-2</v>
      </c>
      <c r="AZ37" s="108">
        <f>'1 Utsläpp'!AZ38/'7 Syss'!AZ38</f>
        <v>3.4089686963577899E-2</v>
      </c>
      <c r="BA37" s="108">
        <f>'1 Utsläpp'!BA38/'7 Syss'!BA38</f>
        <v>3.3936721549744586E-2</v>
      </c>
      <c r="BB37" s="108">
        <f>'1 Utsläpp'!BB38/'7 Syss'!BB38</f>
        <v>3.5956142147412502E-2</v>
      </c>
      <c r="BC37" s="108">
        <f>'1 Utsläpp'!BC38/'7 Syss'!BC38</f>
        <v>3.3908067766771369E-2</v>
      </c>
      <c r="BD37" s="108">
        <f>'1 Utsläpp'!BD38/'7 Syss'!BD38</f>
        <v>3.2743904987975178E-2</v>
      </c>
      <c r="BE37" s="108">
        <f>'1 Utsläpp'!BE38/'7 Syss'!BE38</f>
        <v>3.5678170350331724E-2</v>
      </c>
      <c r="BF37" s="108">
        <f>'1 Utsläpp'!BF38/'7 Syss'!BF38</f>
        <v>3.4411158061966395E-2</v>
      </c>
      <c r="BG37" s="108">
        <f>'1 Utsläpp'!BG38/'7 Syss'!BG38</f>
        <v>3.0186697845933693E-2</v>
      </c>
      <c r="BH37" s="108">
        <f>'1 Utsläpp'!BH38/'7 Syss'!BH38</f>
        <v>3.028620151643497E-2</v>
      </c>
      <c r="BI37" s="108">
        <f>'1 Utsläpp'!BI38/'7 Syss'!BI38</f>
        <v>2.8906433786881826E-2</v>
      </c>
      <c r="BJ37" s="108">
        <f>'1 Utsläpp'!BJ38/'7 Syss'!BJ38</f>
        <v>2.8865805321180982E-2</v>
      </c>
      <c r="BK37" s="108">
        <f>'1 Utsläpp'!BK38/'7 Syss'!BK38</f>
        <v>2.769817589619859E-2</v>
      </c>
      <c r="BL37" s="108">
        <f>'1 Utsläpp'!BL38/'7 Syss'!BL38</f>
        <v>2.8755840871106438E-2</v>
      </c>
      <c r="BM37" s="108">
        <f>'1 Utsläpp'!BM38/'7 Syss'!BM38</f>
        <v>2.846799808489715E-2</v>
      </c>
      <c r="BN37" s="108">
        <f>'1 Utsläpp'!BN38/'7 Syss'!BN38</f>
        <v>2.8840353341534532E-2</v>
      </c>
      <c r="BO37" s="108">
        <f>'1 Utsläpp'!BO38/'7 Syss'!BO38</f>
        <v>2.7186477022198008E-2</v>
      </c>
      <c r="BP37" s="108">
        <f>'1 Utsläpp'!BP38/'7 Syss'!BP38</f>
        <v>3.5556590022777328E-2</v>
      </c>
    </row>
    <row r="38" spans="1:68" s="57" customFormat="1" x14ac:dyDescent="0.3">
      <c r="A38" s="57">
        <v>34</v>
      </c>
      <c r="B38" s="57" t="s">
        <v>168</v>
      </c>
      <c r="C38" s="57" t="s">
        <v>47</v>
      </c>
      <c r="D38" s="108">
        <f>'1 Utsläpp'!D39/'7 Syss'!D39</f>
        <v>0.14404477704224555</v>
      </c>
      <c r="E38" s="108">
        <f>'1 Utsläpp'!E39/'7 Syss'!E39</f>
        <v>0.14121730423978784</v>
      </c>
      <c r="F38" s="108">
        <f>'1 Utsläpp'!F39/'7 Syss'!F39</f>
        <v>0.14363417444805299</v>
      </c>
      <c r="G38" s="108">
        <f>'1 Utsläpp'!G39/'7 Syss'!G39</f>
        <v>0.14784116347186985</v>
      </c>
      <c r="H38" s="108">
        <f>'1 Utsläpp'!H39/'7 Syss'!H39</f>
        <v>0.12406457038272342</v>
      </c>
      <c r="I38" s="108">
        <f>'1 Utsläpp'!I39/'7 Syss'!I39</f>
        <v>0.11691912923931193</v>
      </c>
      <c r="J38" s="108">
        <f>'1 Utsläpp'!J39/'7 Syss'!J39</f>
        <v>0.11989011095479198</v>
      </c>
      <c r="K38" s="108">
        <f>'1 Utsläpp'!K39/'7 Syss'!K39</f>
        <v>0.12105755553158197</v>
      </c>
      <c r="L38" s="108">
        <f>'1 Utsläpp'!L39/'7 Syss'!L39</f>
        <v>0.12623929042010976</v>
      </c>
      <c r="M38" s="108">
        <f>'1 Utsläpp'!M39/'7 Syss'!M39</f>
        <v>0.10611014175237746</v>
      </c>
      <c r="N38" s="108">
        <f>'1 Utsläpp'!N39/'7 Syss'!N39</f>
        <v>0.1089861771104832</v>
      </c>
      <c r="O38" s="108">
        <f>'1 Utsläpp'!O39/'7 Syss'!O39</f>
        <v>0.12372615816610949</v>
      </c>
      <c r="P38" s="108">
        <f>'1 Utsläpp'!P39/'7 Syss'!P39</f>
        <v>0.11517567848491508</v>
      </c>
      <c r="Q38" s="108">
        <f>'1 Utsläpp'!Q39/'7 Syss'!Q39</f>
        <v>0.1030560435014099</v>
      </c>
      <c r="R38" s="108">
        <f>'1 Utsläpp'!R39/'7 Syss'!R39</f>
        <v>0.10625532848264495</v>
      </c>
      <c r="S38" s="108">
        <f>'1 Utsläpp'!S39/'7 Syss'!S39</f>
        <v>0.10596826542756045</v>
      </c>
      <c r="T38" s="108">
        <f>'1 Utsläpp'!T39/'7 Syss'!T39</f>
        <v>9.8933932651760315E-2</v>
      </c>
      <c r="U38" s="108">
        <f>'1 Utsläpp'!U39/'7 Syss'!U39</f>
        <v>9.5045706896057972E-2</v>
      </c>
      <c r="V38" s="108">
        <f>'1 Utsläpp'!V39/'7 Syss'!V39</f>
        <v>9.9183009705410469E-2</v>
      </c>
      <c r="W38" s="108">
        <f>'1 Utsläpp'!W39/'7 Syss'!W39</f>
        <v>9.8798851328293108E-2</v>
      </c>
      <c r="X38" s="108">
        <f>'1 Utsläpp'!X39/'7 Syss'!X39</f>
        <v>8.7366646162792813E-2</v>
      </c>
      <c r="Y38" s="108">
        <f>'1 Utsläpp'!Y39/'7 Syss'!Y39</f>
        <v>8.7412496374569076E-2</v>
      </c>
      <c r="Z38" s="108">
        <f>'1 Utsläpp'!Z39/'7 Syss'!Z39</f>
        <v>8.9816832437945499E-2</v>
      </c>
      <c r="AA38" s="108">
        <f>'1 Utsläpp'!AA39/'7 Syss'!AA39</f>
        <v>8.4005053300083593E-2</v>
      </c>
      <c r="AB38" s="108">
        <f>'1 Utsläpp'!AB39/'7 Syss'!AB39</f>
        <v>7.9714567341058279E-2</v>
      </c>
      <c r="AC38" s="108">
        <f>'1 Utsläpp'!AC39/'7 Syss'!AC39</f>
        <v>8.1178605483722299E-2</v>
      </c>
      <c r="AD38" s="108">
        <f>'1 Utsläpp'!AD39/'7 Syss'!AD39</f>
        <v>8.443373545764013E-2</v>
      </c>
      <c r="AE38" s="108">
        <f>'1 Utsläpp'!AE39/'7 Syss'!AE39</f>
        <v>7.9277435548652367E-2</v>
      </c>
      <c r="AF38" s="108">
        <f>'1 Utsläpp'!AF39/'7 Syss'!AF39</f>
        <v>7.7077998149684343E-2</v>
      </c>
      <c r="AG38" s="108">
        <f>'1 Utsläpp'!AG39/'7 Syss'!AG39</f>
        <v>8.1070109376168903E-2</v>
      </c>
      <c r="AH38" s="108">
        <f>'1 Utsläpp'!AH39/'7 Syss'!AH39</f>
        <v>8.443828427776616E-2</v>
      </c>
      <c r="AI38" s="108">
        <f>'1 Utsläpp'!AI39/'7 Syss'!AI39</f>
        <v>7.9771295729026998E-2</v>
      </c>
      <c r="AJ38" s="108">
        <f>'1 Utsläpp'!AJ39/'7 Syss'!AJ39</f>
        <v>7.5162499871971156E-2</v>
      </c>
      <c r="AK38" s="108">
        <f>'1 Utsläpp'!AK39/'7 Syss'!AK39</f>
        <v>7.7878959699540909E-2</v>
      </c>
      <c r="AL38" s="108">
        <f>'1 Utsläpp'!AL39/'7 Syss'!AL39</f>
        <v>8.1212246205172992E-2</v>
      </c>
      <c r="AM38" s="108">
        <f>'1 Utsläpp'!AM39/'7 Syss'!AM39</f>
        <v>7.8078328474184652E-2</v>
      </c>
      <c r="AN38" s="108">
        <f>'1 Utsläpp'!AN39/'7 Syss'!AN39</f>
        <v>7.3735272987272962E-2</v>
      </c>
      <c r="AO38" s="108">
        <f>'1 Utsläpp'!AO39/'7 Syss'!AO39</f>
        <v>7.6923081266902935E-2</v>
      </c>
      <c r="AP38" s="108">
        <f>'1 Utsläpp'!AP39/'7 Syss'!AP39</f>
        <v>7.9081642338358141E-2</v>
      </c>
      <c r="AQ38" s="108">
        <f>'1 Utsläpp'!AQ39/'7 Syss'!AQ39</f>
        <v>7.4650796900528948E-2</v>
      </c>
      <c r="AR38" s="108">
        <f>'1 Utsläpp'!AR39/'7 Syss'!AR39</f>
        <v>7.0260319855818903E-2</v>
      </c>
      <c r="AS38" s="108">
        <f>'1 Utsläpp'!AS39/'7 Syss'!AS39</f>
        <v>7.4072367721814802E-2</v>
      </c>
      <c r="AT38" s="108">
        <f>'1 Utsläpp'!AT39/'7 Syss'!AT39</f>
        <v>7.7976833011619825E-2</v>
      </c>
      <c r="AU38" s="108">
        <f>'1 Utsläpp'!AU39/'7 Syss'!AU39</f>
        <v>7.2366621436410636E-2</v>
      </c>
      <c r="AV38" s="108">
        <f>'1 Utsläpp'!AV39/'7 Syss'!AV39</f>
        <v>7.297910646873787E-2</v>
      </c>
      <c r="AW38" s="108">
        <f>'1 Utsläpp'!AW39/'7 Syss'!AW39</f>
        <v>7.5524962940010987E-2</v>
      </c>
      <c r="AX38" s="108">
        <f>'1 Utsläpp'!AX39/'7 Syss'!AX39</f>
        <v>7.8363455510791963E-2</v>
      </c>
      <c r="AY38" s="108">
        <f>'1 Utsläpp'!AY39/'7 Syss'!AY39</f>
        <v>7.4557758756689518E-2</v>
      </c>
      <c r="AZ38" s="108">
        <f>'1 Utsläpp'!AZ39/'7 Syss'!AZ39</f>
        <v>7.4454168520737524E-2</v>
      </c>
      <c r="BA38" s="108">
        <f>'1 Utsläpp'!BA39/'7 Syss'!BA39</f>
        <v>7.0683302293387304E-2</v>
      </c>
      <c r="BB38" s="108">
        <f>'1 Utsläpp'!BB39/'7 Syss'!BB39</f>
        <v>7.6213569660634348E-2</v>
      </c>
      <c r="BC38" s="108">
        <f>'1 Utsläpp'!BC39/'7 Syss'!BC39</f>
        <v>7.2178518666068295E-2</v>
      </c>
      <c r="BD38" s="108">
        <f>'1 Utsläpp'!BD39/'7 Syss'!BD39</f>
        <v>7.0275306749388256E-2</v>
      </c>
      <c r="BE38" s="108">
        <f>'1 Utsläpp'!BE39/'7 Syss'!BE39</f>
        <v>7.4632950568700368E-2</v>
      </c>
      <c r="BF38" s="108">
        <f>'1 Utsläpp'!BF39/'7 Syss'!BF39</f>
        <v>7.6736114905493966E-2</v>
      </c>
      <c r="BG38" s="108">
        <f>'1 Utsläpp'!BG39/'7 Syss'!BG39</f>
        <v>7.179715131773505E-2</v>
      </c>
      <c r="BH38" s="108">
        <f>'1 Utsläpp'!BH39/'7 Syss'!BH39</f>
        <v>6.6630824663906366E-2</v>
      </c>
      <c r="BI38" s="108">
        <f>'1 Utsläpp'!BI39/'7 Syss'!BI39</f>
        <v>6.4849404587299209E-2</v>
      </c>
      <c r="BJ38" s="108">
        <f>'1 Utsläpp'!BJ39/'7 Syss'!BJ39</f>
        <v>6.6178025257873571E-2</v>
      </c>
      <c r="BK38" s="108">
        <f>'1 Utsläpp'!BK39/'7 Syss'!BK39</f>
        <v>6.5428106628684451E-2</v>
      </c>
      <c r="BL38" s="108">
        <f>'1 Utsläpp'!BL39/'7 Syss'!BL39</f>
        <v>6.3937260022383771E-2</v>
      </c>
      <c r="BM38" s="108">
        <f>'1 Utsläpp'!BM39/'7 Syss'!BM39</f>
        <v>6.3459349281749497E-2</v>
      </c>
      <c r="BN38" s="108">
        <f>'1 Utsläpp'!BN39/'7 Syss'!BN39</f>
        <v>6.3342234286621085E-2</v>
      </c>
      <c r="BO38" s="108">
        <f>'1 Utsläpp'!BO39/'7 Syss'!BO39</f>
        <v>6.2741813393155849E-2</v>
      </c>
      <c r="BP38" s="108">
        <f>'1 Utsläpp'!BP39/'7 Syss'!BP39</f>
        <v>6.9327478991610528E-2</v>
      </c>
    </row>
    <row r="39" spans="1:68" s="57" customFormat="1" x14ac:dyDescent="0.3">
      <c r="A39" s="57">
        <v>35</v>
      </c>
      <c r="B39" s="57" t="s">
        <v>169</v>
      </c>
      <c r="C39" s="57" t="s">
        <v>48</v>
      </c>
      <c r="D39" s="108">
        <f>'1 Utsläpp'!D40/'7 Syss'!D40</f>
        <v>0.11263962512717697</v>
      </c>
      <c r="E39" s="108">
        <f>'1 Utsläpp'!E40/'7 Syss'!E40</f>
        <v>0.10095496517493187</v>
      </c>
      <c r="F39" s="108">
        <f>'1 Utsläpp'!F40/'7 Syss'!F40</f>
        <v>9.5776157044142218E-2</v>
      </c>
      <c r="G39" s="108">
        <f>'1 Utsläpp'!G40/'7 Syss'!G40</f>
        <v>0.11662617700296264</v>
      </c>
      <c r="H39" s="108">
        <f>'1 Utsläpp'!H40/'7 Syss'!H40</f>
        <v>0.11672070019307738</v>
      </c>
      <c r="I39" s="108">
        <f>'1 Utsläpp'!I40/'7 Syss'!I40</f>
        <v>9.7276267670389147E-2</v>
      </c>
      <c r="J39" s="108">
        <f>'1 Utsläpp'!J40/'7 Syss'!J40</f>
        <v>9.6253216677833292E-2</v>
      </c>
      <c r="K39" s="108">
        <f>'1 Utsläpp'!K40/'7 Syss'!K40</f>
        <v>0.118767875212677</v>
      </c>
      <c r="L39" s="108">
        <f>'1 Utsläpp'!L40/'7 Syss'!L40</f>
        <v>0.13223825895116836</v>
      </c>
      <c r="M39" s="108">
        <f>'1 Utsläpp'!M40/'7 Syss'!M40</f>
        <v>9.724936018747761E-2</v>
      </c>
      <c r="N39" s="108">
        <f>'1 Utsläpp'!N40/'7 Syss'!N40</f>
        <v>9.4153718171039069E-2</v>
      </c>
      <c r="O39" s="108">
        <f>'1 Utsläpp'!O40/'7 Syss'!O40</f>
        <v>0.13264857740975158</v>
      </c>
      <c r="P39" s="108">
        <f>'1 Utsläpp'!P40/'7 Syss'!P40</f>
        <v>0.11276503261508689</v>
      </c>
      <c r="Q39" s="108">
        <f>'1 Utsläpp'!Q40/'7 Syss'!Q40</f>
        <v>9.0009070224692761E-2</v>
      </c>
      <c r="R39" s="108">
        <f>'1 Utsläpp'!R40/'7 Syss'!R40</f>
        <v>8.9968019529508725E-2</v>
      </c>
      <c r="S39" s="108">
        <f>'1 Utsläpp'!S40/'7 Syss'!S40</f>
        <v>0.10331163458969207</v>
      </c>
      <c r="T39" s="108">
        <f>'1 Utsläpp'!T40/'7 Syss'!T40</f>
        <v>0.1082704445499732</v>
      </c>
      <c r="U39" s="108">
        <f>'1 Utsläpp'!U40/'7 Syss'!U40</f>
        <v>9.2985180845307713E-2</v>
      </c>
      <c r="V39" s="108">
        <f>'1 Utsläpp'!V40/'7 Syss'!V40</f>
        <v>9.56792319987783E-2</v>
      </c>
      <c r="W39" s="108">
        <f>'1 Utsläpp'!W40/'7 Syss'!W40</f>
        <v>0.1144401137919263</v>
      </c>
      <c r="X39" s="108">
        <f>'1 Utsläpp'!X40/'7 Syss'!X40</f>
        <v>9.5620470536733393E-2</v>
      </c>
      <c r="Y39" s="108">
        <f>'1 Utsläpp'!Y40/'7 Syss'!Y40</f>
        <v>8.3330000272026E-2</v>
      </c>
      <c r="Z39" s="108">
        <f>'1 Utsläpp'!Z40/'7 Syss'!Z40</f>
        <v>8.0904653474256669E-2</v>
      </c>
      <c r="AA39" s="108">
        <f>'1 Utsläpp'!AA40/'7 Syss'!AA40</f>
        <v>8.7640810040405095E-2</v>
      </c>
      <c r="AB39" s="108">
        <f>'1 Utsläpp'!AB40/'7 Syss'!AB40</f>
        <v>8.7315844257669001E-2</v>
      </c>
      <c r="AC39" s="108">
        <f>'1 Utsläpp'!AC40/'7 Syss'!AC40</f>
        <v>7.550432203132304E-2</v>
      </c>
      <c r="AD39" s="108">
        <f>'1 Utsläpp'!AD40/'7 Syss'!AD40</f>
        <v>7.6519546228044827E-2</v>
      </c>
      <c r="AE39" s="108">
        <f>'1 Utsläpp'!AE40/'7 Syss'!AE40</f>
        <v>8.1322293011654001E-2</v>
      </c>
      <c r="AF39" s="108">
        <f>'1 Utsläpp'!AF40/'7 Syss'!AF40</f>
        <v>7.7987623942598602E-2</v>
      </c>
      <c r="AG39" s="108">
        <f>'1 Utsläpp'!AG40/'7 Syss'!AG40</f>
        <v>7.4924531067165109E-2</v>
      </c>
      <c r="AH39" s="108">
        <f>'1 Utsläpp'!AH40/'7 Syss'!AH40</f>
        <v>7.3769783749643769E-2</v>
      </c>
      <c r="AI39" s="108">
        <f>'1 Utsläpp'!AI40/'7 Syss'!AI40</f>
        <v>7.8317522966951839E-2</v>
      </c>
      <c r="AJ39" s="108">
        <f>'1 Utsläpp'!AJ40/'7 Syss'!AJ40</f>
        <v>7.5727295666132843E-2</v>
      </c>
      <c r="AK39" s="108">
        <f>'1 Utsläpp'!AK40/'7 Syss'!AK40</f>
        <v>6.9099540986894012E-2</v>
      </c>
      <c r="AL39" s="108">
        <f>'1 Utsläpp'!AL40/'7 Syss'!AL40</f>
        <v>6.7268822700222802E-2</v>
      </c>
      <c r="AM39" s="108">
        <f>'1 Utsläpp'!AM40/'7 Syss'!AM40</f>
        <v>7.4880036976065462E-2</v>
      </c>
      <c r="AN39" s="108">
        <f>'1 Utsläpp'!AN40/'7 Syss'!AN40</f>
        <v>7.0201623168783325E-2</v>
      </c>
      <c r="AO39" s="108">
        <f>'1 Utsläpp'!AO40/'7 Syss'!AO40</f>
        <v>6.4996225896349846E-2</v>
      </c>
      <c r="AP39" s="108">
        <f>'1 Utsläpp'!AP40/'7 Syss'!AP40</f>
        <v>6.3845045747770335E-2</v>
      </c>
      <c r="AQ39" s="108">
        <f>'1 Utsläpp'!AQ40/'7 Syss'!AQ40</f>
        <v>6.8110786212967983E-2</v>
      </c>
      <c r="AR39" s="108">
        <f>'1 Utsläpp'!AR40/'7 Syss'!AR40</f>
        <v>6.6192351978827696E-2</v>
      </c>
      <c r="AS39" s="108">
        <f>'1 Utsläpp'!AS40/'7 Syss'!AS40</f>
        <v>6.2380435816409327E-2</v>
      </c>
      <c r="AT39" s="108">
        <f>'1 Utsläpp'!AT40/'7 Syss'!AT40</f>
        <v>6.2390408544068875E-2</v>
      </c>
      <c r="AU39" s="108">
        <f>'1 Utsläpp'!AU40/'7 Syss'!AU40</f>
        <v>6.5662118363011807E-2</v>
      </c>
      <c r="AV39" s="108">
        <f>'1 Utsläpp'!AV40/'7 Syss'!AV40</f>
        <v>7.5890963038005049E-2</v>
      </c>
      <c r="AW39" s="108">
        <f>'1 Utsläpp'!AW40/'7 Syss'!AW40</f>
        <v>6.6804702971358682E-2</v>
      </c>
      <c r="AX39" s="108">
        <f>'1 Utsläpp'!AX40/'7 Syss'!AX40</f>
        <v>6.4732173209959706E-2</v>
      </c>
      <c r="AY39" s="108">
        <f>'1 Utsläpp'!AY40/'7 Syss'!AY40</f>
        <v>7.2592238654683033E-2</v>
      </c>
      <c r="AZ39" s="108">
        <f>'1 Utsläpp'!AZ40/'7 Syss'!AZ40</f>
        <v>7.5858496197057618E-2</v>
      </c>
      <c r="BA39" s="108">
        <f>'1 Utsläpp'!BA40/'7 Syss'!BA40</f>
        <v>6.191851728474311E-2</v>
      </c>
      <c r="BB39" s="108">
        <f>'1 Utsläpp'!BB40/'7 Syss'!BB40</f>
        <v>6.2119112023451155E-2</v>
      </c>
      <c r="BC39" s="108">
        <f>'1 Utsläpp'!BC40/'7 Syss'!BC40</f>
        <v>7.0497830369869688E-2</v>
      </c>
      <c r="BD39" s="108">
        <f>'1 Utsläpp'!BD40/'7 Syss'!BD40</f>
        <v>7.1073601000086445E-2</v>
      </c>
      <c r="BE39" s="108">
        <f>'1 Utsläpp'!BE40/'7 Syss'!BE40</f>
        <v>6.263276905476127E-2</v>
      </c>
      <c r="BF39" s="108">
        <f>'1 Utsläpp'!BF40/'7 Syss'!BF40</f>
        <v>6.0153314983180571E-2</v>
      </c>
      <c r="BG39" s="108">
        <f>'1 Utsläpp'!BG40/'7 Syss'!BG40</f>
        <v>6.7386650876017376E-2</v>
      </c>
      <c r="BH39" s="108">
        <f>'1 Utsläpp'!BH40/'7 Syss'!BH40</f>
        <v>6.8926542549588632E-2</v>
      </c>
      <c r="BI39" s="108">
        <f>'1 Utsläpp'!BI40/'7 Syss'!BI40</f>
        <v>5.608598533299778E-2</v>
      </c>
      <c r="BJ39" s="108">
        <f>'1 Utsläpp'!BJ40/'7 Syss'!BJ40</f>
        <v>5.3952808277084555E-2</v>
      </c>
      <c r="BK39" s="108">
        <f>'1 Utsläpp'!BK40/'7 Syss'!BK40</f>
        <v>6.329594127003442E-2</v>
      </c>
      <c r="BL39" s="108">
        <f>'1 Utsläpp'!BL40/'7 Syss'!BL40</f>
        <v>6.7644560643444901E-2</v>
      </c>
      <c r="BM39" s="108">
        <f>'1 Utsläpp'!BM40/'7 Syss'!BM40</f>
        <v>5.5656920765283412E-2</v>
      </c>
      <c r="BN39" s="108">
        <f>'1 Utsläpp'!BN40/'7 Syss'!BN40</f>
        <v>5.2961747066068598E-2</v>
      </c>
      <c r="BO39" s="108">
        <f>'1 Utsläpp'!BO40/'7 Syss'!BO40</f>
        <v>6.2216528170438212E-2</v>
      </c>
      <c r="BP39" s="108">
        <f>'1 Utsläpp'!BP40/'7 Syss'!BP40</f>
        <v>6.5771183486303605E-2</v>
      </c>
    </row>
    <row r="40" spans="1:68" s="57" customFormat="1" x14ac:dyDescent="0.3">
      <c r="A40" s="66">
        <v>36</v>
      </c>
      <c r="B40" s="66" t="s">
        <v>170</v>
      </c>
      <c r="C40" s="64" t="s">
        <v>278</v>
      </c>
      <c r="D40" s="108">
        <f>'1 Utsläpp'!D41/'7 Syss'!D41</f>
        <v>8.1579170333903134E-2</v>
      </c>
      <c r="E40" s="108">
        <f>'1 Utsläpp'!E41/'7 Syss'!E41</f>
        <v>8.4418655513937846E-2</v>
      </c>
      <c r="F40" s="108">
        <f>'1 Utsläpp'!F41/'7 Syss'!F41</f>
        <v>8.276408595269423E-2</v>
      </c>
      <c r="G40" s="108">
        <f>'1 Utsläpp'!G41/'7 Syss'!G41</f>
        <v>8.6205998394999525E-2</v>
      </c>
      <c r="H40" s="108">
        <f>'1 Utsläpp'!H41/'7 Syss'!H41</f>
        <v>8.1793578596462163E-2</v>
      </c>
      <c r="I40" s="108">
        <f>'1 Utsläpp'!I41/'7 Syss'!I41</f>
        <v>8.4078923646573739E-2</v>
      </c>
      <c r="J40" s="108">
        <f>'1 Utsläpp'!J41/'7 Syss'!J41</f>
        <v>8.3929951161406377E-2</v>
      </c>
      <c r="K40" s="108">
        <f>'1 Utsläpp'!K41/'7 Syss'!K41</f>
        <v>8.6075743266488008E-2</v>
      </c>
      <c r="L40" s="108">
        <f>'1 Utsläpp'!L41/'7 Syss'!L41</f>
        <v>8.6418075973715675E-2</v>
      </c>
      <c r="M40" s="108">
        <f>'1 Utsläpp'!M41/'7 Syss'!M41</f>
        <v>8.3399406895635311E-2</v>
      </c>
      <c r="N40" s="108">
        <f>'1 Utsläpp'!N41/'7 Syss'!N41</f>
        <v>8.3478944018119713E-2</v>
      </c>
      <c r="O40" s="108">
        <f>'1 Utsläpp'!O41/'7 Syss'!O41</f>
        <v>9.0522406135625996E-2</v>
      </c>
      <c r="P40" s="108">
        <f>'1 Utsläpp'!P41/'7 Syss'!P41</f>
        <v>8.0061415957022583E-2</v>
      </c>
      <c r="Q40" s="108">
        <f>'1 Utsläpp'!Q41/'7 Syss'!Q41</f>
        <v>7.9641100259113431E-2</v>
      </c>
      <c r="R40" s="108">
        <f>'1 Utsläpp'!R41/'7 Syss'!R41</f>
        <v>7.898056550640567E-2</v>
      </c>
      <c r="S40" s="108">
        <f>'1 Utsläpp'!S41/'7 Syss'!S41</f>
        <v>7.8920774259796447E-2</v>
      </c>
      <c r="T40" s="108">
        <f>'1 Utsläpp'!T41/'7 Syss'!T41</f>
        <v>8.1120414743793792E-2</v>
      </c>
      <c r="U40" s="108">
        <f>'1 Utsläpp'!U41/'7 Syss'!U41</f>
        <v>8.0552390942860874E-2</v>
      </c>
      <c r="V40" s="108">
        <f>'1 Utsläpp'!V41/'7 Syss'!V41</f>
        <v>8.0962168813630594E-2</v>
      </c>
      <c r="W40" s="108">
        <f>'1 Utsläpp'!W41/'7 Syss'!W41</f>
        <v>8.3723094096228245E-2</v>
      </c>
      <c r="X40" s="108">
        <f>'1 Utsläpp'!X41/'7 Syss'!X41</f>
        <v>7.4103879040686729E-2</v>
      </c>
      <c r="Y40" s="108">
        <f>'1 Utsläpp'!Y41/'7 Syss'!Y41</f>
        <v>7.6097856816426307E-2</v>
      </c>
      <c r="Z40" s="108">
        <f>'1 Utsläpp'!Z41/'7 Syss'!Z41</f>
        <v>7.5332641902556202E-2</v>
      </c>
      <c r="AA40" s="108">
        <f>'1 Utsläpp'!AA41/'7 Syss'!AA41</f>
        <v>7.3421474117131527E-2</v>
      </c>
      <c r="AB40" s="108">
        <f>'1 Utsläpp'!AB41/'7 Syss'!AB41</f>
        <v>6.7633957698497699E-2</v>
      </c>
      <c r="AC40" s="108">
        <f>'1 Utsläpp'!AC41/'7 Syss'!AC41</f>
        <v>7.016970930618098E-2</v>
      </c>
      <c r="AD40" s="108">
        <f>'1 Utsläpp'!AD41/'7 Syss'!AD41</f>
        <v>7.0135250149578526E-2</v>
      </c>
      <c r="AE40" s="108">
        <f>'1 Utsläpp'!AE41/'7 Syss'!AE41</f>
        <v>6.8672466938104207E-2</v>
      </c>
      <c r="AF40" s="108">
        <f>'1 Utsläpp'!AF41/'7 Syss'!AF41</f>
        <v>6.5257229887812213E-2</v>
      </c>
      <c r="AG40" s="108">
        <f>'1 Utsläpp'!AG41/'7 Syss'!AG41</f>
        <v>6.9005251043588275E-2</v>
      </c>
      <c r="AH40" s="108">
        <f>'1 Utsläpp'!AH41/'7 Syss'!AH41</f>
        <v>6.920680521919173E-2</v>
      </c>
      <c r="AI40" s="108">
        <f>'1 Utsläpp'!AI41/'7 Syss'!AI41</f>
        <v>6.8263751998130631E-2</v>
      </c>
      <c r="AJ40" s="108">
        <f>'1 Utsläpp'!AJ41/'7 Syss'!AJ41</f>
        <v>6.3945284896570337E-2</v>
      </c>
      <c r="AK40" s="108">
        <f>'1 Utsläpp'!AK41/'7 Syss'!AK41</f>
        <v>6.6748805124774699E-2</v>
      </c>
      <c r="AL40" s="108">
        <f>'1 Utsläpp'!AL41/'7 Syss'!AL41</f>
        <v>6.6723365136127782E-2</v>
      </c>
      <c r="AM40" s="108">
        <f>'1 Utsläpp'!AM41/'7 Syss'!AM41</f>
        <v>6.6263995503475323E-2</v>
      </c>
      <c r="AN40" s="108">
        <f>'1 Utsläpp'!AN41/'7 Syss'!AN41</f>
        <v>6.0161902633609446E-2</v>
      </c>
      <c r="AO40" s="108">
        <f>'1 Utsläpp'!AO41/'7 Syss'!AO41</f>
        <v>6.3457608686900674E-2</v>
      </c>
      <c r="AP40" s="108">
        <f>'1 Utsläpp'!AP41/'7 Syss'!AP41</f>
        <v>6.3115002506280715E-2</v>
      </c>
      <c r="AQ40" s="108">
        <f>'1 Utsläpp'!AQ41/'7 Syss'!AQ41</f>
        <v>6.1433735369185075E-2</v>
      </c>
      <c r="AR40" s="108">
        <f>'1 Utsläpp'!AR41/'7 Syss'!AR41</f>
        <v>5.7865455168233777E-2</v>
      </c>
      <c r="AS40" s="108">
        <f>'1 Utsläpp'!AS41/'7 Syss'!AS41</f>
        <v>6.2089430330702383E-2</v>
      </c>
      <c r="AT40" s="108">
        <f>'1 Utsläpp'!AT41/'7 Syss'!AT41</f>
        <v>6.2770457455249964E-2</v>
      </c>
      <c r="AU40" s="108">
        <f>'1 Utsläpp'!AU41/'7 Syss'!AU41</f>
        <v>6.0534632133936145E-2</v>
      </c>
      <c r="AV40" s="108">
        <f>'1 Utsläpp'!AV41/'7 Syss'!AV41</f>
        <v>6.0148327006626201E-2</v>
      </c>
      <c r="AW40" s="108">
        <f>'1 Utsläpp'!AW41/'7 Syss'!AW41</f>
        <v>6.3173965355329861E-2</v>
      </c>
      <c r="AX40" s="108">
        <f>'1 Utsläpp'!AX41/'7 Syss'!AX41</f>
        <v>6.3172128764492644E-2</v>
      </c>
      <c r="AY40" s="108">
        <f>'1 Utsläpp'!AY41/'7 Syss'!AY41</f>
        <v>6.1902453203398593E-2</v>
      </c>
      <c r="AZ40" s="108">
        <f>'1 Utsläpp'!AZ41/'7 Syss'!AZ41</f>
        <v>6.0804255320282947E-2</v>
      </c>
      <c r="BA40" s="108">
        <f>'1 Utsläpp'!BA41/'7 Syss'!BA41</f>
        <v>5.7877475964384001E-2</v>
      </c>
      <c r="BB40" s="108">
        <f>'1 Utsläpp'!BB41/'7 Syss'!BB41</f>
        <v>6.1360606356990567E-2</v>
      </c>
      <c r="BC40" s="108">
        <f>'1 Utsläpp'!BC41/'7 Syss'!BC41</f>
        <v>5.9643355271694468E-2</v>
      </c>
      <c r="BD40" s="108">
        <f>'1 Utsläpp'!BD41/'7 Syss'!BD41</f>
        <v>5.6550490574729904E-2</v>
      </c>
      <c r="BE40" s="108">
        <f>'1 Utsläpp'!BE41/'7 Syss'!BE41</f>
        <v>6.0076887750647776E-2</v>
      </c>
      <c r="BF40" s="108">
        <f>'1 Utsläpp'!BF41/'7 Syss'!BF41</f>
        <v>6.0633036288803309E-2</v>
      </c>
      <c r="BG40" s="108">
        <f>'1 Utsläpp'!BG41/'7 Syss'!BG41</f>
        <v>5.9025442103313758E-2</v>
      </c>
      <c r="BH40" s="108">
        <f>'1 Utsläpp'!BH41/'7 Syss'!BH41</f>
        <v>5.4442214501201375E-2</v>
      </c>
      <c r="BI40" s="108">
        <f>'1 Utsläpp'!BI41/'7 Syss'!BI41</f>
        <v>5.3788348658416758E-2</v>
      </c>
      <c r="BJ40" s="108">
        <f>'1 Utsläpp'!BJ41/'7 Syss'!BJ41</f>
        <v>5.4036423084850752E-2</v>
      </c>
      <c r="BK40" s="108">
        <f>'1 Utsläpp'!BK41/'7 Syss'!BK41</f>
        <v>5.5547581287318973E-2</v>
      </c>
      <c r="BL40" s="108">
        <f>'1 Utsläpp'!BL41/'7 Syss'!BL41</f>
        <v>5.4099842072741718E-2</v>
      </c>
      <c r="BM40" s="108">
        <f>'1 Utsläpp'!BM41/'7 Syss'!BM41</f>
        <v>5.3713531795874646E-2</v>
      </c>
      <c r="BN40" s="108">
        <f>'1 Utsläpp'!BN41/'7 Syss'!BN41</f>
        <v>5.2281547279768324E-2</v>
      </c>
      <c r="BO40" s="108">
        <f>'1 Utsläpp'!BO41/'7 Syss'!BO41</f>
        <v>5.3414069832365171E-2</v>
      </c>
      <c r="BP40" s="108">
        <f>'1 Utsläpp'!BP41/'7 Syss'!BP41</f>
        <v>5.863354671533922E-2</v>
      </c>
    </row>
    <row r="41" spans="1:68" s="60" customFormat="1" x14ac:dyDescent="0.3">
      <c r="B41" s="114" t="s">
        <v>130</v>
      </c>
      <c r="C41" s="114" t="s">
        <v>210</v>
      </c>
      <c r="D41" s="122">
        <f>'1 Utsläpp'!D43/'7 Syss'!D42</f>
        <v>3.8128110564597764</v>
      </c>
      <c r="E41" s="122">
        <f>'1 Utsläpp'!E43/'7 Syss'!E42</f>
        <v>3.5667594460570671</v>
      </c>
      <c r="F41" s="122">
        <f>'1 Utsläpp'!F43/'7 Syss'!F42</f>
        <v>3.3980574094764919</v>
      </c>
      <c r="G41" s="122">
        <f>'1 Utsläpp'!G43/'7 Syss'!G42</f>
        <v>3.9197096067733206</v>
      </c>
      <c r="H41" s="122">
        <f>'1 Utsläpp'!H43/'7 Syss'!H42</f>
        <v>3.6646754264604424</v>
      </c>
      <c r="I41" s="122">
        <f>'1 Utsläpp'!I43/'7 Syss'!I42</f>
        <v>3.3123924461957257</v>
      </c>
      <c r="J41" s="122">
        <f>'1 Utsläpp'!J43/'7 Syss'!J42</f>
        <v>3.0740704585742997</v>
      </c>
      <c r="K41" s="122">
        <f>'1 Utsläpp'!K43/'7 Syss'!K42</f>
        <v>3.7466616271695186</v>
      </c>
      <c r="L41" s="122">
        <f>'1 Utsläpp'!L43/'7 Syss'!L42</f>
        <v>4.2442164885417961</v>
      </c>
      <c r="M41" s="122">
        <f>'1 Utsläpp'!M43/'7 Syss'!M42</f>
        <v>3.5656600494735091</v>
      </c>
      <c r="N41" s="122">
        <f>'1 Utsläpp'!N43/'7 Syss'!N42</f>
        <v>3.2406670757946219</v>
      </c>
      <c r="O41" s="122">
        <f>'1 Utsläpp'!O43/'7 Syss'!O42</f>
        <v>4.015241017555506</v>
      </c>
      <c r="P41" s="122">
        <f>'1 Utsläpp'!P43/'7 Syss'!P42</f>
        <v>3.8401090842478296</v>
      </c>
      <c r="Q41" s="122">
        <f>'1 Utsläpp'!Q43/'7 Syss'!Q42</f>
        <v>3.3159234128591435</v>
      </c>
      <c r="R41" s="122">
        <f>'1 Utsläpp'!R43/'7 Syss'!R42</f>
        <v>3.0380105251179566</v>
      </c>
      <c r="S41" s="122">
        <f>'1 Utsläpp'!S43/'7 Syss'!S42</f>
        <v>3.3742040731665774</v>
      </c>
      <c r="T41" s="122">
        <f>'1 Utsläpp'!T43/'7 Syss'!T42</f>
        <v>3.4897624727564769</v>
      </c>
      <c r="U41" s="122">
        <f>'1 Utsläpp'!U43/'7 Syss'!U42</f>
        <v>3.0570444938818397</v>
      </c>
      <c r="V41" s="122">
        <f>'1 Utsläpp'!V43/'7 Syss'!V42</f>
        <v>2.8307345852721753</v>
      </c>
      <c r="W41" s="122">
        <f>'1 Utsläpp'!W43/'7 Syss'!W42</f>
        <v>3.3251214441013817</v>
      </c>
      <c r="X41" s="122">
        <f>'1 Utsläpp'!X43/'7 Syss'!X42</f>
        <v>3.3822216763981148</v>
      </c>
      <c r="Y41" s="122">
        <f>'1 Utsläpp'!Y43/'7 Syss'!Y42</f>
        <v>3.0196565627762739</v>
      </c>
      <c r="Z41" s="122">
        <f>'1 Utsläpp'!Z43/'7 Syss'!Z42</f>
        <v>2.8051740933020284</v>
      </c>
      <c r="AA41" s="122">
        <f>'1 Utsläpp'!AA43/'7 Syss'!AA42</f>
        <v>3.0676143104757236</v>
      </c>
      <c r="AB41" s="122">
        <f>'1 Utsläpp'!AB43/'7 Syss'!AB42</f>
        <v>3.0856942771651594</v>
      </c>
      <c r="AC41" s="122">
        <f>'1 Utsläpp'!AC43/'7 Syss'!AC42</f>
        <v>2.9032248804671226</v>
      </c>
      <c r="AD41" s="122">
        <f>'1 Utsläpp'!AD43/'7 Syss'!AD42</f>
        <v>2.7478996922009316</v>
      </c>
      <c r="AE41" s="122">
        <f>'1 Utsläpp'!AE43/'7 Syss'!AE42</f>
        <v>3.0432408285750396</v>
      </c>
      <c r="AF41" s="122">
        <f>'1 Utsläpp'!AF43/'7 Syss'!AF42</f>
        <v>3.1249085141987027</v>
      </c>
      <c r="AG41" s="122">
        <f>'1 Utsläpp'!AG43/'7 Syss'!AG42</f>
        <v>2.923347213709568</v>
      </c>
      <c r="AH41" s="122">
        <f>'1 Utsläpp'!AH43/'7 Syss'!AH42</f>
        <v>2.6960885141638982</v>
      </c>
      <c r="AI41" s="122">
        <f>'1 Utsläpp'!AI43/'7 Syss'!AI42</f>
        <v>2.9687163304548929</v>
      </c>
      <c r="AJ41" s="122">
        <f>'1 Utsläpp'!AJ43/'7 Syss'!AJ42</f>
        <v>3.0982369237812861</v>
      </c>
      <c r="AK41" s="122">
        <f>'1 Utsläpp'!AK43/'7 Syss'!AK42</f>
        <v>2.8092083049483518</v>
      </c>
      <c r="AL41" s="122">
        <f>'1 Utsläpp'!AL43/'7 Syss'!AL42</f>
        <v>2.7327007005701138</v>
      </c>
      <c r="AM41" s="122">
        <f>'1 Utsläpp'!AM43/'7 Syss'!AM42</f>
        <v>3.03102815433054</v>
      </c>
      <c r="AN41" s="122">
        <f>'1 Utsläpp'!AN43/'7 Syss'!AN42</f>
        <v>2.8850357210367177</v>
      </c>
      <c r="AO41" s="122">
        <f>'1 Utsläpp'!AO43/'7 Syss'!AO42</f>
        <v>2.7239656759245667</v>
      </c>
      <c r="AP41" s="122">
        <f>'1 Utsläpp'!AP43/'7 Syss'!AP42</f>
        <v>2.6249873895286626</v>
      </c>
      <c r="AQ41" s="122">
        <f>'1 Utsläpp'!AQ43/'7 Syss'!AQ42</f>
        <v>2.8511192279980504</v>
      </c>
      <c r="AR41" s="122">
        <f>'1 Utsläpp'!AR43/'7 Syss'!AR42</f>
        <v>2.8124600586258</v>
      </c>
      <c r="AS41" s="122">
        <f>'1 Utsläpp'!AS43/'7 Syss'!AS42</f>
        <v>2.6297675106274627</v>
      </c>
      <c r="AT41" s="122">
        <f>'1 Utsläpp'!AT43/'7 Syss'!AT42</f>
        <v>2.533611848473357</v>
      </c>
      <c r="AU41" s="122">
        <f>'1 Utsläpp'!AU43/'7 Syss'!AU42</f>
        <v>2.7569059922034382</v>
      </c>
      <c r="AV41" s="122">
        <f>'1 Utsläpp'!AV43/'7 Syss'!AV42</f>
        <v>2.7236153926114413</v>
      </c>
      <c r="AW41" s="122">
        <f>'1 Utsläpp'!AW43/'7 Syss'!AW42</f>
        <v>2.5488961217713761</v>
      </c>
      <c r="AX41" s="122">
        <f>'1 Utsläpp'!AX43/'7 Syss'!AX42</f>
        <v>2.510982468398685</v>
      </c>
      <c r="AY41" s="122">
        <f>'1 Utsläpp'!AY43/'7 Syss'!AY42</f>
        <v>2.6008694617129544</v>
      </c>
      <c r="AZ41" s="122">
        <f>'1 Utsläpp'!AZ43/'7 Syss'!AZ42</f>
        <v>2.5811500590004162</v>
      </c>
      <c r="BA41" s="122">
        <f>'1 Utsläpp'!BA43/'7 Syss'!BA42</f>
        <v>2.260102836286717</v>
      </c>
      <c r="BB41" s="122">
        <f>'1 Utsläpp'!BB43/'7 Syss'!BB42</f>
        <v>2.2201490910003407</v>
      </c>
      <c r="BC41" s="122">
        <f>'1 Utsläpp'!BC43/'7 Syss'!BC42</f>
        <v>2.3751037508682336</v>
      </c>
      <c r="BD41" s="122">
        <f>'1 Utsläpp'!BD43/'7 Syss'!BD42</f>
        <v>2.4761929737464343</v>
      </c>
      <c r="BE41" s="122">
        <f>'1 Utsläpp'!BE43/'7 Syss'!BE42</f>
        <v>2.4666403264063854</v>
      </c>
      <c r="BF41" s="122">
        <f>'1 Utsläpp'!BF43/'7 Syss'!BF42</f>
        <v>2.2926487879639819</v>
      </c>
      <c r="BG41" s="122">
        <f>'1 Utsläpp'!BG43/'7 Syss'!BG42</f>
        <v>2.5011187003887727</v>
      </c>
      <c r="BH41" s="122">
        <f>'1 Utsläpp'!BH43/'7 Syss'!BH42</f>
        <v>2.3866497676832648</v>
      </c>
      <c r="BI41" s="122">
        <f>'1 Utsläpp'!BI43/'7 Syss'!BI42</f>
        <v>2.1765847359320523</v>
      </c>
      <c r="BJ41" s="122">
        <f>'1 Utsläpp'!BJ43/'7 Syss'!BJ42</f>
        <v>2.1515526797475388</v>
      </c>
      <c r="BK41" s="122">
        <f>'1 Utsläpp'!BK43/'7 Syss'!BK42</f>
        <v>2.3811573853324699</v>
      </c>
      <c r="BL41" s="122">
        <f>'1 Utsläpp'!BL43/'7 Syss'!BL42</f>
        <v>2.252496459275346</v>
      </c>
      <c r="BM41" s="122">
        <f>'1 Utsläpp'!BM43/'7 Syss'!BM42</f>
        <v>2.1556541848600035</v>
      </c>
      <c r="BN41" s="122">
        <f>'1 Utsläpp'!BN43/'7 Syss'!BN42</f>
        <v>2.0604159191516613</v>
      </c>
      <c r="BO41" s="122">
        <f>'1 Utsläpp'!BO43/'7 Syss'!BO42</f>
        <v>2.2514622319023769</v>
      </c>
      <c r="BP41" s="122">
        <f>'1 Utsläpp'!BP43/'7 Syss'!BP42</f>
        <v>2.4032018358744276</v>
      </c>
    </row>
    <row r="42" spans="1:68" s="57" customFormat="1" x14ac:dyDescent="0.3">
      <c r="B42" s="75"/>
      <c r="C42" s="75"/>
      <c r="D42" s="250"/>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row>
    <row r="43" spans="1:68" x14ac:dyDescent="0.3">
      <c r="B43" s="256" t="s">
        <v>172</v>
      </c>
      <c r="C43" s="256" t="s">
        <v>31</v>
      </c>
      <c r="D43" s="260"/>
    </row>
    <row r="44" spans="1:68" x14ac:dyDescent="0.3">
      <c r="B44" s="59" t="s">
        <v>173</v>
      </c>
      <c r="C44" s="258" t="s">
        <v>187</v>
      </c>
      <c r="D44" s="260"/>
    </row>
    <row r="45" spans="1:68" x14ac:dyDescent="0.3">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77</v>
      </c>
      <c r="AD45" s="112" t="s">
        <v>78</v>
      </c>
      <c r="AE45" s="112" t="s">
        <v>79</v>
      </c>
      <c r="AF45" s="112" t="s">
        <v>80</v>
      </c>
      <c r="AG45" s="112" t="s">
        <v>81</v>
      </c>
      <c r="AH45" s="112" t="s">
        <v>179</v>
      </c>
      <c r="AI45" s="112" t="s">
        <v>180</v>
      </c>
      <c r="AJ45" s="112" t="s">
        <v>194</v>
      </c>
      <c r="AK45" s="112" t="s">
        <v>196</v>
      </c>
      <c r="AL45" s="112" t="s">
        <v>198</v>
      </c>
      <c r="AM45" s="220" t="s">
        <v>200</v>
      </c>
      <c r="AN45" s="220" t="s">
        <v>201</v>
      </c>
      <c r="AO45" s="220" t="s">
        <v>205</v>
      </c>
      <c r="AP45" s="220" t="s">
        <v>209</v>
      </c>
      <c r="AQ45" s="220" t="s">
        <v>211</v>
      </c>
      <c r="AR45" s="114" t="s">
        <v>251</v>
      </c>
      <c r="AS45" s="114" t="s">
        <v>263</v>
      </c>
      <c r="AT45" s="114" t="s">
        <v>264</v>
      </c>
      <c r="AU45" s="114" t="s">
        <v>269</v>
      </c>
      <c r="AV45" s="114" t="s">
        <v>270</v>
      </c>
      <c r="AW45" s="114" t="s">
        <v>271</v>
      </c>
      <c r="AX45" s="114" t="s">
        <v>272</v>
      </c>
      <c r="AY45" s="114" t="s">
        <v>274</v>
      </c>
      <c r="AZ45" s="114" t="s">
        <v>277</v>
      </c>
      <c r="BA45" s="114" t="s">
        <v>279</v>
      </c>
      <c r="BB45" s="114" t="s">
        <v>280</v>
      </c>
      <c r="BC45" s="114" t="s">
        <v>282</v>
      </c>
      <c r="BD45" s="114" t="s">
        <v>283</v>
      </c>
      <c r="BE45" s="114" t="s">
        <v>284</v>
      </c>
      <c r="BF45" s="114" t="s">
        <v>287</v>
      </c>
      <c r="BG45" s="114" t="s">
        <v>289</v>
      </c>
      <c r="BH45" s="114" t="s">
        <v>290</v>
      </c>
      <c r="BI45" s="114" t="s">
        <v>291</v>
      </c>
      <c r="BJ45" s="114" t="s">
        <v>293</v>
      </c>
      <c r="BK45" s="114" t="s">
        <v>310</v>
      </c>
      <c r="BL45" s="114" t="s">
        <v>313</v>
      </c>
      <c r="BM45" s="114" t="s">
        <v>402</v>
      </c>
      <c r="BN45" s="114" t="s">
        <v>405</v>
      </c>
      <c r="BO45" s="114" t="s">
        <v>408</v>
      </c>
      <c r="BP45" s="114" t="s">
        <v>409</v>
      </c>
    </row>
    <row r="46" spans="1:68" x14ac:dyDescent="0.3">
      <c r="B46" s="349" t="s">
        <v>122</v>
      </c>
      <c r="C46" s="349" t="s">
        <v>22</v>
      </c>
      <c r="D46" s="350">
        <f>'1 Utsläpp'!D49/'7 Syss'!D48</f>
        <v>21.780808879741716</v>
      </c>
      <c r="E46" s="351">
        <f>'1 Utsläpp'!E49/'7 Syss'!E48</f>
        <v>20.879057808051687</v>
      </c>
      <c r="F46" s="351">
        <f>'1 Utsläpp'!F49/'7 Syss'!F48</f>
        <v>20.398395814648921</v>
      </c>
      <c r="G46" s="351">
        <f>'1 Utsläpp'!G49/'7 Syss'!G48</f>
        <v>18.510408657584176</v>
      </c>
      <c r="H46" s="351">
        <f>'1 Utsläpp'!H49/'7 Syss'!H48</f>
        <v>21.2082034409516</v>
      </c>
      <c r="I46" s="351">
        <f>'1 Utsläpp'!I49/'7 Syss'!I48</f>
        <v>19.691545112983544</v>
      </c>
      <c r="J46" s="351">
        <f>'1 Utsläpp'!J49/'7 Syss'!J48</f>
        <v>19.361122880613543</v>
      </c>
      <c r="K46" s="351">
        <f>'1 Utsläpp'!K49/'7 Syss'!K48</f>
        <v>18.237324970098847</v>
      </c>
      <c r="L46" s="351">
        <f>'1 Utsläpp'!L49/'7 Syss'!L48</f>
        <v>21.089291616741725</v>
      </c>
      <c r="M46" s="351">
        <f>'1 Utsläpp'!M49/'7 Syss'!M48</f>
        <v>19.1385084545018</v>
      </c>
      <c r="N46" s="351">
        <f>'1 Utsläpp'!N49/'7 Syss'!N48</f>
        <v>18.968956838987932</v>
      </c>
      <c r="O46" s="351">
        <f>'1 Utsläpp'!O49/'7 Syss'!O48</f>
        <v>18.399235387099282</v>
      </c>
      <c r="P46" s="351">
        <f>'1 Utsläpp'!P49/'7 Syss'!P48</f>
        <v>18.896824571641179</v>
      </c>
      <c r="Q46" s="351">
        <f>'1 Utsläpp'!Q49/'7 Syss'!Q48</f>
        <v>18.025849689854212</v>
      </c>
      <c r="R46" s="351">
        <f>'1 Utsläpp'!R49/'7 Syss'!R48</f>
        <v>17.396421284199075</v>
      </c>
      <c r="S46" s="351">
        <f>'1 Utsläpp'!S49/'7 Syss'!S48</f>
        <v>16.445436288484622</v>
      </c>
      <c r="T46" s="351">
        <f>'1 Utsläpp'!T49/'7 Syss'!T48</f>
        <v>17.567913665488351</v>
      </c>
      <c r="U46" s="351">
        <f>'1 Utsläpp'!U49/'7 Syss'!U48</f>
        <v>17.126288852231927</v>
      </c>
      <c r="V46" s="351">
        <f>'1 Utsläpp'!V49/'7 Syss'!V48</f>
        <v>16.926748753530582</v>
      </c>
      <c r="W46" s="351">
        <f>'1 Utsläpp'!W49/'7 Syss'!W48</f>
        <v>15.702213419996331</v>
      </c>
      <c r="X46" s="351">
        <f>'1 Utsläpp'!X49/'7 Syss'!X48</f>
        <v>17.456939094798805</v>
      </c>
      <c r="Y46" s="351">
        <f>'1 Utsläpp'!Y49/'7 Syss'!Y48</f>
        <v>16.415587312917662</v>
      </c>
      <c r="Z46" s="351">
        <f>'1 Utsläpp'!Z49/'7 Syss'!Z48</f>
        <v>17.036954466859218</v>
      </c>
      <c r="AA46" s="351">
        <f>'1 Utsläpp'!AA49/'7 Syss'!AA48</f>
        <v>15.653301965581107</v>
      </c>
      <c r="AB46" s="351">
        <f>'1 Utsläpp'!AB49/'7 Syss'!AB48</f>
        <v>17.711831769735181</v>
      </c>
      <c r="AC46" s="351">
        <f>'1 Utsläpp'!AC49/'7 Syss'!AC48</f>
        <v>16.426642450731034</v>
      </c>
      <c r="AD46" s="351">
        <f>'1 Utsläpp'!AD49/'7 Syss'!AD48</f>
        <v>15.774691239230766</v>
      </c>
      <c r="AE46" s="351">
        <f>'1 Utsläpp'!AE49/'7 Syss'!AE48</f>
        <v>16.150915029320316</v>
      </c>
      <c r="AF46" s="351">
        <f>'1 Utsläpp'!AF49/'7 Syss'!AF48</f>
        <v>16.389203152462049</v>
      </c>
      <c r="AG46" s="351">
        <f>'1 Utsläpp'!AG49/'7 Syss'!AG48</f>
        <v>16.206344721199486</v>
      </c>
      <c r="AH46" s="351">
        <f>'1 Utsläpp'!AH49/'7 Syss'!AH48</f>
        <v>16.141266643287313</v>
      </c>
      <c r="AI46" s="351">
        <f>'1 Utsläpp'!AI49/'7 Syss'!AI48</f>
        <v>17.590610447970732</v>
      </c>
      <c r="AJ46" s="351">
        <f>'1 Utsläpp'!AJ49/'7 Syss'!AJ48</f>
        <v>17.072762337708696</v>
      </c>
      <c r="AK46" s="351">
        <f>'1 Utsläpp'!AK49/'7 Syss'!AK48</f>
        <v>16.180291174063882</v>
      </c>
      <c r="AL46" s="351">
        <f>'1 Utsläpp'!AL49/'7 Syss'!AL48</f>
        <v>16.812919053611243</v>
      </c>
      <c r="AM46" s="351">
        <f>'1 Utsläpp'!AM49/'7 Syss'!AM48</f>
        <v>16.838684633684181</v>
      </c>
      <c r="AN46" s="351">
        <f>'1 Utsläpp'!AN49/'7 Syss'!AN48</f>
        <v>16.976744750640368</v>
      </c>
      <c r="AO46" s="351">
        <f>'1 Utsläpp'!AO49/'7 Syss'!AO48</f>
        <v>16.165174446452021</v>
      </c>
      <c r="AP46" s="351">
        <f>'1 Utsläpp'!AP49/'7 Syss'!AP48</f>
        <v>16.177121626378</v>
      </c>
      <c r="AQ46" s="351">
        <f>'1 Utsläpp'!AQ49/'7 Syss'!AQ48</f>
        <v>16.594527116089733</v>
      </c>
      <c r="AR46" s="351">
        <f>'1 Utsläpp'!AR49/'7 Syss'!AR48</f>
        <v>15.775891740183152</v>
      </c>
      <c r="AS46" s="351">
        <f>'1 Utsläpp'!AS49/'7 Syss'!AS48</f>
        <v>16.474324384962749</v>
      </c>
      <c r="AT46" s="351">
        <f>'1 Utsläpp'!AT49/'7 Syss'!AT48</f>
        <v>15.607503060182042</v>
      </c>
      <c r="AU46" s="351">
        <f>'1 Utsläpp'!AU49/'7 Syss'!AU48</f>
        <v>15.481706167858794</v>
      </c>
      <c r="AV46" s="351">
        <f>'1 Utsläpp'!AV49/'7 Syss'!AV48</f>
        <v>15.870156555565243</v>
      </c>
      <c r="AW46" s="351">
        <f>'1 Utsläpp'!AW49/'7 Syss'!AW48</f>
        <v>15.786154693858094</v>
      </c>
      <c r="AX46" s="351">
        <f>'1 Utsläpp'!AX49/'7 Syss'!AX48</f>
        <v>15.684565381884608</v>
      </c>
      <c r="AY46" s="351">
        <f>'1 Utsläpp'!AY49/'7 Syss'!AY48</f>
        <v>14.776991076009811</v>
      </c>
      <c r="AZ46" s="351">
        <f>'1 Utsläpp'!AZ49/'7 Syss'!AZ48</f>
        <v>16.071300435983101</v>
      </c>
      <c r="BA46" s="351">
        <f>'1 Utsläpp'!BA49/'7 Syss'!BA48</f>
        <v>15.050853217457444</v>
      </c>
      <c r="BB46" s="351">
        <f>'1 Utsläpp'!BB49/'7 Syss'!BB48</f>
        <v>14.585055988086426</v>
      </c>
      <c r="BC46" s="351">
        <f>'1 Utsläpp'!BC49/'7 Syss'!BC48</f>
        <v>15.092501507463425</v>
      </c>
      <c r="BD46" s="351">
        <f>'1 Utsläpp'!BD49/'7 Syss'!BD48</f>
        <v>15.36165342614491</v>
      </c>
      <c r="BE46" s="351">
        <f>'1 Utsläpp'!BE49/'7 Syss'!BE48</f>
        <v>15.057368958579534</v>
      </c>
      <c r="BF46" s="351">
        <f>'1 Utsläpp'!BF49/'7 Syss'!BF48</f>
        <v>14.362671096924151</v>
      </c>
      <c r="BG46" s="351">
        <f>'1 Utsläpp'!BG49/'7 Syss'!BG48</f>
        <v>14.820829814184606</v>
      </c>
      <c r="BH46" s="351">
        <f>'1 Utsläpp'!BH49/'7 Syss'!BH48</f>
        <v>15.181485225305064</v>
      </c>
      <c r="BI46" s="351">
        <f>'1 Utsläpp'!BI49/'7 Syss'!BI48</f>
        <v>14.580932578848364</v>
      </c>
      <c r="BJ46" s="351">
        <f>'1 Utsläpp'!BJ49/'7 Syss'!BJ48</f>
        <v>13.995411777932292</v>
      </c>
      <c r="BK46" s="351">
        <f>'1 Utsläpp'!BK49/'7 Syss'!BK48</f>
        <v>14.559167327152222</v>
      </c>
      <c r="BL46" s="351">
        <f>'1 Utsläpp'!BL49/'7 Syss'!BL48</f>
        <v>14.905457820743708</v>
      </c>
      <c r="BM46" s="351">
        <f>'1 Utsläpp'!BM49/'7 Syss'!BM48</f>
        <v>14.30933760927419</v>
      </c>
      <c r="BN46" s="351">
        <f>'1 Utsläpp'!BN49/'7 Syss'!BN48</f>
        <v>13.690464439413745</v>
      </c>
      <c r="BO46" s="351">
        <f>'1 Utsläpp'!BO49/'7 Syss'!BO48</f>
        <v>14.276247992146111</v>
      </c>
      <c r="BP46" s="351">
        <f>'1 Utsläpp'!BP49/'7 Syss'!BP48</f>
        <v>15.606740431176656</v>
      </c>
    </row>
    <row r="47" spans="1:68" x14ac:dyDescent="0.3">
      <c r="B47" s="73" t="s">
        <v>123</v>
      </c>
      <c r="C47" s="73" t="s">
        <v>23</v>
      </c>
      <c r="D47" s="219">
        <f>'1 Utsläpp'!D50/'7 Syss'!D49</f>
        <v>20.435346294377364</v>
      </c>
      <c r="E47" s="219">
        <f>'1 Utsläpp'!E50/'7 Syss'!E49</f>
        <v>24.409210018662563</v>
      </c>
      <c r="F47" s="219">
        <f>'1 Utsläpp'!F50/'7 Syss'!F49</f>
        <v>19.953022785114694</v>
      </c>
      <c r="G47" s="219">
        <f>'1 Utsläpp'!G50/'7 Syss'!G49</f>
        <v>20.07539875680629</v>
      </c>
      <c r="H47" s="219">
        <f>'1 Utsläpp'!H50/'7 Syss'!H49</f>
        <v>15.950087628339672</v>
      </c>
      <c r="I47" s="219">
        <f>'1 Utsläpp'!I50/'7 Syss'!I49</f>
        <v>19.716061978294366</v>
      </c>
      <c r="J47" s="219">
        <f>'1 Utsläpp'!J50/'7 Syss'!J49</f>
        <v>16.85777311611459</v>
      </c>
      <c r="K47" s="219">
        <f>'1 Utsläpp'!K50/'7 Syss'!K49</f>
        <v>23.88283880420629</v>
      </c>
      <c r="L47" s="219">
        <f>'1 Utsläpp'!L50/'7 Syss'!L49</f>
        <v>25.028678908069892</v>
      </c>
      <c r="M47" s="219">
        <f>'1 Utsläpp'!M50/'7 Syss'!M49</f>
        <v>26.309737923707374</v>
      </c>
      <c r="N47" s="219">
        <f>'1 Utsläpp'!N50/'7 Syss'!N49</f>
        <v>22.758612338700445</v>
      </c>
      <c r="O47" s="219">
        <f>'1 Utsläpp'!O50/'7 Syss'!O49</f>
        <v>25.721400930134177</v>
      </c>
      <c r="P47" s="219">
        <f>'1 Utsläpp'!P50/'7 Syss'!P49</f>
        <v>25.68237346997779</v>
      </c>
      <c r="Q47" s="219">
        <f>'1 Utsläpp'!Q50/'7 Syss'!Q49</f>
        <v>22.746272001731001</v>
      </c>
      <c r="R47" s="219">
        <f>'1 Utsläpp'!R50/'7 Syss'!R49</f>
        <v>22.078284814780517</v>
      </c>
      <c r="S47" s="219">
        <f>'1 Utsläpp'!S50/'7 Syss'!S49</f>
        <v>24.40223855361176</v>
      </c>
      <c r="T47" s="219">
        <f>'1 Utsläpp'!T50/'7 Syss'!T49</f>
        <v>27.520876669057394</v>
      </c>
      <c r="U47" s="219">
        <f>'1 Utsläpp'!U50/'7 Syss'!U49</f>
        <v>21.531209147348335</v>
      </c>
      <c r="V47" s="219">
        <f>'1 Utsläpp'!V50/'7 Syss'!V49</f>
        <v>20.74415835659893</v>
      </c>
      <c r="W47" s="219">
        <f>'1 Utsläpp'!W50/'7 Syss'!W49</f>
        <v>25.384521876394679</v>
      </c>
      <c r="X47" s="219">
        <f>'1 Utsläpp'!X50/'7 Syss'!X49</f>
        <v>23.117478294192221</v>
      </c>
      <c r="Y47" s="219">
        <f>'1 Utsläpp'!Y50/'7 Syss'!Y49</f>
        <v>23.042840952185106</v>
      </c>
      <c r="Z47" s="219">
        <f>'1 Utsläpp'!Z50/'7 Syss'!Z49</f>
        <v>21.732149282147734</v>
      </c>
      <c r="AA47" s="219">
        <f>'1 Utsläpp'!AA50/'7 Syss'!AA49</f>
        <v>23.051494779046667</v>
      </c>
      <c r="AB47" s="219">
        <f>'1 Utsläpp'!AB50/'7 Syss'!AB49</f>
        <v>23.790769198193981</v>
      </c>
      <c r="AC47" s="219">
        <f>'1 Utsläpp'!AC50/'7 Syss'!AC49</f>
        <v>22.619295427820724</v>
      </c>
      <c r="AD47" s="219">
        <f>'1 Utsläpp'!AD50/'7 Syss'!AD49</f>
        <v>21.090228502469532</v>
      </c>
      <c r="AE47" s="219">
        <f>'1 Utsläpp'!AE50/'7 Syss'!AE49</f>
        <v>26.552837050906273</v>
      </c>
      <c r="AF47" s="219">
        <f>'1 Utsläpp'!AF50/'7 Syss'!AF49</f>
        <v>24.16747698963102</v>
      </c>
      <c r="AG47" s="219">
        <f>'1 Utsläpp'!AG50/'7 Syss'!AG49</f>
        <v>25.501086666867156</v>
      </c>
      <c r="AH47" s="219">
        <f>'1 Utsläpp'!AH50/'7 Syss'!AH49</f>
        <v>22.382777407208764</v>
      </c>
      <c r="AI47" s="219">
        <f>'1 Utsläpp'!AI50/'7 Syss'!AI49</f>
        <v>27.278285079402043</v>
      </c>
      <c r="AJ47" s="219">
        <f>'1 Utsläpp'!AJ50/'7 Syss'!AJ49</f>
        <v>25.802205525157415</v>
      </c>
      <c r="AK47" s="219">
        <f>'1 Utsläpp'!AK50/'7 Syss'!AK49</f>
        <v>24.289769236627002</v>
      </c>
      <c r="AL47" s="219">
        <f>'1 Utsläpp'!AL50/'7 Syss'!AL49</f>
        <v>23.71634341308771</v>
      </c>
      <c r="AM47" s="219">
        <f>'1 Utsläpp'!AM50/'7 Syss'!AM49</f>
        <v>25.777624933146853</v>
      </c>
      <c r="AN47" s="219">
        <f>'1 Utsläpp'!AN50/'7 Syss'!AN49</f>
        <v>26.592861141402526</v>
      </c>
      <c r="AO47" s="219">
        <f>'1 Utsläpp'!AO50/'7 Syss'!AO49</f>
        <v>25.899166642117333</v>
      </c>
      <c r="AP47" s="219">
        <f>'1 Utsläpp'!AP50/'7 Syss'!AP49</f>
        <v>23.448098078422063</v>
      </c>
      <c r="AQ47" s="219">
        <f>'1 Utsläpp'!AQ50/'7 Syss'!AQ49</f>
        <v>24.831963467410773</v>
      </c>
      <c r="AR47" s="219">
        <f>'1 Utsläpp'!AR50/'7 Syss'!AR49</f>
        <v>25.750303538364001</v>
      </c>
      <c r="AS47" s="219">
        <f>'1 Utsläpp'!AS50/'7 Syss'!AS49</f>
        <v>21.666716504864539</v>
      </c>
      <c r="AT47" s="219">
        <f>'1 Utsläpp'!AT50/'7 Syss'!AT49</f>
        <v>21.147835298101178</v>
      </c>
      <c r="AU47" s="219">
        <f>'1 Utsläpp'!AU50/'7 Syss'!AU49</f>
        <v>23.211744574996484</v>
      </c>
      <c r="AV47" s="219">
        <f>'1 Utsläpp'!AV50/'7 Syss'!AV49</f>
        <v>23.596183892955764</v>
      </c>
      <c r="AW47" s="219">
        <f>'1 Utsläpp'!AW50/'7 Syss'!AW49</f>
        <v>22.43784994859196</v>
      </c>
      <c r="AX47" s="219">
        <f>'1 Utsläpp'!AX50/'7 Syss'!AX49</f>
        <v>22.030367796350387</v>
      </c>
      <c r="AY47" s="219">
        <f>'1 Utsläpp'!AY50/'7 Syss'!AY49</f>
        <v>24.239674884082291</v>
      </c>
      <c r="AZ47" s="219">
        <f>'1 Utsläpp'!AZ50/'7 Syss'!AZ49</f>
        <v>25.092843592253264</v>
      </c>
      <c r="BA47" s="219">
        <f>'1 Utsläpp'!BA50/'7 Syss'!BA49</f>
        <v>21.987849781354242</v>
      </c>
      <c r="BB47" s="219">
        <f>'1 Utsläpp'!BB50/'7 Syss'!BB49</f>
        <v>20.700823705749059</v>
      </c>
      <c r="BC47" s="219">
        <f>'1 Utsläpp'!BC50/'7 Syss'!BC49</f>
        <v>23.148948281678585</v>
      </c>
      <c r="BD47" s="219">
        <f>'1 Utsläpp'!BD50/'7 Syss'!BD49</f>
        <v>22.129131218186799</v>
      </c>
      <c r="BE47" s="219">
        <f>'1 Utsläpp'!BE50/'7 Syss'!BE49</f>
        <v>20.782354157042597</v>
      </c>
      <c r="BF47" s="219">
        <f>'1 Utsläpp'!BF50/'7 Syss'!BF49</f>
        <v>20.385778572807858</v>
      </c>
      <c r="BG47" s="219">
        <f>'1 Utsläpp'!BG50/'7 Syss'!BG49</f>
        <v>20.793700779413651</v>
      </c>
      <c r="BH47" s="219">
        <f>'1 Utsläpp'!BH50/'7 Syss'!BH49</f>
        <v>21.625518669954999</v>
      </c>
      <c r="BI47" s="219">
        <f>'1 Utsläpp'!BI50/'7 Syss'!BI49</f>
        <v>18.546928366337944</v>
      </c>
      <c r="BJ47" s="219">
        <f>'1 Utsläpp'!BJ50/'7 Syss'!BJ49</f>
        <v>17.313024444363247</v>
      </c>
      <c r="BK47" s="219">
        <f>'1 Utsläpp'!BK50/'7 Syss'!BK49</f>
        <v>19.46366411285543</v>
      </c>
      <c r="BL47" s="219">
        <f>'1 Utsläpp'!BL50/'7 Syss'!BL49</f>
        <v>20.453114921327668</v>
      </c>
      <c r="BM47" s="219">
        <f>'1 Utsläpp'!BM50/'7 Syss'!BM49</f>
        <v>17.131737291031296</v>
      </c>
      <c r="BN47" s="219">
        <f>'1 Utsläpp'!BN50/'7 Syss'!BN49</f>
        <v>17.479214604967105</v>
      </c>
      <c r="BO47" s="219">
        <f>'1 Utsläpp'!BO50/'7 Syss'!BO49</f>
        <v>21.473560721031415</v>
      </c>
      <c r="BP47" s="219">
        <f>'1 Utsläpp'!BP50/'7 Syss'!BP49</f>
        <v>22.988495443516058</v>
      </c>
    </row>
    <row r="48" spans="1:68" x14ac:dyDescent="0.3">
      <c r="B48" s="73" t="s">
        <v>124</v>
      </c>
      <c r="C48" s="73" t="s">
        <v>0</v>
      </c>
      <c r="D48" s="219">
        <f>'1 Utsläpp'!D51/'7 Syss'!D50</f>
        <v>7.1278005430987719</v>
      </c>
      <c r="E48" s="219">
        <f>'1 Utsläpp'!E51/'7 Syss'!E50</f>
        <v>6.8185294675513699</v>
      </c>
      <c r="F48" s="219">
        <f>'1 Utsläpp'!F51/'7 Syss'!F50</f>
        <v>6.4840182818751311</v>
      </c>
      <c r="G48" s="219">
        <f>'1 Utsläpp'!G51/'7 Syss'!G50</f>
        <v>7.7735198025697425</v>
      </c>
      <c r="H48" s="219">
        <f>'1 Utsläpp'!H51/'7 Syss'!H50</f>
        <v>6.4823643179245707</v>
      </c>
      <c r="I48" s="219">
        <f>'1 Utsläpp'!I51/'7 Syss'!I50</f>
        <v>6.0837931577291986</v>
      </c>
      <c r="J48" s="219">
        <f>'1 Utsläpp'!J51/'7 Syss'!J50</f>
        <v>5.3705909959640454</v>
      </c>
      <c r="K48" s="219">
        <f>'1 Utsläpp'!K51/'7 Syss'!K50</f>
        <v>6.8560696201153979</v>
      </c>
      <c r="L48" s="219">
        <f>'1 Utsläpp'!L51/'7 Syss'!L50</f>
        <v>8.2733392447812193</v>
      </c>
      <c r="M48" s="219">
        <f>'1 Utsläpp'!M51/'7 Syss'!M50</f>
        <v>7.7116218597331798</v>
      </c>
      <c r="N48" s="219">
        <f>'1 Utsläpp'!N51/'7 Syss'!N50</f>
        <v>6.8010296962587473</v>
      </c>
      <c r="O48" s="219">
        <f>'1 Utsläpp'!O51/'7 Syss'!O50</f>
        <v>7.7808088352334979</v>
      </c>
      <c r="P48" s="219">
        <f>'1 Utsläpp'!P51/'7 Syss'!P50</f>
        <v>7.6601538355424914</v>
      </c>
      <c r="Q48" s="219">
        <f>'1 Utsläpp'!Q51/'7 Syss'!Q50</f>
        <v>7.1580417287484508</v>
      </c>
      <c r="R48" s="219">
        <f>'1 Utsläpp'!R51/'7 Syss'!R50</f>
        <v>6.4440365172998035</v>
      </c>
      <c r="S48" s="219">
        <f>'1 Utsläpp'!S51/'7 Syss'!S50</f>
        <v>7.1566766166370144</v>
      </c>
      <c r="T48" s="219">
        <f>'1 Utsläpp'!T51/'7 Syss'!T50</f>
        <v>7.3293121407851816</v>
      </c>
      <c r="U48" s="219">
        <f>'1 Utsläpp'!U51/'7 Syss'!U50</f>
        <v>6.9629374531549395</v>
      </c>
      <c r="V48" s="219">
        <f>'1 Utsläpp'!V51/'7 Syss'!V50</f>
        <v>6.0859153757132365</v>
      </c>
      <c r="W48" s="219">
        <f>'1 Utsläpp'!W51/'7 Syss'!W50</f>
        <v>7.238324865644695</v>
      </c>
      <c r="X48" s="219">
        <f>'1 Utsläpp'!X51/'7 Syss'!X50</f>
        <v>6.7081807044180515</v>
      </c>
      <c r="Y48" s="219">
        <f>'1 Utsläpp'!Y51/'7 Syss'!Y50</f>
        <v>6.7594806029481749</v>
      </c>
      <c r="Z48" s="219">
        <f>'1 Utsläpp'!Z51/'7 Syss'!Z50</f>
        <v>6.2015971053031187</v>
      </c>
      <c r="AA48" s="219">
        <f>'1 Utsläpp'!AA51/'7 Syss'!AA50</f>
        <v>6.8059028612385521</v>
      </c>
      <c r="AB48" s="219">
        <f>'1 Utsläpp'!AB51/'7 Syss'!AB50</f>
        <v>6.767196850808407</v>
      </c>
      <c r="AC48" s="219">
        <f>'1 Utsläpp'!AC51/'7 Syss'!AC50</f>
        <v>6.6898852001051621</v>
      </c>
      <c r="AD48" s="219">
        <f>'1 Utsläpp'!AD51/'7 Syss'!AD50</f>
        <v>6.1526984508016831</v>
      </c>
      <c r="AE48" s="219">
        <f>'1 Utsläpp'!AE51/'7 Syss'!AE50</f>
        <v>6.9566607436406214</v>
      </c>
      <c r="AF48" s="219">
        <f>'1 Utsläpp'!AF51/'7 Syss'!AF50</f>
        <v>6.9201566145329378</v>
      </c>
      <c r="AG48" s="219">
        <f>'1 Utsläpp'!AG51/'7 Syss'!AG50</f>
        <v>7.4198617560050915</v>
      </c>
      <c r="AH48" s="219">
        <f>'1 Utsläpp'!AH51/'7 Syss'!AH50</f>
        <v>6.4978723802857266</v>
      </c>
      <c r="AI48" s="219">
        <f>'1 Utsläpp'!AI51/'7 Syss'!AI50</f>
        <v>6.7242966860870341</v>
      </c>
      <c r="AJ48" s="219">
        <f>'1 Utsläpp'!AJ51/'7 Syss'!AJ50</f>
        <v>7.1700967307651791</v>
      </c>
      <c r="AK48" s="219">
        <f>'1 Utsläpp'!AK51/'7 Syss'!AK50</f>
        <v>7.0097904207411466</v>
      </c>
      <c r="AL48" s="219">
        <f>'1 Utsläpp'!AL51/'7 Syss'!AL50</f>
        <v>6.8705960809936339</v>
      </c>
      <c r="AM48" s="219">
        <f>'1 Utsläpp'!AM51/'7 Syss'!AM50</f>
        <v>7.466012945886022</v>
      </c>
      <c r="AN48" s="219">
        <f>'1 Utsläpp'!AN51/'7 Syss'!AN50</f>
        <v>6.9890345008708268</v>
      </c>
      <c r="AO48" s="219">
        <f>'1 Utsläpp'!AO51/'7 Syss'!AO50</f>
        <v>6.8489812881558407</v>
      </c>
      <c r="AP48" s="219">
        <f>'1 Utsläpp'!AP51/'7 Syss'!AP50</f>
        <v>6.4768686402244304</v>
      </c>
      <c r="AQ48" s="219">
        <f>'1 Utsläpp'!AQ51/'7 Syss'!AQ50</f>
        <v>7.1994147403387911</v>
      </c>
      <c r="AR48" s="219">
        <f>'1 Utsläpp'!AR51/'7 Syss'!AR50</f>
        <v>6.9062106455527692</v>
      </c>
      <c r="AS48" s="219">
        <f>'1 Utsläpp'!AS51/'7 Syss'!AS50</f>
        <v>6.7479355969931634</v>
      </c>
      <c r="AT48" s="219">
        <f>'1 Utsläpp'!AT51/'7 Syss'!AT50</f>
        <v>6.2343017456737151</v>
      </c>
      <c r="AU48" s="219">
        <f>'1 Utsläpp'!AU51/'7 Syss'!AU50</f>
        <v>7.0090232706768711</v>
      </c>
      <c r="AV48" s="219">
        <f>'1 Utsläpp'!AV51/'7 Syss'!AV50</f>
        <v>6.932977506346961</v>
      </c>
      <c r="AW48" s="219">
        <f>'1 Utsläpp'!AW51/'7 Syss'!AW50</f>
        <v>6.8706157276488682</v>
      </c>
      <c r="AX48" s="219">
        <f>'1 Utsläpp'!AX51/'7 Syss'!AX50</f>
        <v>6.5016825707159303</v>
      </c>
      <c r="AY48" s="219">
        <f>'1 Utsläpp'!AY51/'7 Syss'!AY50</f>
        <v>6.7304132366300093</v>
      </c>
      <c r="AZ48" s="219">
        <f>'1 Utsläpp'!AZ51/'7 Syss'!AZ50</f>
        <v>7.0837950146682944</v>
      </c>
      <c r="BA48" s="219">
        <f>'1 Utsläpp'!BA51/'7 Syss'!BA50</f>
        <v>5.7865732194620962</v>
      </c>
      <c r="BB48" s="219">
        <f>'1 Utsläpp'!BB51/'7 Syss'!BB50</f>
        <v>5.0965694523284109</v>
      </c>
      <c r="BC48" s="219">
        <f>'1 Utsläpp'!BC51/'7 Syss'!BC50</f>
        <v>5.9000684139217068</v>
      </c>
      <c r="BD48" s="219">
        <f>'1 Utsläpp'!BD51/'7 Syss'!BD50</f>
        <v>6.4564891285716675</v>
      </c>
      <c r="BE48" s="219">
        <f>'1 Utsläpp'!BE51/'7 Syss'!BE50</f>
        <v>6.6896608852114481</v>
      </c>
      <c r="BF48" s="219">
        <f>'1 Utsläpp'!BF51/'7 Syss'!BF50</f>
        <v>5.9201285385750229</v>
      </c>
      <c r="BG48" s="219">
        <f>'1 Utsläpp'!BG51/'7 Syss'!BG50</f>
        <v>6.7163539180825387</v>
      </c>
      <c r="BH48" s="219">
        <f>'1 Utsläpp'!BH51/'7 Syss'!BH50</f>
        <v>6.6723020334743302</v>
      </c>
      <c r="BI48" s="219">
        <f>'1 Utsläpp'!BI51/'7 Syss'!BI50</f>
        <v>5.4773235159439109</v>
      </c>
      <c r="BJ48" s="219">
        <f>'1 Utsläpp'!BJ51/'7 Syss'!BJ50</f>
        <v>5.8594827651676349</v>
      </c>
      <c r="BK48" s="219">
        <f>'1 Utsläpp'!BK51/'7 Syss'!BK50</f>
        <v>6.3562962076176284</v>
      </c>
      <c r="BL48" s="219">
        <f>'1 Utsläpp'!BL51/'7 Syss'!BL50</f>
        <v>5.9723082708996555</v>
      </c>
      <c r="BM48" s="219">
        <f>'1 Utsläpp'!BM51/'7 Syss'!BM50</f>
        <v>5.8514237230918331</v>
      </c>
      <c r="BN48" s="219">
        <f>'1 Utsläpp'!BN51/'7 Syss'!BN50</f>
        <v>5.4460750903228377</v>
      </c>
      <c r="BO48" s="219">
        <f>'1 Utsläpp'!BO51/'7 Syss'!BO50</f>
        <v>5.9328842250631642</v>
      </c>
      <c r="BP48" s="219">
        <f>'1 Utsläpp'!BP51/'7 Syss'!BP50</f>
        <v>5.9125107174231095</v>
      </c>
    </row>
    <row r="49" spans="2:68" x14ac:dyDescent="0.3">
      <c r="B49" s="73" t="s">
        <v>125</v>
      </c>
      <c r="C49" s="73" t="s">
        <v>28</v>
      </c>
      <c r="D49" s="219">
        <f>'1 Utsläpp'!D52/'7 Syss'!D51</f>
        <v>66.932299680960611</v>
      </c>
      <c r="E49" s="219">
        <f>'1 Utsläpp'!E52/'7 Syss'!E51</f>
        <v>42.002642099389817</v>
      </c>
      <c r="F49" s="219">
        <f>'1 Utsläpp'!F52/'7 Syss'!F51</f>
        <v>37.228038009460079</v>
      </c>
      <c r="G49" s="219">
        <f>'1 Utsläpp'!G52/'7 Syss'!G51</f>
        <v>66.621820563849994</v>
      </c>
      <c r="H49" s="219">
        <f>'1 Utsläpp'!H52/'7 Syss'!H51</f>
        <v>71.465525046301991</v>
      </c>
      <c r="I49" s="219">
        <f>'1 Utsläpp'!I52/'7 Syss'!I51</f>
        <v>38.676931981407478</v>
      </c>
      <c r="J49" s="219">
        <f>'1 Utsläpp'!J52/'7 Syss'!J51</f>
        <v>30.517036108932334</v>
      </c>
      <c r="K49" s="219">
        <f>'1 Utsläpp'!K52/'7 Syss'!K51</f>
        <v>73.197277100328449</v>
      </c>
      <c r="L49" s="219">
        <f>'1 Utsläpp'!L52/'7 Syss'!L51</f>
        <v>97.691092938413689</v>
      </c>
      <c r="M49" s="219">
        <f>'1 Utsläpp'!M52/'7 Syss'!M51</f>
        <v>47.385098944555345</v>
      </c>
      <c r="N49" s="219">
        <f>'1 Utsläpp'!N52/'7 Syss'!N51</f>
        <v>31.824160949756973</v>
      </c>
      <c r="O49" s="219">
        <f>'1 Utsläpp'!O52/'7 Syss'!O51</f>
        <v>86.886182709394689</v>
      </c>
      <c r="P49" s="219">
        <f>'1 Utsläpp'!P52/'7 Syss'!P51</f>
        <v>82.744570567299817</v>
      </c>
      <c r="Q49" s="219">
        <f>'1 Utsläpp'!Q52/'7 Syss'!Q51</f>
        <v>41.073799696026512</v>
      </c>
      <c r="R49" s="219">
        <f>'1 Utsläpp'!R52/'7 Syss'!R51</f>
        <v>30.189545143026585</v>
      </c>
      <c r="S49" s="219">
        <f>'1 Utsläpp'!S52/'7 Syss'!S51</f>
        <v>57.893644154278192</v>
      </c>
      <c r="T49" s="219">
        <f>'1 Utsläpp'!T52/'7 Syss'!T51</f>
        <v>70.202888451132822</v>
      </c>
      <c r="U49" s="219">
        <f>'1 Utsläpp'!U52/'7 Syss'!U51</f>
        <v>37.544852666631115</v>
      </c>
      <c r="V49" s="219">
        <f>'1 Utsläpp'!V52/'7 Syss'!V51</f>
        <v>27.968156199023017</v>
      </c>
      <c r="W49" s="219">
        <f>'1 Utsläpp'!W52/'7 Syss'!W51</f>
        <v>59.668896136496521</v>
      </c>
      <c r="X49" s="219">
        <f>'1 Utsläpp'!X52/'7 Syss'!X51</f>
        <v>69.952338462486196</v>
      </c>
      <c r="Y49" s="219">
        <f>'1 Utsläpp'!Y52/'7 Syss'!Y51</f>
        <v>35.927340523951472</v>
      </c>
      <c r="Z49" s="219">
        <f>'1 Utsläpp'!Z52/'7 Syss'!Z51</f>
        <v>28.192228238441054</v>
      </c>
      <c r="AA49" s="219">
        <f>'1 Utsläpp'!AA52/'7 Syss'!AA51</f>
        <v>49.61780334379899</v>
      </c>
      <c r="AB49" s="219">
        <f>'1 Utsläpp'!AB52/'7 Syss'!AB51</f>
        <v>52.914789855474353</v>
      </c>
      <c r="AC49" s="219">
        <f>'1 Utsläpp'!AC52/'7 Syss'!AC51</f>
        <v>34.471894214177063</v>
      </c>
      <c r="AD49" s="219">
        <f>'1 Utsläpp'!AD52/'7 Syss'!AD51</f>
        <v>25.537228747460411</v>
      </c>
      <c r="AE49" s="219">
        <f>'1 Utsläpp'!AE52/'7 Syss'!AE51</f>
        <v>48.83693758332015</v>
      </c>
      <c r="AF49" s="219">
        <f>'1 Utsläpp'!AF52/'7 Syss'!AF51</f>
        <v>54.382591812782998</v>
      </c>
      <c r="AG49" s="219">
        <f>'1 Utsläpp'!AG52/'7 Syss'!AG51</f>
        <v>30.92883141950205</v>
      </c>
      <c r="AH49" s="219">
        <f>'1 Utsläpp'!AH52/'7 Syss'!AH51</f>
        <v>21.834758239811698</v>
      </c>
      <c r="AI49" s="219">
        <f>'1 Utsläpp'!AI52/'7 Syss'!AI51</f>
        <v>45.557684339553241</v>
      </c>
      <c r="AJ49" s="219">
        <f>'1 Utsläpp'!AJ52/'7 Syss'!AJ51</f>
        <v>58.492190976074347</v>
      </c>
      <c r="AK49" s="219">
        <f>'1 Utsläpp'!AK52/'7 Syss'!AK51</f>
        <v>32.50731571242509</v>
      </c>
      <c r="AL49" s="219">
        <f>'1 Utsläpp'!AL52/'7 Syss'!AL51</f>
        <v>24.663252348630444</v>
      </c>
      <c r="AM49" s="219">
        <f>'1 Utsläpp'!AM52/'7 Syss'!AM51</f>
        <v>45.256598639647962</v>
      </c>
      <c r="AN49" s="219">
        <f>'1 Utsläpp'!AN52/'7 Syss'!AN51</f>
        <v>47.243850488422382</v>
      </c>
      <c r="AO49" s="219">
        <f>'1 Utsläpp'!AO52/'7 Syss'!AO51</f>
        <v>32.065241508299636</v>
      </c>
      <c r="AP49" s="219">
        <f>'1 Utsläpp'!AP52/'7 Syss'!AP51</f>
        <v>26.993834785151257</v>
      </c>
      <c r="AQ49" s="219">
        <f>'1 Utsläpp'!AQ52/'7 Syss'!AQ51</f>
        <v>42.341496235268558</v>
      </c>
      <c r="AR49" s="219">
        <f>'1 Utsläpp'!AR52/'7 Syss'!AR51</f>
        <v>51.282580436218829</v>
      </c>
      <c r="AS49" s="219">
        <f>'1 Utsläpp'!AS52/'7 Syss'!AS51</f>
        <v>29.162570534741828</v>
      </c>
      <c r="AT49" s="219">
        <f>'1 Utsläpp'!AT52/'7 Syss'!AT51</f>
        <v>24.502947854752566</v>
      </c>
      <c r="AU49" s="219">
        <f>'1 Utsläpp'!AU52/'7 Syss'!AU51</f>
        <v>43.440218704843744</v>
      </c>
      <c r="AV49" s="219">
        <f>'1 Utsläpp'!AV52/'7 Syss'!AV51</f>
        <v>46.67020375671099</v>
      </c>
      <c r="AW49" s="219">
        <f>'1 Utsläpp'!AW52/'7 Syss'!AW51</f>
        <v>23.400827295270105</v>
      </c>
      <c r="AX49" s="219">
        <f>'1 Utsläpp'!AX52/'7 Syss'!AX51</f>
        <v>21.384537677526993</v>
      </c>
      <c r="AY49" s="219">
        <f>'1 Utsläpp'!AY52/'7 Syss'!AY51</f>
        <v>32.884526527400354</v>
      </c>
      <c r="AZ49" s="219">
        <f>'1 Utsläpp'!AZ52/'7 Syss'!AZ51</f>
        <v>33.15589059913102</v>
      </c>
      <c r="BA49" s="219">
        <f>'1 Utsläpp'!BA52/'7 Syss'!BA51</f>
        <v>25.461709216955917</v>
      </c>
      <c r="BB49" s="219">
        <f>'1 Utsläpp'!BB52/'7 Syss'!BB51</f>
        <v>21.739759523959801</v>
      </c>
      <c r="BC49" s="219">
        <f>'1 Utsläpp'!BC52/'7 Syss'!BC51</f>
        <v>31.05775664728942</v>
      </c>
      <c r="BD49" s="219">
        <f>'1 Utsläpp'!BD52/'7 Syss'!BD51</f>
        <v>37.398210943071625</v>
      </c>
      <c r="BE49" s="219">
        <f>'1 Utsläpp'!BE52/'7 Syss'!BE51</f>
        <v>27.650773047493605</v>
      </c>
      <c r="BF49" s="219">
        <f>'1 Utsläpp'!BF52/'7 Syss'!BF51</f>
        <v>22.020440874628829</v>
      </c>
      <c r="BG49" s="219">
        <f>'1 Utsläpp'!BG52/'7 Syss'!BG51</f>
        <v>36.09988396151104</v>
      </c>
      <c r="BH49" s="219">
        <f>'1 Utsläpp'!BH52/'7 Syss'!BH51</f>
        <v>33.121431192448995</v>
      </c>
      <c r="BI49" s="219">
        <f>'1 Utsläpp'!BI52/'7 Syss'!BI51</f>
        <v>26.430848174968563</v>
      </c>
      <c r="BJ49" s="219">
        <f>'1 Utsläpp'!BJ52/'7 Syss'!BJ51</f>
        <v>20.638248877668293</v>
      </c>
      <c r="BK49" s="219">
        <f>'1 Utsläpp'!BK52/'7 Syss'!BK51</f>
        <v>33.356375158997018</v>
      </c>
      <c r="BL49" s="219">
        <f>'1 Utsläpp'!BL52/'7 Syss'!BL51</f>
        <v>30.776756487795193</v>
      </c>
      <c r="BM49" s="219">
        <f>'1 Utsläpp'!BM52/'7 Syss'!BM51</f>
        <v>23.518974643840682</v>
      </c>
      <c r="BN49" s="219">
        <f>'1 Utsläpp'!BN52/'7 Syss'!BN51</f>
        <v>19.429945255504538</v>
      </c>
      <c r="BO49" s="219">
        <f>'1 Utsläpp'!BO52/'7 Syss'!BO51</f>
        <v>28.997065142407777</v>
      </c>
      <c r="BP49" s="219">
        <f>'1 Utsläpp'!BP52/'7 Syss'!BP51</f>
        <v>31.317753550720408</v>
      </c>
    </row>
    <row r="50" spans="2:68" x14ac:dyDescent="0.3">
      <c r="B50" s="73" t="s">
        <v>126</v>
      </c>
      <c r="C50" s="73" t="s">
        <v>24</v>
      </c>
      <c r="D50" s="219">
        <f>'1 Utsläpp'!D53/'7 Syss'!D52</f>
        <v>1.5401385801798373</v>
      </c>
      <c r="E50" s="219">
        <f>'1 Utsläpp'!E53/'7 Syss'!E52</f>
        <v>1.6764176888204321</v>
      </c>
      <c r="F50" s="219">
        <f>'1 Utsläpp'!F53/'7 Syss'!F52</f>
        <v>1.6665816071981767</v>
      </c>
      <c r="G50" s="219">
        <f>'1 Utsläpp'!G53/'7 Syss'!G52</f>
        <v>1.7840050161891767</v>
      </c>
      <c r="H50" s="219">
        <f>'1 Utsläpp'!H53/'7 Syss'!H52</f>
        <v>1.5286426638345165</v>
      </c>
      <c r="I50" s="219">
        <f>'1 Utsläpp'!I53/'7 Syss'!I52</f>
        <v>1.6195425486777069</v>
      </c>
      <c r="J50" s="219">
        <f>'1 Utsläpp'!J53/'7 Syss'!J52</f>
        <v>1.6619831863758765</v>
      </c>
      <c r="K50" s="219">
        <f>'1 Utsläpp'!K53/'7 Syss'!K52</f>
        <v>1.7464161683633499</v>
      </c>
      <c r="L50" s="219">
        <f>'1 Utsläpp'!L53/'7 Syss'!L52</f>
        <v>1.5863579781643842</v>
      </c>
      <c r="M50" s="219">
        <f>'1 Utsläpp'!M53/'7 Syss'!M52</f>
        <v>1.63592780888804</v>
      </c>
      <c r="N50" s="219">
        <f>'1 Utsläpp'!N53/'7 Syss'!N52</f>
        <v>1.6860132945034849</v>
      </c>
      <c r="O50" s="219">
        <f>'1 Utsläpp'!O53/'7 Syss'!O52</f>
        <v>1.8748328422660816</v>
      </c>
      <c r="P50" s="219">
        <f>'1 Utsläpp'!P53/'7 Syss'!P52</f>
        <v>1.5206256352610381</v>
      </c>
      <c r="Q50" s="219">
        <f>'1 Utsläpp'!Q53/'7 Syss'!Q52</f>
        <v>1.6801608348960462</v>
      </c>
      <c r="R50" s="219">
        <f>'1 Utsläpp'!R53/'7 Syss'!R52</f>
        <v>1.6722449942349951</v>
      </c>
      <c r="S50" s="219">
        <f>'1 Utsläpp'!S53/'7 Syss'!S52</f>
        <v>1.6794571885500553</v>
      </c>
      <c r="T50" s="219">
        <f>'1 Utsläpp'!T53/'7 Syss'!T52</f>
        <v>1.5211794155983196</v>
      </c>
      <c r="U50" s="219">
        <f>'1 Utsläpp'!U53/'7 Syss'!U52</f>
        <v>1.5128493812164348</v>
      </c>
      <c r="V50" s="219">
        <f>'1 Utsläpp'!V53/'7 Syss'!V52</f>
        <v>1.5669032250726251</v>
      </c>
      <c r="W50" s="219">
        <f>'1 Utsläpp'!W53/'7 Syss'!W52</f>
        <v>1.6852987292455195</v>
      </c>
      <c r="X50" s="219">
        <f>'1 Utsläpp'!X53/'7 Syss'!X52</f>
        <v>1.5479560026187933</v>
      </c>
      <c r="Y50" s="219">
        <f>'1 Utsläpp'!Y53/'7 Syss'!Y52</f>
        <v>1.5256496395788974</v>
      </c>
      <c r="Z50" s="219">
        <f>'1 Utsläpp'!Z53/'7 Syss'!Z52</f>
        <v>1.5431803760085416</v>
      </c>
      <c r="AA50" s="219">
        <f>'1 Utsläpp'!AA53/'7 Syss'!AA52</f>
        <v>1.5598627170305472</v>
      </c>
      <c r="AB50" s="219">
        <f>'1 Utsläpp'!AB53/'7 Syss'!AB52</f>
        <v>1.4600380095340963</v>
      </c>
      <c r="AC50" s="219">
        <f>'1 Utsläpp'!AC53/'7 Syss'!AC52</f>
        <v>1.4334715686275274</v>
      </c>
      <c r="AD50" s="219">
        <f>'1 Utsläpp'!AD53/'7 Syss'!AD52</f>
        <v>1.4768169657701897</v>
      </c>
      <c r="AE50" s="219">
        <f>'1 Utsläpp'!AE53/'7 Syss'!AE52</f>
        <v>1.5051997641251891</v>
      </c>
      <c r="AF50" s="219">
        <f>'1 Utsläpp'!AF53/'7 Syss'!AF52</f>
        <v>1.4481258472641505</v>
      </c>
      <c r="AG50" s="219">
        <f>'1 Utsläpp'!AG53/'7 Syss'!AG52</f>
        <v>1.4822606611758431</v>
      </c>
      <c r="AH50" s="219">
        <f>'1 Utsläpp'!AH53/'7 Syss'!AH52</f>
        <v>1.473544852588756</v>
      </c>
      <c r="AI50" s="219">
        <f>'1 Utsläpp'!AI53/'7 Syss'!AI52</f>
        <v>1.5049765283249348</v>
      </c>
      <c r="AJ50" s="219">
        <f>'1 Utsläpp'!AJ53/'7 Syss'!AJ52</f>
        <v>1.4182991197304551</v>
      </c>
      <c r="AK50" s="219">
        <f>'1 Utsläpp'!AK53/'7 Syss'!AK52</f>
        <v>1.4463103119276177</v>
      </c>
      <c r="AL50" s="219">
        <f>'1 Utsläpp'!AL53/'7 Syss'!AL52</f>
        <v>1.46859270764697</v>
      </c>
      <c r="AM50" s="219">
        <f>'1 Utsläpp'!AM53/'7 Syss'!AM52</f>
        <v>1.5182142413619282</v>
      </c>
      <c r="AN50" s="219">
        <f>'1 Utsläpp'!AN53/'7 Syss'!AN52</f>
        <v>1.2598601121571529</v>
      </c>
      <c r="AO50" s="219">
        <f>'1 Utsläpp'!AO53/'7 Syss'!AO52</f>
        <v>1.3403239428729439</v>
      </c>
      <c r="AP50" s="219">
        <f>'1 Utsläpp'!AP53/'7 Syss'!AP52</f>
        <v>1.3110655538853504</v>
      </c>
      <c r="AQ50" s="219">
        <f>'1 Utsläpp'!AQ53/'7 Syss'!AQ52</f>
        <v>1.3050309825032347</v>
      </c>
      <c r="AR50" s="219">
        <f>'1 Utsläpp'!AR53/'7 Syss'!AR52</f>
        <v>1.1833577990806325</v>
      </c>
      <c r="AS50" s="219">
        <f>'1 Utsläpp'!AS53/'7 Syss'!AS52</f>
        <v>1.2773905223941395</v>
      </c>
      <c r="AT50" s="219">
        <f>'1 Utsläpp'!AT53/'7 Syss'!AT52</f>
        <v>1.2805924728666176</v>
      </c>
      <c r="AU50" s="219">
        <f>'1 Utsläpp'!AU53/'7 Syss'!AU52</f>
        <v>1.2321738602727885</v>
      </c>
      <c r="AV50" s="219">
        <f>'1 Utsläpp'!AV53/'7 Syss'!AV52</f>
        <v>1.2190639586212593</v>
      </c>
      <c r="AW50" s="219">
        <f>'1 Utsläpp'!AW53/'7 Syss'!AW52</f>
        <v>1.3285669781301612</v>
      </c>
      <c r="AX50" s="219">
        <f>'1 Utsläpp'!AX53/'7 Syss'!AX52</f>
        <v>1.3322968326832298</v>
      </c>
      <c r="AY50" s="219">
        <f>'1 Utsläpp'!AY53/'7 Syss'!AY52</f>
        <v>1.2825244170405472</v>
      </c>
      <c r="AZ50" s="219">
        <f>'1 Utsläpp'!AZ53/'7 Syss'!AZ52</f>
        <v>1.2780312554154347</v>
      </c>
      <c r="BA50" s="219">
        <f>'1 Utsläpp'!BA53/'7 Syss'!BA52</f>
        <v>1.2490490252218875</v>
      </c>
      <c r="BB50" s="219">
        <f>'1 Utsläpp'!BB53/'7 Syss'!BB52</f>
        <v>1.3067949620490369</v>
      </c>
      <c r="BC50" s="219">
        <f>'1 Utsläpp'!BC53/'7 Syss'!BC52</f>
        <v>1.330486196493422</v>
      </c>
      <c r="BD50" s="219">
        <f>'1 Utsläpp'!BD53/'7 Syss'!BD52</f>
        <v>1.2543248907589537</v>
      </c>
      <c r="BE50" s="219">
        <f>'1 Utsläpp'!BE53/'7 Syss'!BE52</f>
        <v>1.3984816451673954</v>
      </c>
      <c r="BF50" s="219">
        <f>'1 Utsläpp'!BF53/'7 Syss'!BF52</f>
        <v>1.3366973988946953</v>
      </c>
      <c r="BG50" s="219">
        <f>'1 Utsläpp'!BG53/'7 Syss'!BG52</f>
        <v>1.2770157714319315</v>
      </c>
      <c r="BH50" s="219">
        <f>'1 Utsläpp'!BH53/'7 Syss'!BH52</f>
        <v>1.1702294076931572</v>
      </c>
      <c r="BI50" s="219">
        <f>'1 Utsläpp'!BI53/'7 Syss'!BI52</f>
        <v>1.1468842613328327</v>
      </c>
      <c r="BJ50" s="219">
        <f>'1 Utsläpp'!BJ53/'7 Syss'!BJ52</f>
        <v>1.1269322750983481</v>
      </c>
      <c r="BK50" s="219">
        <f>'1 Utsläpp'!BK53/'7 Syss'!BK52</f>
        <v>1.1428770199615945</v>
      </c>
      <c r="BL50" s="219">
        <f>'1 Utsläpp'!BL53/'7 Syss'!BL52</f>
        <v>1.0939256597896534</v>
      </c>
      <c r="BM50" s="219">
        <f>'1 Utsläpp'!BM53/'7 Syss'!BM52</f>
        <v>1.1253294200440409</v>
      </c>
      <c r="BN50" s="219">
        <f>'1 Utsläpp'!BN53/'7 Syss'!BN52</f>
        <v>1.1016487568343738</v>
      </c>
      <c r="BO50" s="219">
        <f>'1 Utsläpp'!BO53/'7 Syss'!BO52</f>
        <v>1.1337208094676938</v>
      </c>
      <c r="BP50" s="219">
        <f>'1 Utsläpp'!BP53/'7 Syss'!BP52</f>
        <v>1.4951102297877366</v>
      </c>
    </row>
    <row r="51" spans="2:68" x14ac:dyDescent="0.3">
      <c r="B51" s="73" t="s">
        <v>127</v>
      </c>
      <c r="C51" s="73" t="s">
        <v>199</v>
      </c>
      <c r="D51" s="219">
        <f>'1 Utsläpp'!D54/'7 Syss'!D53</f>
        <v>11.621825947546791</v>
      </c>
      <c r="E51" s="219">
        <f>'1 Utsläpp'!E54/'7 Syss'!E53</f>
        <v>11.619523884627188</v>
      </c>
      <c r="F51" s="219">
        <f>'1 Utsläpp'!F54/'7 Syss'!F53</f>
        <v>10.659892004043707</v>
      </c>
      <c r="G51" s="219">
        <f>'1 Utsläpp'!G54/'7 Syss'!G53</f>
        <v>11.730267534690784</v>
      </c>
      <c r="H51" s="219">
        <f>'1 Utsläpp'!H54/'7 Syss'!H53</f>
        <v>10.649343393326099</v>
      </c>
      <c r="I51" s="219">
        <f>'1 Utsläpp'!I54/'7 Syss'!I53</f>
        <v>10.741186733075205</v>
      </c>
      <c r="J51" s="219">
        <f>'1 Utsläpp'!J54/'7 Syss'!J53</f>
        <v>10.002655585958946</v>
      </c>
      <c r="K51" s="219">
        <f>'1 Utsläpp'!K54/'7 Syss'!K53</f>
        <v>10.767399350887423</v>
      </c>
      <c r="L51" s="219">
        <f>'1 Utsläpp'!L54/'7 Syss'!L53</f>
        <v>11.15139557245681</v>
      </c>
      <c r="M51" s="219">
        <f>'1 Utsläpp'!M54/'7 Syss'!M53</f>
        <v>10.35321242633302</v>
      </c>
      <c r="N51" s="219">
        <f>'1 Utsläpp'!N54/'7 Syss'!N53</f>
        <v>10.055264140442683</v>
      </c>
      <c r="O51" s="219">
        <f>'1 Utsläpp'!O54/'7 Syss'!O53</f>
        <v>10.825951608858899</v>
      </c>
      <c r="P51" s="219">
        <f>'1 Utsläpp'!P54/'7 Syss'!P53</f>
        <v>9.5831948829877458</v>
      </c>
      <c r="Q51" s="219">
        <f>'1 Utsläpp'!Q54/'7 Syss'!Q53</f>
        <v>9.3310608920938733</v>
      </c>
      <c r="R51" s="219">
        <f>'1 Utsläpp'!R54/'7 Syss'!R53</f>
        <v>8.7976331048146559</v>
      </c>
      <c r="S51" s="219">
        <f>'1 Utsläpp'!S54/'7 Syss'!S53</f>
        <v>8.6922758007543024</v>
      </c>
      <c r="T51" s="219">
        <f>'1 Utsläpp'!T54/'7 Syss'!T53</f>
        <v>7.9699820982279936</v>
      </c>
      <c r="U51" s="219">
        <f>'1 Utsläpp'!U54/'7 Syss'!U53</f>
        <v>7.9581098439447482</v>
      </c>
      <c r="V51" s="219">
        <f>'1 Utsläpp'!V54/'7 Syss'!V53</f>
        <v>7.8381204149879782</v>
      </c>
      <c r="W51" s="219">
        <f>'1 Utsläpp'!W54/'7 Syss'!W53</f>
        <v>8.3871262028581235</v>
      </c>
      <c r="X51" s="219">
        <f>'1 Utsläpp'!X54/'7 Syss'!X53</f>
        <v>8.4428987349586091</v>
      </c>
      <c r="Y51" s="219">
        <f>'1 Utsläpp'!Y54/'7 Syss'!Y53</f>
        <v>8.8494299920537198</v>
      </c>
      <c r="Z51" s="219">
        <f>'1 Utsläpp'!Z54/'7 Syss'!Z53</f>
        <v>7.7641356903733936</v>
      </c>
      <c r="AA51" s="219">
        <f>'1 Utsläpp'!AA54/'7 Syss'!AA53</f>
        <v>8.0065921067015555</v>
      </c>
      <c r="AB51" s="219">
        <f>'1 Utsläpp'!AB54/'7 Syss'!AB53</f>
        <v>7.8491563736672534</v>
      </c>
      <c r="AC51" s="219">
        <f>'1 Utsläpp'!AC54/'7 Syss'!AC53</f>
        <v>8.5355809171152295</v>
      </c>
      <c r="AD51" s="219">
        <f>'1 Utsläpp'!AD54/'7 Syss'!AD53</f>
        <v>8.9167577712177746</v>
      </c>
      <c r="AE51" s="219">
        <f>'1 Utsläpp'!AE54/'7 Syss'!AE53</f>
        <v>8.3821020869183407</v>
      </c>
      <c r="AF51" s="219">
        <f>'1 Utsläpp'!AF54/'7 Syss'!AF53</f>
        <v>9.4636236501020949</v>
      </c>
      <c r="AG51" s="219">
        <f>'1 Utsläpp'!AG54/'7 Syss'!AG53</f>
        <v>8.9449696347379373</v>
      </c>
      <c r="AH51" s="219">
        <f>'1 Utsläpp'!AH54/'7 Syss'!AH53</f>
        <v>9.0893465226347185</v>
      </c>
      <c r="AI51" s="219">
        <f>'1 Utsläpp'!AI54/'7 Syss'!AI53</f>
        <v>9.0093901157819083</v>
      </c>
      <c r="AJ51" s="219">
        <f>'1 Utsläpp'!AJ54/'7 Syss'!AJ53</f>
        <v>9.5301836238907676</v>
      </c>
      <c r="AK51" s="219">
        <f>'1 Utsläpp'!AK54/'7 Syss'!AK53</f>
        <v>9.1750747266013768</v>
      </c>
      <c r="AL51" s="219">
        <f>'1 Utsläpp'!AL54/'7 Syss'!AL53</f>
        <v>10.27404399688089</v>
      </c>
      <c r="AM51" s="219">
        <f>'1 Utsläpp'!AM54/'7 Syss'!AM53</f>
        <v>10.118792494837315</v>
      </c>
      <c r="AN51" s="219">
        <f>'1 Utsläpp'!AN54/'7 Syss'!AN53</f>
        <v>8.7816762312427947</v>
      </c>
      <c r="AO51" s="219">
        <f>'1 Utsläpp'!AO54/'7 Syss'!AO53</f>
        <v>8.8151523945431531</v>
      </c>
      <c r="AP51" s="219">
        <f>'1 Utsläpp'!AP54/'7 Syss'!AP53</f>
        <v>9.1035186097302709</v>
      </c>
      <c r="AQ51" s="219">
        <f>'1 Utsläpp'!AQ54/'7 Syss'!AQ53</f>
        <v>9.0396683923429126</v>
      </c>
      <c r="AR51" s="219">
        <f>'1 Utsläpp'!AR54/'7 Syss'!AR53</f>
        <v>8.0902344781355833</v>
      </c>
      <c r="AS51" s="219">
        <f>'1 Utsläpp'!AS54/'7 Syss'!AS53</f>
        <v>8.6652016739209774</v>
      </c>
      <c r="AT51" s="219">
        <f>'1 Utsläpp'!AT54/'7 Syss'!AT53</f>
        <v>9.0142012006823542</v>
      </c>
      <c r="AU51" s="219">
        <f>'1 Utsläpp'!AU54/'7 Syss'!AU53</f>
        <v>8.601438183137617</v>
      </c>
      <c r="AV51" s="219">
        <f>'1 Utsläpp'!AV54/'7 Syss'!AV53</f>
        <v>7.8447503560194711</v>
      </c>
      <c r="AW51" s="219">
        <f>'1 Utsläpp'!AW54/'7 Syss'!AW53</f>
        <v>8.4487755174199517</v>
      </c>
      <c r="AX51" s="219">
        <f>'1 Utsläpp'!AX54/'7 Syss'!AX53</f>
        <v>8.7698086749749393</v>
      </c>
      <c r="AY51" s="219">
        <f>'1 Utsläpp'!AY54/'7 Syss'!AY53</f>
        <v>8.259971494739677</v>
      </c>
      <c r="AZ51" s="219">
        <f>'1 Utsläpp'!AZ54/'7 Syss'!AZ53</f>
        <v>7.513330444054473</v>
      </c>
      <c r="BA51" s="219">
        <f>'1 Utsläpp'!BA54/'7 Syss'!BA53</f>
        <v>5.5624947906280378</v>
      </c>
      <c r="BB51" s="219">
        <f>'1 Utsläpp'!BB54/'7 Syss'!BB53</f>
        <v>6.2439808506205789</v>
      </c>
      <c r="BC51" s="219">
        <f>'1 Utsläpp'!BC54/'7 Syss'!BC53</f>
        <v>6.1281875958469803</v>
      </c>
      <c r="BD51" s="219">
        <f>'1 Utsläpp'!BD54/'7 Syss'!BD53</f>
        <v>6.1972835425970718</v>
      </c>
      <c r="BE51" s="219">
        <f>'1 Utsläpp'!BE54/'7 Syss'!BE53</f>
        <v>6.7984591088277684</v>
      </c>
      <c r="BF51" s="219">
        <f>'1 Utsläpp'!BF54/'7 Syss'!BF53</f>
        <v>6.706666734835478</v>
      </c>
      <c r="BG51" s="219">
        <f>'1 Utsläpp'!BG54/'7 Syss'!BG53</f>
        <v>7.0403251342271504</v>
      </c>
      <c r="BH51" s="219">
        <f>'1 Utsläpp'!BH54/'7 Syss'!BH53</f>
        <v>6.6692133153117821</v>
      </c>
      <c r="BI51" s="219">
        <f>'1 Utsläpp'!BI54/'7 Syss'!BI53</f>
        <v>7.0541106835627208</v>
      </c>
      <c r="BJ51" s="219">
        <f>'1 Utsläpp'!BJ54/'7 Syss'!BJ53</f>
        <v>7.3813928857312225</v>
      </c>
      <c r="BK51" s="219">
        <f>'1 Utsläpp'!BK54/'7 Syss'!BK53</f>
        <v>8.0942000258549172</v>
      </c>
      <c r="BL51" s="219">
        <f>'1 Utsläpp'!BL54/'7 Syss'!BL53</f>
        <v>6.8692996651740179</v>
      </c>
      <c r="BM51" s="219">
        <f>'1 Utsläpp'!BM54/'7 Syss'!BM53</f>
        <v>6.8343240049677147</v>
      </c>
      <c r="BN51" s="219">
        <f>'1 Utsläpp'!BN54/'7 Syss'!BN53</f>
        <v>7.0854644706034779</v>
      </c>
      <c r="BO51" s="219">
        <f>'1 Utsläpp'!BO54/'7 Syss'!BO53</f>
        <v>7.4066090764997474</v>
      </c>
      <c r="BP51" s="219">
        <f>'1 Utsläpp'!BP54/'7 Syss'!BP53</f>
        <v>7.6259445833984572</v>
      </c>
    </row>
    <row r="52" spans="2:68" x14ac:dyDescent="0.3">
      <c r="B52" s="73" t="s">
        <v>128</v>
      </c>
      <c r="C52" s="73" t="s">
        <v>29</v>
      </c>
      <c r="D52" s="219">
        <f>'1 Utsläpp'!D55/'7 Syss'!D54</f>
        <v>0.58811643973476113</v>
      </c>
      <c r="E52" s="219">
        <f>'1 Utsläpp'!E55/'7 Syss'!E54</f>
        <v>0.6010831556262346</v>
      </c>
      <c r="F52" s="219">
        <f>'1 Utsläpp'!F55/'7 Syss'!F54</f>
        <v>0.58250443300843779</v>
      </c>
      <c r="G52" s="219">
        <f>'1 Utsläpp'!G55/'7 Syss'!G54</f>
        <v>0.59100471713747793</v>
      </c>
      <c r="H52" s="219">
        <f>'1 Utsläpp'!H55/'7 Syss'!H54</f>
        <v>0.54286159198974748</v>
      </c>
      <c r="I52" s="219">
        <f>'1 Utsläpp'!I55/'7 Syss'!I54</f>
        <v>0.56510172278571691</v>
      </c>
      <c r="J52" s="219">
        <f>'1 Utsläpp'!J55/'7 Syss'!J54</f>
        <v>0.56049401987076031</v>
      </c>
      <c r="K52" s="219">
        <f>'1 Utsläpp'!K55/'7 Syss'!K54</f>
        <v>0.5744413810748672</v>
      </c>
      <c r="L52" s="219">
        <f>'1 Utsläpp'!L55/'7 Syss'!L54</f>
        <v>0.57817160865228578</v>
      </c>
      <c r="M52" s="219">
        <f>'1 Utsläpp'!M55/'7 Syss'!M54</f>
        <v>0.57151895352079318</v>
      </c>
      <c r="N52" s="219">
        <f>'1 Utsläpp'!N55/'7 Syss'!N54</f>
        <v>0.55934645276404349</v>
      </c>
      <c r="O52" s="219">
        <f>'1 Utsläpp'!O55/'7 Syss'!O54</f>
        <v>0.5942645592300263</v>
      </c>
      <c r="P52" s="219">
        <f>'1 Utsläpp'!P55/'7 Syss'!P54</f>
        <v>0.5652272112400849</v>
      </c>
      <c r="Q52" s="219">
        <f>'1 Utsläpp'!Q55/'7 Syss'!Q54</f>
        <v>0.56753353400346773</v>
      </c>
      <c r="R52" s="219">
        <f>'1 Utsläpp'!R55/'7 Syss'!R54</f>
        <v>0.54766282508971409</v>
      </c>
      <c r="S52" s="219">
        <f>'1 Utsläpp'!S55/'7 Syss'!S54</f>
        <v>0.55344190527165982</v>
      </c>
      <c r="T52" s="219">
        <f>'1 Utsläpp'!T55/'7 Syss'!T54</f>
        <v>0.51151290977534247</v>
      </c>
      <c r="U52" s="219">
        <f>'1 Utsläpp'!U55/'7 Syss'!U54</f>
        <v>0.50518724451409247</v>
      </c>
      <c r="V52" s="219">
        <f>'1 Utsläpp'!V55/'7 Syss'!V54</f>
        <v>0.49319284034216282</v>
      </c>
      <c r="W52" s="219">
        <f>'1 Utsläpp'!W55/'7 Syss'!W54</f>
        <v>0.51183879340314187</v>
      </c>
      <c r="X52" s="219">
        <f>'1 Utsläpp'!X55/'7 Syss'!X54</f>
        <v>0.48945068116459373</v>
      </c>
      <c r="Y52" s="219">
        <f>'1 Utsläpp'!Y55/'7 Syss'!Y54</f>
        <v>0.49706910344175814</v>
      </c>
      <c r="Z52" s="219">
        <f>'1 Utsläpp'!Z55/'7 Syss'!Z54</f>
        <v>0.48474143637893025</v>
      </c>
      <c r="AA52" s="219">
        <f>'1 Utsläpp'!AA55/'7 Syss'!AA54</f>
        <v>0.48390194673875109</v>
      </c>
      <c r="AB52" s="219">
        <f>'1 Utsläpp'!AB55/'7 Syss'!AB54</f>
        <v>0.44786238555748009</v>
      </c>
      <c r="AC52" s="219">
        <f>'1 Utsläpp'!AC55/'7 Syss'!AC54</f>
        <v>0.4563058626473514</v>
      </c>
      <c r="AD52" s="219">
        <f>'1 Utsläpp'!AD55/'7 Syss'!AD54</f>
        <v>0.44377539281416228</v>
      </c>
      <c r="AE52" s="219">
        <f>'1 Utsläpp'!AE55/'7 Syss'!AE54</f>
        <v>0.45206196611578786</v>
      </c>
      <c r="AF52" s="219">
        <f>'1 Utsläpp'!AF55/'7 Syss'!AF54</f>
        <v>0.43967892829611444</v>
      </c>
      <c r="AG52" s="219">
        <f>'1 Utsläpp'!AG55/'7 Syss'!AG54</f>
        <v>0.44861473959667481</v>
      </c>
      <c r="AH52" s="219">
        <f>'1 Utsläpp'!AH55/'7 Syss'!AH54</f>
        <v>0.43093411808524407</v>
      </c>
      <c r="AI52" s="219">
        <f>'1 Utsläpp'!AI55/'7 Syss'!AI54</f>
        <v>0.44117674646119354</v>
      </c>
      <c r="AJ52" s="219">
        <f>'1 Utsläpp'!AJ55/'7 Syss'!AJ54</f>
        <v>0.4030062642581011</v>
      </c>
      <c r="AK52" s="219">
        <f>'1 Utsläpp'!AK55/'7 Syss'!AK54</f>
        <v>0.41571608643919433</v>
      </c>
      <c r="AL52" s="219">
        <f>'1 Utsläpp'!AL55/'7 Syss'!AL54</f>
        <v>0.41399747482884292</v>
      </c>
      <c r="AM52" s="219">
        <f>'1 Utsläpp'!AM55/'7 Syss'!AM54</f>
        <v>0.42754420551485123</v>
      </c>
      <c r="AN52" s="219">
        <f>'1 Utsläpp'!AN55/'7 Syss'!AN54</f>
        <v>0.39180681818447466</v>
      </c>
      <c r="AO52" s="219">
        <f>'1 Utsläpp'!AO55/'7 Syss'!AO54</f>
        <v>0.40536347606788631</v>
      </c>
      <c r="AP52" s="219">
        <f>'1 Utsläpp'!AP55/'7 Syss'!AP54</f>
        <v>0.39732692868385056</v>
      </c>
      <c r="AQ52" s="219">
        <f>'1 Utsläpp'!AQ55/'7 Syss'!AQ54</f>
        <v>0.3974103209149013</v>
      </c>
      <c r="AR52" s="219">
        <f>'1 Utsläpp'!AR55/'7 Syss'!AR54</f>
        <v>0.37082719815200504</v>
      </c>
      <c r="AS52" s="219">
        <f>'1 Utsläpp'!AS55/'7 Syss'!AS54</f>
        <v>0.39287639842942718</v>
      </c>
      <c r="AT52" s="219">
        <f>'1 Utsläpp'!AT55/'7 Syss'!AT54</f>
        <v>0.39106536358578192</v>
      </c>
      <c r="AU52" s="219">
        <f>'1 Utsläpp'!AU55/'7 Syss'!AU54</f>
        <v>0.38497979830459778</v>
      </c>
      <c r="AV52" s="219">
        <f>'1 Utsläpp'!AV55/'7 Syss'!AV54</f>
        <v>0.36860304431535151</v>
      </c>
      <c r="AW52" s="219">
        <f>'1 Utsläpp'!AW55/'7 Syss'!AW54</f>
        <v>0.39187456686267852</v>
      </c>
      <c r="AX52" s="219">
        <f>'1 Utsläpp'!AX55/'7 Syss'!AX54</f>
        <v>0.38971593278858546</v>
      </c>
      <c r="AY52" s="219">
        <f>'1 Utsläpp'!AY55/'7 Syss'!AY54</f>
        <v>0.38371119198671222</v>
      </c>
      <c r="AZ52" s="219">
        <f>'1 Utsläpp'!AZ55/'7 Syss'!AZ54</f>
        <v>0.35452174086456523</v>
      </c>
      <c r="BA52" s="219">
        <f>'1 Utsläpp'!BA55/'7 Syss'!BA54</f>
        <v>0.35274727775456172</v>
      </c>
      <c r="BB52" s="219">
        <f>'1 Utsläpp'!BB55/'7 Syss'!BB54</f>
        <v>0.36998994625998838</v>
      </c>
      <c r="BC52" s="219">
        <f>'1 Utsläpp'!BC55/'7 Syss'!BC54</f>
        <v>0.3675678509696082</v>
      </c>
      <c r="BD52" s="219">
        <f>'1 Utsläpp'!BD55/'7 Syss'!BD54</f>
        <v>0.33989173360211877</v>
      </c>
      <c r="BE52" s="219">
        <f>'1 Utsläpp'!BE55/'7 Syss'!BE54</f>
        <v>0.36504945737227606</v>
      </c>
      <c r="BF52" s="219">
        <f>'1 Utsläpp'!BF55/'7 Syss'!BF54</f>
        <v>0.35173637174483985</v>
      </c>
      <c r="BG52" s="219">
        <f>'1 Utsläpp'!BG55/'7 Syss'!BG54</f>
        <v>0.3359440059824827</v>
      </c>
      <c r="BH52" s="219">
        <f>'1 Utsläpp'!BH55/'7 Syss'!BH54</f>
        <v>0.31802054269417951</v>
      </c>
      <c r="BI52" s="219">
        <f>'1 Utsläpp'!BI55/'7 Syss'!BI54</f>
        <v>0.31058532764981533</v>
      </c>
      <c r="BJ52" s="219">
        <f>'1 Utsläpp'!BJ55/'7 Syss'!BJ54</f>
        <v>0.30375878620115304</v>
      </c>
      <c r="BK52" s="219">
        <f>'1 Utsläpp'!BK55/'7 Syss'!BK54</f>
        <v>0.30980846954160651</v>
      </c>
      <c r="BL52" s="219">
        <f>'1 Utsläpp'!BL55/'7 Syss'!BL54</f>
        <v>0.30268311760999655</v>
      </c>
      <c r="BM52" s="219">
        <f>'1 Utsläpp'!BM55/'7 Syss'!BM54</f>
        <v>0.30440462977119503</v>
      </c>
      <c r="BN52" s="219">
        <f>'1 Utsläpp'!BN55/'7 Syss'!BN54</f>
        <v>0.29359739677069446</v>
      </c>
      <c r="BO52" s="219">
        <f>'1 Utsläpp'!BO55/'7 Syss'!BO54</f>
        <v>0.30012592843452895</v>
      </c>
      <c r="BP52" s="219">
        <f>'1 Utsläpp'!BP55/'7 Syss'!BP54</f>
        <v>0.35224015006967152</v>
      </c>
    </row>
    <row r="53" spans="2:68" x14ac:dyDescent="0.3">
      <c r="B53" s="113" t="s">
        <v>129</v>
      </c>
      <c r="C53" s="113" t="s">
        <v>26</v>
      </c>
      <c r="D53" s="352">
        <f>'1 Utsläpp'!D56/'7 Syss'!D55</f>
        <v>0.11196905094006819</v>
      </c>
      <c r="E53" s="352">
        <f>'1 Utsläpp'!E56/'7 Syss'!E55</f>
        <v>0.10499516003689355</v>
      </c>
      <c r="F53" s="352">
        <f>'1 Utsläpp'!F56/'7 Syss'!F55</f>
        <v>0.10150165154863233</v>
      </c>
      <c r="G53" s="352">
        <f>'1 Utsläpp'!G56/'7 Syss'!G55</f>
        <v>0.11614269131190436</v>
      </c>
      <c r="H53" s="352">
        <f>'1 Utsläpp'!H56/'7 Syss'!H55</f>
        <v>0.11108677324480074</v>
      </c>
      <c r="I53" s="352">
        <f>'1 Utsläpp'!I56/'7 Syss'!I55</f>
        <v>9.823452708290098E-2</v>
      </c>
      <c r="J53" s="352">
        <f>'1 Utsläpp'!J56/'7 Syss'!J55</f>
        <v>9.8001506506515887E-2</v>
      </c>
      <c r="K53" s="352">
        <f>'1 Utsläpp'!K56/'7 Syss'!K55</f>
        <v>0.1127606201025018</v>
      </c>
      <c r="L53" s="352">
        <f>'1 Utsläpp'!L56/'7 Syss'!L55</f>
        <v>0.12220656557709421</v>
      </c>
      <c r="M53" s="352">
        <f>'1 Utsläpp'!M56/'7 Syss'!M55</f>
        <v>9.6220342191032454E-2</v>
      </c>
      <c r="N53" s="352">
        <f>'1 Utsläpp'!N56/'7 Syss'!N55</f>
        <v>9.4764750617944621E-2</v>
      </c>
      <c r="O53" s="352">
        <f>'1 Utsläpp'!O56/'7 Syss'!O55</f>
        <v>0.12283847127195471</v>
      </c>
      <c r="P53" s="352">
        <f>'1 Utsläpp'!P56/'7 Syss'!P55</f>
        <v>0.10682759070937191</v>
      </c>
      <c r="Q53" s="352">
        <f>'1 Utsläpp'!Q56/'7 Syss'!Q55</f>
        <v>9.0413722406283703E-2</v>
      </c>
      <c r="R53" s="352">
        <f>'1 Utsläpp'!R56/'7 Syss'!R55</f>
        <v>9.0763244406379895E-2</v>
      </c>
      <c r="S53" s="352">
        <f>'1 Utsläpp'!S56/'7 Syss'!S55</f>
        <v>9.9076065946507558E-2</v>
      </c>
      <c r="T53" s="352">
        <f>'1 Utsläpp'!T56/'7 Syss'!T55</f>
        <v>0.1012896635819573</v>
      </c>
      <c r="U53" s="352">
        <f>'1 Utsläpp'!U56/'7 Syss'!U55</f>
        <v>9.0979985039865985E-2</v>
      </c>
      <c r="V53" s="352">
        <f>'1 Utsläpp'!V56/'7 Syss'!V55</f>
        <v>9.3484934600094577E-2</v>
      </c>
      <c r="W53" s="352">
        <f>'1 Utsläpp'!W56/'7 Syss'!W55</f>
        <v>0.10557897237429886</v>
      </c>
      <c r="X53" s="352">
        <f>'1 Utsläpp'!X56/'7 Syss'!X55</f>
        <v>8.9909596626943922E-2</v>
      </c>
      <c r="Y53" s="352">
        <f>'1 Utsläpp'!Y56/'7 Syss'!Y55</f>
        <v>8.2715174292869259E-2</v>
      </c>
      <c r="Z53" s="352">
        <f>'1 Utsläpp'!Z56/'7 Syss'!Z55</f>
        <v>8.1471361396801917E-2</v>
      </c>
      <c r="AA53" s="352">
        <f>'1 Utsläpp'!AA56/'7 Syss'!AA55</f>
        <v>8.4207493094146962E-2</v>
      </c>
      <c r="AB53" s="352">
        <f>'1 Utsläpp'!AB56/'7 Syss'!AB55</f>
        <v>8.2049505538497006E-2</v>
      </c>
      <c r="AC53" s="352">
        <f>'1 Utsläpp'!AC56/'7 Syss'!AC55</f>
        <v>7.5551291063924886E-2</v>
      </c>
      <c r="AD53" s="352">
        <f>'1 Utsläpp'!AD56/'7 Syss'!AD55</f>
        <v>7.6733638284810779E-2</v>
      </c>
      <c r="AE53" s="352">
        <f>'1 Utsläpp'!AE56/'7 Syss'!AE55</f>
        <v>7.8490830814155782E-2</v>
      </c>
      <c r="AF53" s="352">
        <f>'1 Utsläpp'!AF56/'7 Syss'!AF55</f>
        <v>7.5341323155226445E-2</v>
      </c>
      <c r="AG53" s="352">
        <f>'1 Utsläpp'!AG56/'7 Syss'!AG55</f>
        <v>7.4921602865163583E-2</v>
      </c>
      <c r="AH53" s="352">
        <f>'1 Utsläpp'!AH56/'7 Syss'!AH55</f>
        <v>7.4803546296278833E-2</v>
      </c>
      <c r="AI53" s="352">
        <f>'1 Utsläpp'!AI56/'7 Syss'!AI55</f>
        <v>7.665368825150147E-2</v>
      </c>
      <c r="AJ53" s="352">
        <f>'1 Utsläpp'!AJ56/'7 Syss'!AJ55</f>
        <v>7.335406630826441E-2</v>
      </c>
      <c r="AK53" s="352">
        <f>'1 Utsläpp'!AK56/'7 Syss'!AK55</f>
        <v>7.0268833001798675E-2</v>
      </c>
      <c r="AL53" s="352">
        <f>'1 Utsläpp'!AL56/'7 Syss'!AL55</f>
        <v>6.9629799013093838E-2</v>
      </c>
      <c r="AM53" s="352">
        <f>'1 Utsläpp'!AM56/'7 Syss'!AM55</f>
        <v>7.382588972446491E-2</v>
      </c>
      <c r="AN53" s="352">
        <f>'1 Utsläpp'!AN56/'7 Syss'!AN55</f>
        <v>6.8901007652406185E-2</v>
      </c>
      <c r="AO53" s="352">
        <f>'1 Utsläpp'!AO56/'7 Syss'!AO55</f>
        <v>6.6876887312870434E-2</v>
      </c>
      <c r="AP53" s="352">
        <f>'1 Utsläpp'!AP56/'7 Syss'!AP55</f>
        <v>6.6399350649977068E-2</v>
      </c>
      <c r="AQ53" s="352">
        <f>'1 Utsläpp'!AQ56/'7 Syss'!AQ55</f>
        <v>6.8017794452608096E-2</v>
      </c>
      <c r="AR53" s="352">
        <f>'1 Utsläpp'!AR56/'7 Syss'!AR55</f>
        <v>6.5302010987574238E-2</v>
      </c>
      <c r="AS53" s="352">
        <f>'1 Utsläpp'!AS56/'7 Syss'!AS55</f>
        <v>6.4475094799715763E-2</v>
      </c>
      <c r="AT53" s="352">
        <f>'1 Utsläpp'!AT56/'7 Syss'!AT55</f>
        <v>6.5229148889396113E-2</v>
      </c>
      <c r="AU53" s="352">
        <f>'1 Utsläpp'!AU56/'7 Syss'!AU55</f>
        <v>6.5893030263201327E-2</v>
      </c>
      <c r="AV53" s="352">
        <f>'1 Utsläpp'!AV56/'7 Syss'!AV55</f>
        <v>7.2265518058045958E-2</v>
      </c>
      <c r="AW53" s="352">
        <f>'1 Utsläpp'!AW56/'7 Syss'!AW55</f>
        <v>6.76987982613525E-2</v>
      </c>
      <c r="AX53" s="352">
        <f>'1 Utsläpp'!AX56/'7 Syss'!AX55</f>
        <v>6.6856234700517658E-2</v>
      </c>
      <c r="AY53" s="352">
        <f>'1 Utsläpp'!AY56/'7 Syss'!AY55</f>
        <v>7.0840697810390235E-2</v>
      </c>
      <c r="AZ53" s="352">
        <f>'1 Utsläpp'!AZ56/'7 Syss'!AZ55</f>
        <v>7.2611695478291979E-2</v>
      </c>
      <c r="BA53" s="352">
        <f>'1 Utsläpp'!BA56/'7 Syss'!BA55</f>
        <v>6.2748642130783502E-2</v>
      </c>
      <c r="BB53" s="352">
        <f>'1 Utsläpp'!BB56/'7 Syss'!BB55</f>
        <v>6.4542120885300369E-2</v>
      </c>
      <c r="BC53" s="352">
        <f>'1 Utsläpp'!BC56/'7 Syss'!BC55</f>
        <v>6.8656269281649557E-2</v>
      </c>
      <c r="BD53" s="352">
        <f>'1 Utsläpp'!BD56/'7 Syss'!BD55</f>
        <v>6.7993187491910176E-2</v>
      </c>
      <c r="BE53" s="352">
        <f>'1 Utsläpp'!BE56/'7 Syss'!BE55</f>
        <v>6.4386989870887326E-2</v>
      </c>
      <c r="BF53" s="352">
        <f>'1 Utsläpp'!BF56/'7 Syss'!BF55</f>
        <v>6.3307214505277445E-2</v>
      </c>
      <c r="BG53" s="352">
        <f>'1 Utsläpp'!BG56/'7 Syss'!BG55</f>
        <v>6.655499108892457E-2</v>
      </c>
      <c r="BH53" s="352">
        <f>'1 Utsläpp'!BH56/'7 Syss'!BH55</f>
        <v>6.5553769154060693E-2</v>
      </c>
      <c r="BI53" s="352">
        <f>'1 Utsläpp'!BI56/'7 Syss'!BI55</f>
        <v>5.7312825550262535E-2</v>
      </c>
      <c r="BJ53" s="352">
        <f>'1 Utsläpp'!BJ56/'7 Syss'!BJ55</f>
        <v>5.6271285747238692E-2</v>
      </c>
      <c r="BK53" s="352">
        <f>'1 Utsläpp'!BK56/'7 Syss'!BK55</f>
        <v>6.2173877981232376E-2</v>
      </c>
      <c r="BL53" s="352">
        <f>'1 Utsläpp'!BL56/'7 Syss'!BL55</f>
        <v>6.4211347895675064E-2</v>
      </c>
      <c r="BM53" s="352">
        <f>'1 Utsläpp'!BM56/'7 Syss'!BM55</f>
        <v>5.6792841954202561E-2</v>
      </c>
      <c r="BN53" s="352">
        <f>'1 Utsläpp'!BN56/'7 Syss'!BN55</f>
        <v>5.4809182546523012E-2</v>
      </c>
      <c r="BO53" s="352">
        <f>'1 Utsläpp'!BO56/'7 Syss'!BO55</f>
        <v>6.0558061954462429E-2</v>
      </c>
      <c r="BP53" s="352">
        <f>'1 Utsläpp'!BP56/'7 Syss'!BP55</f>
        <v>6.5043749263500983E-2</v>
      </c>
    </row>
    <row r="54" spans="2:68" x14ac:dyDescent="0.3">
      <c r="B54" s="67"/>
      <c r="C54" s="6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74"/>
      <c r="AS54" s="74"/>
      <c r="AT54" s="74"/>
      <c r="AU54" s="74"/>
      <c r="AV54" s="74"/>
      <c r="AW54" s="74"/>
      <c r="AX54" s="74"/>
      <c r="AY54" s="74"/>
      <c r="AZ54" s="74"/>
      <c r="BA54" s="74"/>
      <c r="BB54" s="74"/>
      <c r="BC54" s="74"/>
      <c r="BD54" s="74"/>
      <c r="BE54" s="74"/>
      <c r="BF54" s="74"/>
      <c r="BG54" s="74"/>
      <c r="BH54" s="74"/>
      <c r="BI54" s="74"/>
      <c r="BJ54" s="74"/>
      <c r="BK54" s="74"/>
      <c r="BL54" s="74"/>
      <c r="BM54" s="219"/>
      <c r="BN54" s="67"/>
      <c r="BO54" s="74"/>
    </row>
    <row r="55" spans="2:68" s="57" customFormat="1" x14ac:dyDescent="0.3">
      <c r="B55" s="67"/>
      <c r="C55" s="67"/>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64"/>
      <c r="AS55" s="64"/>
      <c r="AT55" s="64"/>
      <c r="AU55" s="64"/>
      <c r="AV55" s="64"/>
      <c r="AW55" s="64"/>
      <c r="AX55" s="64"/>
      <c r="AY55" s="64"/>
      <c r="AZ55" s="64"/>
      <c r="BA55" s="64"/>
      <c r="BB55" s="64"/>
      <c r="BC55" s="64"/>
      <c r="BD55" s="64"/>
      <c r="BE55" s="64"/>
      <c r="BF55" s="64"/>
      <c r="BG55" s="64"/>
      <c r="BH55" s="64"/>
      <c r="BI55" s="64"/>
      <c r="BJ55" s="64"/>
      <c r="BK55" s="64"/>
      <c r="BL55" s="64"/>
      <c r="BM55" s="64"/>
      <c r="BN55" s="67"/>
      <c r="BO55" s="64"/>
    </row>
    <row r="56" spans="2:68" s="67" customFormat="1" x14ac:dyDescent="0.3">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row>
    <row r="57" spans="2:68" s="67" customFormat="1" x14ac:dyDescent="0.3">
      <c r="B57" s="75"/>
      <c r="C57" s="75"/>
      <c r="D57" s="123"/>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row>
    <row r="58" spans="2:68" s="67" customFormat="1" x14ac:dyDescent="0.3">
      <c r="B58" s="75"/>
      <c r="C58" s="75"/>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row>
    <row r="59" spans="2:68" s="67" customFormat="1" x14ac:dyDescent="0.3">
      <c r="B59" s="75"/>
      <c r="C59" s="75"/>
      <c r="D59" s="116"/>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row>
    <row r="60" spans="2:68" s="67" customFormat="1" x14ac:dyDescent="0.3">
      <c r="B60" s="78" t="s">
        <v>118</v>
      </c>
      <c r="C60" s="78" t="s">
        <v>120</v>
      </c>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BN60" s="58"/>
    </row>
    <row r="61" spans="2:68" s="67" customFormat="1" x14ac:dyDescent="0.3">
      <c r="B61" s="196">
        <v>45533</v>
      </c>
      <c r="C61" s="196">
        <v>45533</v>
      </c>
      <c r="D61" s="123"/>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BN61" s="58"/>
    </row>
    <row r="62" spans="2:68" s="67" customFormat="1" x14ac:dyDescent="0.3">
      <c r="B62" s="80"/>
      <c r="C62" s="80"/>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BN62" s="58"/>
    </row>
    <row r="63" spans="2:68" s="67" customFormat="1" x14ac:dyDescent="0.3">
      <c r="B63" s="78" t="s">
        <v>119</v>
      </c>
      <c r="C63" s="78" t="s">
        <v>121</v>
      </c>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BN63" s="58"/>
    </row>
    <row r="64" spans="2:68" s="67" customFormat="1" x14ac:dyDescent="0.3">
      <c r="B64" s="80" t="s">
        <v>185</v>
      </c>
      <c r="C64" s="80" t="s">
        <v>184</v>
      </c>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BN64" s="58"/>
    </row>
    <row r="65" spans="2:66" s="67" customFormat="1" x14ac:dyDescent="0.3">
      <c r="B65" s="57"/>
      <c r="C65" s="80"/>
      <c r="D65" s="116"/>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BN65" s="58"/>
    </row>
    <row r="66" spans="2:66" s="67" customFormat="1" x14ac:dyDescent="0.3">
      <c r="B66" s="78" t="s">
        <v>34</v>
      </c>
      <c r="C66" s="78" t="s">
        <v>33</v>
      </c>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BN66" s="58"/>
    </row>
    <row r="67" spans="2:66" s="67" customFormat="1" x14ac:dyDescent="0.3">
      <c r="B67" s="81" t="s">
        <v>439</v>
      </c>
      <c r="C67" s="81" t="s">
        <v>436</v>
      </c>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BN67" s="58"/>
    </row>
    <row r="68" spans="2:66" s="67" customFormat="1" x14ac:dyDescent="0.3">
      <c r="B68" s="81" t="s">
        <v>440</v>
      </c>
      <c r="C68" s="81" t="s">
        <v>438</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BN68" s="58"/>
    </row>
    <row r="69" spans="2:66" x14ac:dyDescent="0.3">
      <c r="B69" s="81" t="s">
        <v>437</v>
      </c>
      <c r="C69" s="81" t="s">
        <v>437</v>
      </c>
    </row>
    <row r="70" spans="2:66" x14ac:dyDescent="0.3">
      <c r="C70" s="57"/>
    </row>
    <row r="71" spans="2:66" x14ac:dyDescent="0.3">
      <c r="C71" s="57"/>
    </row>
    <row r="72" spans="2:66" x14ac:dyDescent="0.3">
      <c r="C72" s="57"/>
    </row>
    <row r="73" spans="2:66" x14ac:dyDescent="0.3">
      <c r="C73" s="57"/>
    </row>
    <row r="74" spans="2:66" x14ac:dyDescent="0.3">
      <c r="C74" s="57"/>
    </row>
    <row r="75" spans="2:66" x14ac:dyDescent="0.3">
      <c r="C75" s="57"/>
    </row>
    <row r="76" spans="2:66" x14ac:dyDescent="0.3">
      <c r="C76" s="57"/>
    </row>
    <row r="110" spans="1:1" x14ac:dyDescent="0.3">
      <c r="A110" s="58"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dimension ref="A1:BP76"/>
  <sheetViews>
    <sheetView zoomScale="70" zoomScaleNormal="70" workbookViewId="0">
      <pane xSplit="3" ySplit="5" topLeftCell="D6" activePane="bottomRight" state="frozen"/>
      <selection pane="topRight"/>
      <selection pane="bottomLeft"/>
      <selection pane="bottomRight" activeCell="J20" sqref="J20"/>
    </sheetView>
  </sheetViews>
  <sheetFormatPr defaultColWidth="9.1796875" defaultRowHeight="13" x14ac:dyDescent="0.3"/>
  <cols>
    <col min="1" max="1" width="4.453125" style="57" customWidth="1"/>
    <col min="2" max="2" width="25.54296875" style="57" customWidth="1"/>
    <col min="3" max="3" width="35.81640625" style="57" customWidth="1"/>
    <col min="4" max="5" width="11.453125" style="57" bestFit="1" customWidth="1"/>
    <col min="6" max="6" width="10.1796875" style="57" bestFit="1" customWidth="1"/>
    <col min="7" max="7" width="11.453125" style="57" bestFit="1" customWidth="1"/>
    <col min="8" max="8" width="10.1796875" style="57" bestFit="1" customWidth="1"/>
    <col min="9" max="9" width="11.453125" style="57" bestFit="1" customWidth="1"/>
    <col min="10" max="10" width="10.1796875" style="57" bestFit="1" customWidth="1"/>
    <col min="11" max="13" width="11.453125" style="57" bestFit="1" customWidth="1"/>
    <col min="14" max="14" width="10.1796875" style="57" bestFit="1" customWidth="1"/>
    <col min="15" max="37" width="11.453125" style="57" bestFit="1" customWidth="1"/>
    <col min="38" max="41" width="11.453125" style="58" bestFit="1" customWidth="1"/>
    <col min="42" max="44" width="9.81640625" style="58" customWidth="1"/>
    <col min="45" max="58" width="11.453125" style="58" bestFit="1" customWidth="1"/>
    <col min="59" max="59" width="11.54296875" style="58" customWidth="1"/>
    <col min="60" max="62" width="10.26953125" style="58" customWidth="1"/>
    <col min="63" max="63" width="11.81640625" style="74" customWidth="1"/>
    <col min="64" max="64" width="13" style="58" customWidth="1"/>
    <col min="65" max="65" width="10.26953125" style="58" customWidth="1"/>
    <col min="66" max="66" width="12.54296875" style="58" bestFit="1" customWidth="1"/>
    <col min="67" max="67" width="8" style="58" bestFit="1" customWidth="1"/>
    <col min="68" max="16384" width="9.1796875" style="57"/>
  </cols>
  <sheetData>
    <row r="1" spans="1:68" x14ac:dyDescent="0.3">
      <c r="B1" s="193" t="s">
        <v>195</v>
      </c>
      <c r="C1" s="34"/>
    </row>
    <row r="2" spans="1:68" x14ac:dyDescent="0.3">
      <c r="B2" s="193"/>
      <c r="C2" s="34"/>
    </row>
    <row r="3" spans="1:68" x14ac:dyDescent="0.3">
      <c r="B3" s="59" t="s">
        <v>259</v>
      </c>
      <c r="C3" s="59" t="s">
        <v>260</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7"/>
      <c r="BH3" s="57"/>
      <c r="BI3" s="57"/>
      <c r="BJ3" s="57"/>
      <c r="BK3" s="64"/>
      <c r="BL3" s="57"/>
      <c r="BM3" s="57"/>
      <c r="BN3" s="57"/>
      <c r="BO3" s="57"/>
    </row>
    <row r="4" spans="1:68" x14ac:dyDescent="0.3">
      <c r="B4" s="60" t="s">
        <v>396</v>
      </c>
      <c r="C4" s="60" t="s">
        <v>411</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7"/>
      <c r="AO4" s="57"/>
      <c r="AP4" s="57"/>
      <c r="AQ4" s="57"/>
      <c r="AR4" s="57"/>
      <c r="AS4" s="57"/>
      <c r="AT4"/>
      <c r="AU4"/>
      <c r="AV4"/>
      <c r="AW4"/>
      <c r="AX4"/>
      <c r="AY4"/>
      <c r="AZ4"/>
      <c r="BA4"/>
      <c r="BB4"/>
      <c r="BC4"/>
      <c r="BD4"/>
      <c r="BE4"/>
      <c r="BF4"/>
      <c r="BG4" s="57"/>
      <c r="BH4" s="57"/>
      <c r="BI4" s="57"/>
      <c r="BJ4" s="57"/>
      <c r="BK4" s="64"/>
      <c r="BL4" s="57"/>
      <c r="BM4" s="57"/>
      <c r="BN4" s="57"/>
      <c r="BO4" s="57"/>
    </row>
    <row r="5" spans="1:68" s="60" customFormat="1" ht="26" x14ac:dyDescent="0.3">
      <c r="A5" s="54"/>
      <c r="B5" s="278" t="s">
        <v>134</v>
      </c>
      <c r="C5" s="62" t="s">
        <v>21</v>
      </c>
      <c r="D5" s="62" t="s">
        <v>52</v>
      </c>
      <c r="E5" s="62" t="s">
        <v>53</v>
      </c>
      <c r="F5" s="62" t="s">
        <v>54</v>
      </c>
      <c r="G5" s="62" t="s">
        <v>55</v>
      </c>
      <c r="H5" s="62" t="s">
        <v>56</v>
      </c>
      <c r="I5" s="62" t="s">
        <v>57</v>
      </c>
      <c r="J5" s="62" t="s">
        <v>58</v>
      </c>
      <c r="K5" s="62" t="s">
        <v>59</v>
      </c>
      <c r="L5" s="62" t="s">
        <v>60</v>
      </c>
      <c r="M5" s="62" t="s">
        <v>61</v>
      </c>
      <c r="N5" s="62" t="s">
        <v>62</v>
      </c>
      <c r="O5" s="62" t="s">
        <v>63</v>
      </c>
      <c r="P5" s="62" t="s">
        <v>64</v>
      </c>
      <c r="Q5" s="62" t="s">
        <v>65</v>
      </c>
      <c r="R5" s="62" t="s">
        <v>66</v>
      </c>
      <c r="S5" s="62" t="s">
        <v>67</v>
      </c>
      <c r="T5" s="62" t="s">
        <v>68</v>
      </c>
      <c r="U5" s="62" t="s">
        <v>69</v>
      </c>
      <c r="V5" s="62" t="s">
        <v>70</v>
      </c>
      <c r="W5" s="62" t="s">
        <v>71</v>
      </c>
      <c r="X5" s="62" t="s">
        <v>72</v>
      </c>
      <c r="Y5" s="62" t="s">
        <v>73</v>
      </c>
      <c r="Z5" s="62" t="s">
        <v>74</v>
      </c>
      <c r="AA5" s="62" t="s">
        <v>75</v>
      </c>
      <c r="AB5" s="62" t="s">
        <v>76</v>
      </c>
      <c r="AC5" s="62" t="s">
        <v>77</v>
      </c>
      <c r="AD5" s="62" t="s">
        <v>78</v>
      </c>
      <c r="AE5" s="62" t="s">
        <v>79</v>
      </c>
      <c r="AF5" s="62" t="s">
        <v>80</v>
      </c>
      <c r="AG5" s="62" t="s">
        <v>81</v>
      </c>
      <c r="AH5" s="62" t="s">
        <v>179</v>
      </c>
      <c r="AI5" s="62" t="s">
        <v>180</v>
      </c>
      <c r="AJ5" s="62" t="s">
        <v>194</v>
      </c>
      <c r="AK5" s="62" t="s">
        <v>196</v>
      </c>
      <c r="AL5" s="62" t="s">
        <v>198</v>
      </c>
      <c r="AM5" s="62" t="s">
        <v>200</v>
      </c>
      <c r="AN5" s="62" t="s">
        <v>201</v>
      </c>
      <c r="AO5" s="62" t="s">
        <v>205</v>
      </c>
      <c r="AP5" s="62" t="s">
        <v>209</v>
      </c>
      <c r="AQ5" s="62" t="s">
        <v>211</v>
      </c>
      <c r="AR5" s="62" t="s">
        <v>251</v>
      </c>
      <c r="AS5" s="62" t="s">
        <v>263</v>
      </c>
      <c r="AT5" s="62" t="s">
        <v>264</v>
      </c>
      <c r="AU5" s="62" t="s">
        <v>269</v>
      </c>
      <c r="AV5" s="62" t="s">
        <v>270</v>
      </c>
      <c r="AW5" s="62" t="s">
        <v>271</v>
      </c>
      <c r="AX5" s="62" t="s">
        <v>272</v>
      </c>
      <c r="AY5" s="62" t="s">
        <v>274</v>
      </c>
      <c r="AZ5" s="62" t="s">
        <v>277</v>
      </c>
      <c r="BA5" s="62" t="s">
        <v>279</v>
      </c>
      <c r="BB5" s="62" t="s">
        <v>280</v>
      </c>
      <c r="BC5" s="62" t="s">
        <v>282</v>
      </c>
      <c r="BD5" s="62" t="s">
        <v>283</v>
      </c>
      <c r="BE5" s="62" t="s">
        <v>284</v>
      </c>
      <c r="BF5" s="62" t="s">
        <v>287</v>
      </c>
      <c r="BG5" s="62" t="s">
        <v>289</v>
      </c>
      <c r="BH5" s="62" t="s">
        <v>290</v>
      </c>
      <c r="BI5" s="62" t="s">
        <v>291</v>
      </c>
      <c r="BJ5" s="62" t="s">
        <v>293</v>
      </c>
      <c r="BK5" s="62" t="s">
        <v>310</v>
      </c>
      <c r="BL5" s="62" t="s">
        <v>313</v>
      </c>
      <c r="BM5" s="62" t="s">
        <v>402</v>
      </c>
      <c r="BN5" s="62" t="s">
        <v>405</v>
      </c>
      <c r="BO5" s="62" t="s">
        <v>408</v>
      </c>
      <c r="BP5" s="62" t="s">
        <v>409</v>
      </c>
    </row>
    <row r="6" spans="1:68" s="75" customFormat="1" x14ac:dyDescent="0.3">
      <c r="A6" s="75">
        <v>1</v>
      </c>
      <c r="B6" s="279" t="s">
        <v>135</v>
      </c>
      <c r="C6" s="280" t="s">
        <v>35</v>
      </c>
      <c r="D6" s="272">
        <v>13973</v>
      </c>
      <c r="E6" s="272">
        <v>14270</v>
      </c>
      <c r="F6" s="272">
        <v>13269</v>
      </c>
      <c r="G6" s="272">
        <v>14451</v>
      </c>
      <c r="H6" s="272">
        <v>13930</v>
      </c>
      <c r="I6" s="272">
        <v>15050</v>
      </c>
      <c r="J6" s="272">
        <v>14210</v>
      </c>
      <c r="K6" s="272">
        <v>15274</v>
      </c>
      <c r="L6" s="272">
        <v>14346</v>
      </c>
      <c r="M6" s="272">
        <v>14946</v>
      </c>
      <c r="N6" s="272">
        <v>14379</v>
      </c>
      <c r="O6" s="272">
        <v>15033</v>
      </c>
      <c r="P6" s="272">
        <v>14663</v>
      </c>
      <c r="Q6" s="272">
        <v>15855</v>
      </c>
      <c r="R6" s="272">
        <v>15017</v>
      </c>
      <c r="S6" s="272">
        <v>15968</v>
      </c>
      <c r="T6" s="272">
        <v>15441</v>
      </c>
      <c r="U6" s="272">
        <v>15833</v>
      </c>
      <c r="V6" s="272">
        <v>15160</v>
      </c>
      <c r="W6" s="272">
        <v>15732</v>
      </c>
      <c r="X6" s="272">
        <v>15698</v>
      </c>
      <c r="Y6" s="272">
        <v>17464</v>
      </c>
      <c r="Z6" s="272">
        <v>16046</v>
      </c>
      <c r="AA6" s="272">
        <v>17060</v>
      </c>
      <c r="AB6" s="272">
        <v>17716</v>
      </c>
      <c r="AC6" s="272">
        <v>19089</v>
      </c>
      <c r="AD6" s="272">
        <v>16938</v>
      </c>
      <c r="AE6" s="272">
        <v>19210</v>
      </c>
      <c r="AF6" s="272">
        <v>18016</v>
      </c>
      <c r="AG6" s="272">
        <v>19854</v>
      </c>
      <c r="AH6" s="272">
        <v>18044</v>
      </c>
      <c r="AI6" s="272">
        <v>19503</v>
      </c>
      <c r="AJ6" s="272">
        <v>18078</v>
      </c>
      <c r="AK6" s="272">
        <v>18968</v>
      </c>
      <c r="AL6" s="272">
        <v>17861</v>
      </c>
      <c r="AM6" s="272">
        <v>20040</v>
      </c>
      <c r="AN6" s="272">
        <v>18848</v>
      </c>
      <c r="AO6" s="272">
        <v>20448</v>
      </c>
      <c r="AP6" s="272">
        <v>18595</v>
      </c>
      <c r="AQ6" s="272">
        <v>19895</v>
      </c>
      <c r="AR6" s="272">
        <v>17293</v>
      </c>
      <c r="AS6" s="272">
        <v>18169</v>
      </c>
      <c r="AT6" s="272">
        <v>16993</v>
      </c>
      <c r="AU6" s="272">
        <v>18206</v>
      </c>
      <c r="AV6" s="272">
        <v>18822</v>
      </c>
      <c r="AW6" s="272">
        <v>19501</v>
      </c>
      <c r="AX6" s="272">
        <v>18102</v>
      </c>
      <c r="AY6" s="272">
        <v>19950</v>
      </c>
      <c r="AZ6" s="272">
        <v>18923</v>
      </c>
      <c r="BA6" s="272">
        <v>18198</v>
      </c>
      <c r="BB6" s="272">
        <v>16878</v>
      </c>
      <c r="BC6" s="272">
        <v>18594</v>
      </c>
      <c r="BD6" s="272">
        <v>17595</v>
      </c>
      <c r="BE6" s="272">
        <v>17854</v>
      </c>
      <c r="BF6" s="272">
        <v>16588</v>
      </c>
      <c r="BG6" s="273">
        <v>17978</v>
      </c>
      <c r="BH6" s="281">
        <v>17516</v>
      </c>
      <c r="BI6" s="281">
        <v>17625</v>
      </c>
      <c r="BJ6" s="273">
        <v>16401</v>
      </c>
      <c r="BK6" s="273">
        <v>17254</v>
      </c>
      <c r="BL6" s="273">
        <v>16919</v>
      </c>
      <c r="BM6" s="273">
        <v>15621</v>
      </c>
      <c r="BN6" s="273">
        <v>12753</v>
      </c>
      <c r="BO6" s="273">
        <v>13846</v>
      </c>
      <c r="BP6" s="273">
        <v>15870</v>
      </c>
    </row>
    <row r="7" spans="1:68" x14ac:dyDescent="0.3">
      <c r="A7" s="57">
        <v>2</v>
      </c>
      <c r="B7" s="282" t="s">
        <v>136</v>
      </c>
      <c r="C7" s="65" t="s">
        <v>1</v>
      </c>
      <c r="D7" s="76">
        <v>10255</v>
      </c>
      <c r="E7" s="76">
        <v>12328</v>
      </c>
      <c r="F7" s="76">
        <v>12189</v>
      </c>
      <c r="G7" s="76">
        <v>10800</v>
      </c>
      <c r="H7" s="76">
        <v>8432</v>
      </c>
      <c r="I7" s="76">
        <v>10173</v>
      </c>
      <c r="J7" s="76">
        <v>9829</v>
      </c>
      <c r="K7" s="76">
        <v>11428</v>
      </c>
      <c r="L7" s="76">
        <v>9741</v>
      </c>
      <c r="M7" s="76">
        <v>12724</v>
      </c>
      <c r="N7" s="76">
        <v>12945</v>
      </c>
      <c r="O7" s="76">
        <v>12126</v>
      </c>
      <c r="P7" s="76">
        <v>10939</v>
      </c>
      <c r="Q7" s="76">
        <v>11576</v>
      </c>
      <c r="R7" s="76">
        <v>11660</v>
      </c>
      <c r="S7" s="76">
        <v>11536</v>
      </c>
      <c r="T7" s="76">
        <v>11199</v>
      </c>
      <c r="U7" s="76">
        <v>10758</v>
      </c>
      <c r="V7" s="76">
        <v>10950</v>
      </c>
      <c r="W7" s="76">
        <v>10587</v>
      </c>
      <c r="X7" s="76">
        <v>8865</v>
      </c>
      <c r="Y7" s="76">
        <v>9804</v>
      </c>
      <c r="Z7" s="76">
        <v>10995</v>
      </c>
      <c r="AA7" s="76">
        <v>9532</v>
      </c>
      <c r="AB7" s="76">
        <v>8717</v>
      </c>
      <c r="AC7" s="76">
        <v>9452</v>
      </c>
      <c r="AD7" s="76">
        <v>8781</v>
      </c>
      <c r="AE7" s="76">
        <v>9250</v>
      </c>
      <c r="AF7" s="76">
        <v>9196</v>
      </c>
      <c r="AG7" s="76">
        <v>9567</v>
      </c>
      <c r="AH7" s="76">
        <v>9492</v>
      </c>
      <c r="AI7" s="76">
        <v>9699</v>
      </c>
      <c r="AJ7" s="76">
        <v>9553</v>
      </c>
      <c r="AK7" s="76">
        <v>9875</v>
      </c>
      <c r="AL7" s="76">
        <v>9957</v>
      </c>
      <c r="AM7" s="76">
        <v>10049</v>
      </c>
      <c r="AN7" s="76">
        <v>9796</v>
      </c>
      <c r="AO7" s="76">
        <v>11274</v>
      </c>
      <c r="AP7" s="76">
        <v>11031</v>
      </c>
      <c r="AQ7" s="76">
        <v>11986</v>
      </c>
      <c r="AR7" s="76">
        <v>11386</v>
      </c>
      <c r="AS7" s="76">
        <v>11260</v>
      </c>
      <c r="AT7" s="76">
        <v>11328</v>
      </c>
      <c r="AU7" s="76">
        <v>11169</v>
      </c>
      <c r="AV7" s="76">
        <v>10699</v>
      </c>
      <c r="AW7" s="76">
        <v>11563</v>
      </c>
      <c r="AX7" s="76">
        <v>11537</v>
      </c>
      <c r="AY7" s="76">
        <v>11328</v>
      </c>
      <c r="AZ7" s="76">
        <v>10539</v>
      </c>
      <c r="BA7" s="76">
        <v>9810</v>
      </c>
      <c r="BB7" s="76">
        <v>12497</v>
      </c>
      <c r="BC7" s="76">
        <v>12615</v>
      </c>
      <c r="BD7" s="76">
        <v>12222</v>
      </c>
      <c r="BE7" s="76">
        <v>11553</v>
      </c>
      <c r="BF7" s="76">
        <v>12297</v>
      </c>
      <c r="BG7" s="76">
        <v>12501</v>
      </c>
      <c r="BH7" s="216">
        <v>11148</v>
      </c>
      <c r="BI7" s="216">
        <v>10190</v>
      </c>
      <c r="BJ7" s="76">
        <v>10113</v>
      </c>
      <c r="BK7" s="76">
        <v>8700</v>
      </c>
      <c r="BL7" s="76">
        <v>9650</v>
      </c>
      <c r="BM7" s="76">
        <v>7897</v>
      </c>
      <c r="BN7" s="76">
        <v>10250</v>
      </c>
      <c r="BO7" s="76">
        <v>8961</v>
      </c>
      <c r="BP7" s="76">
        <v>6291</v>
      </c>
    </row>
    <row r="8" spans="1:68" x14ac:dyDescent="0.3">
      <c r="A8" s="57">
        <v>3</v>
      </c>
      <c r="B8" s="282" t="s">
        <v>137</v>
      </c>
      <c r="C8" s="65" t="s">
        <v>2</v>
      </c>
      <c r="D8" s="76">
        <v>15526</v>
      </c>
      <c r="E8" s="76">
        <v>16267</v>
      </c>
      <c r="F8" s="76">
        <v>14958</v>
      </c>
      <c r="G8" s="76">
        <v>13981</v>
      </c>
      <c r="H8" s="76">
        <v>13855</v>
      </c>
      <c r="I8" s="76">
        <v>15149</v>
      </c>
      <c r="J8" s="76">
        <v>14996</v>
      </c>
      <c r="K8" s="76">
        <v>15591</v>
      </c>
      <c r="L8" s="76">
        <v>16191</v>
      </c>
      <c r="M8" s="76">
        <v>17668</v>
      </c>
      <c r="N8" s="76">
        <v>17790</v>
      </c>
      <c r="O8" s="76">
        <v>18454</v>
      </c>
      <c r="P8" s="76">
        <v>16861</v>
      </c>
      <c r="Q8" s="76">
        <v>17605</v>
      </c>
      <c r="R8" s="76">
        <v>16616</v>
      </c>
      <c r="S8" s="76">
        <v>16241</v>
      </c>
      <c r="T8" s="76">
        <v>15265</v>
      </c>
      <c r="U8" s="76">
        <v>15427</v>
      </c>
      <c r="V8" s="76">
        <v>14557</v>
      </c>
      <c r="W8" s="76">
        <v>14620</v>
      </c>
      <c r="X8" s="76">
        <v>14261</v>
      </c>
      <c r="Y8" s="76">
        <v>15065</v>
      </c>
      <c r="Z8" s="76">
        <v>14613</v>
      </c>
      <c r="AA8" s="76">
        <v>15077</v>
      </c>
      <c r="AB8" s="76">
        <v>13906</v>
      </c>
      <c r="AC8" s="76">
        <v>15210</v>
      </c>
      <c r="AD8" s="76">
        <v>14526</v>
      </c>
      <c r="AE8" s="76">
        <v>14907</v>
      </c>
      <c r="AF8" s="76">
        <v>13569</v>
      </c>
      <c r="AG8" s="76">
        <v>15262</v>
      </c>
      <c r="AH8" s="76">
        <v>15101</v>
      </c>
      <c r="AI8" s="76">
        <v>15676</v>
      </c>
      <c r="AJ8" s="76">
        <v>14790</v>
      </c>
      <c r="AK8" s="76">
        <v>16160</v>
      </c>
      <c r="AL8" s="76">
        <v>15548</v>
      </c>
      <c r="AM8" s="76">
        <v>15814</v>
      </c>
      <c r="AN8" s="76">
        <v>14471</v>
      </c>
      <c r="AO8" s="76">
        <v>15833</v>
      </c>
      <c r="AP8" s="76">
        <v>14964</v>
      </c>
      <c r="AQ8" s="76">
        <v>15644</v>
      </c>
      <c r="AR8" s="76">
        <v>14959</v>
      </c>
      <c r="AS8" s="76">
        <v>16532</v>
      </c>
      <c r="AT8" s="76">
        <v>15746</v>
      </c>
      <c r="AU8" s="76">
        <v>15699</v>
      </c>
      <c r="AV8" s="76">
        <v>14231</v>
      </c>
      <c r="AW8" s="76">
        <v>14669</v>
      </c>
      <c r="AX8" s="76">
        <v>14354</v>
      </c>
      <c r="AY8" s="76">
        <v>14609</v>
      </c>
      <c r="AZ8" s="76">
        <v>14546</v>
      </c>
      <c r="BA8" s="76">
        <v>13503</v>
      </c>
      <c r="BB8" s="76">
        <v>16079</v>
      </c>
      <c r="BC8" s="76">
        <v>15798</v>
      </c>
      <c r="BD8" s="76">
        <v>15581</v>
      </c>
      <c r="BE8" s="76">
        <v>15480</v>
      </c>
      <c r="BF8" s="76">
        <v>16905</v>
      </c>
      <c r="BG8" s="76">
        <v>17856</v>
      </c>
      <c r="BH8" s="216">
        <v>15998</v>
      </c>
      <c r="BI8" s="216">
        <v>17231</v>
      </c>
      <c r="BJ8" s="76">
        <v>16588</v>
      </c>
      <c r="BK8" s="76">
        <v>17295</v>
      </c>
      <c r="BL8" s="76">
        <v>12639</v>
      </c>
      <c r="BM8" s="76">
        <v>11755</v>
      </c>
      <c r="BN8" s="76">
        <v>12237</v>
      </c>
      <c r="BO8" s="76">
        <v>12280</v>
      </c>
      <c r="BP8" s="76">
        <v>12661</v>
      </c>
    </row>
    <row r="9" spans="1:68" x14ac:dyDescent="0.3">
      <c r="A9" s="57">
        <v>4</v>
      </c>
      <c r="B9" s="282" t="s">
        <v>138</v>
      </c>
      <c r="C9" s="65" t="s">
        <v>3</v>
      </c>
      <c r="D9" s="76">
        <v>1745</v>
      </c>
      <c r="E9" s="76">
        <v>1750</v>
      </c>
      <c r="F9" s="76">
        <v>1531</v>
      </c>
      <c r="G9" s="76">
        <v>1471</v>
      </c>
      <c r="H9" s="76">
        <v>1396</v>
      </c>
      <c r="I9" s="76">
        <v>1307</v>
      </c>
      <c r="J9" s="76">
        <v>1319</v>
      </c>
      <c r="K9" s="76">
        <v>1252</v>
      </c>
      <c r="L9" s="76">
        <v>1308</v>
      </c>
      <c r="M9" s="76">
        <v>1425</v>
      </c>
      <c r="N9" s="76">
        <v>1444</v>
      </c>
      <c r="O9" s="76">
        <v>1466</v>
      </c>
      <c r="P9" s="76">
        <v>1437</v>
      </c>
      <c r="Q9" s="76">
        <v>1433</v>
      </c>
      <c r="R9" s="76">
        <v>1334</v>
      </c>
      <c r="S9" s="76">
        <v>1348</v>
      </c>
      <c r="T9" s="76">
        <v>1386</v>
      </c>
      <c r="U9" s="76">
        <v>1302</v>
      </c>
      <c r="V9" s="76">
        <v>1248</v>
      </c>
      <c r="W9" s="76">
        <v>1249</v>
      </c>
      <c r="X9" s="76">
        <v>1287</v>
      </c>
      <c r="Y9" s="76">
        <v>1348</v>
      </c>
      <c r="Z9" s="76">
        <v>1211</v>
      </c>
      <c r="AA9" s="76">
        <v>1293</v>
      </c>
      <c r="AB9" s="76">
        <v>1200</v>
      </c>
      <c r="AC9" s="76">
        <v>1435</v>
      </c>
      <c r="AD9" s="76">
        <v>1249</v>
      </c>
      <c r="AE9" s="76">
        <v>1227</v>
      </c>
      <c r="AF9" s="76">
        <v>1275</v>
      </c>
      <c r="AG9" s="76">
        <v>1516</v>
      </c>
      <c r="AH9" s="76">
        <v>1277</v>
      </c>
      <c r="AI9" s="76">
        <v>1432</v>
      </c>
      <c r="AJ9" s="76">
        <v>1263</v>
      </c>
      <c r="AK9" s="76">
        <v>1496</v>
      </c>
      <c r="AL9" s="76">
        <v>1258</v>
      </c>
      <c r="AM9" s="76">
        <v>1391</v>
      </c>
      <c r="AN9" s="76">
        <v>1437</v>
      </c>
      <c r="AO9" s="76">
        <v>1517</v>
      </c>
      <c r="AP9" s="76">
        <v>1355</v>
      </c>
      <c r="AQ9" s="76">
        <v>1412</v>
      </c>
      <c r="AR9" s="76">
        <v>1245</v>
      </c>
      <c r="AS9" s="76">
        <v>1391</v>
      </c>
      <c r="AT9" s="76">
        <v>1214</v>
      </c>
      <c r="AU9" s="76">
        <v>1312</v>
      </c>
      <c r="AV9" s="76">
        <v>1237</v>
      </c>
      <c r="AW9" s="76">
        <v>1452</v>
      </c>
      <c r="AX9" s="76">
        <v>1304</v>
      </c>
      <c r="AY9" s="76">
        <v>1466</v>
      </c>
      <c r="AZ9" s="76">
        <v>1282</v>
      </c>
      <c r="BA9" s="76">
        <v>1233</v>
      </c>
      <c r="BB9" s="76">
        <v>1283</v>
      </c>
      <c r="BC9" s="76">
        <v>1307</v>
      </c>
      <c r="BD9" s="76">
        <v>1177</v>
      </c>
      <c r="BE9" s="76">
        <v>1351</v>
      </c>
      <c r="BF9" s="76">
        <v>1216</v>
      </c>
      <c r="BG9" s="76">
        <v>1490</v>
      </c>
      <c r="BH9" s="216" t="s">
        <v>414</v>
      </c>
      <c r="BI9" s="216" t="s">
        <v>414</v>
      </c>
      <c r="BJ9" s="76" t="s">
        <v>414</v>
      </c>
      <c r="BK9" s="76" t="s">
        <v>414</v>
      </c>
      <c r="BL9" s="76" t="s">
        <v>414</v>
      </c>
      <c r="BM9" s="76" t="s">
        <v>414</v>
      </c>
      <c r="BN9" s="76" t="s">
        <v>414</v>
      </c>
      <c r="BO9" s="76" t="s">
        <v>414</v>
      </c>
      <c r="BP9" s="76" t="s">
        <v>414</v>
      </c>
    </row>
    <row r="10" spans="1:68" x14ac:dyDescent="0.3">
      <c r="A10" s="57">
        <v>5</v>
      </c>
      <c r="B10" s="282" t="s">
        <v>139</v>
      </c>
      <c r="C10" s="65" t="s">
        <v>36</v>
      </c>
      <c r="D10" s="76">
        <v>25355</v>
      </c>
      <c r="E10" s="76">
        <v>26718</v>
      </c>
      <c r="F10" s="76">
        <v>24086</v>
      </c>
      <c r="G10" s="76">
        <v>22718</v>
      </c>
      <c r="H10" s="76">
        <v>22240</v>
      </c>
      <c r="I10" s="76">
        <v>23690</v>
      </c>
      <c r="J10" s="76">
        <v>21875</v>
      </c>
      <c r="K10" s="76">
        <v>23281</v>
      </c>
      <c r="L10" s="76">
        <v>24425</v>
      </c>
      <c r="M10" s="76">
        <v>25568</v>
      </c>
      <c r="N10" s="76">
        <v>24653</v>
      </c>
      <c r="O10" s="76">
        <v>25387</v>
      </c>
      <c r="P10" s="76">
        <v>24789</v>
      </c>
      <c r="Q10" s="76">
        <v>25303</v>
      </c>
      <c r="R10" s="76">
        <v>23407</v>
      </c>
      <c r="S10" s="76">
        <v>22640</v>
      </c>
      <c r="T10" s="76">
        <v>24093</v>
      </c>
      <c r="U10" s="76">
        <v>24224</v>
      </c>
      <c r="V10" s="76">
        <v>23196</v>
      </c>
      <c r="W10" s="76">
        <v>22404</v>
      </c>
      <c r="X10" s="76">
        <v>22845</v>
      </c>
      <c r="Y10" s="76">
        <v>22965</v>
      </c>
      <c r="Z10" s="76">
        <v>21209</v>
      </c>
      <c r="AA10" s="76">
        <v>21551</v>
      </c>
      <c r="AB10" s="76">
        <v>22901</v>
      </c>
      <c r="AC10" s="76">
        <v>22745</v>
      </c>
      <c r="AD10" s="76">
        <v>21415</v>
      </c>
      <c r="AE10" s="76">
        <v>21234</v>
      </c>
      <c r="AF10" s="76">
        <v>22557</v>
      </c>
      <c r="AG10" s="76">
        <v>24305</v>
      </c>
      <c r="AH10" s="76">
        <v>21693</v>
      </c>
      <c r="AI10" s="76">
        <v>22568</v>
      </c>
      <c r="AJ10" s="76">
        <v>22043</v>
      </c>
      <c r="AK10" s="76">
        <v>23418</v>
      </c>
      <c r="AL10" s="76">
        <v>21716</v>
      </c>
      <c r="AM10" s="76">
        <v>22417</v>
      </c>
      <c r="AN10" s="76">
        <v>23374</v>
      </c>
      <c r="AO10" s="76">
        <v>24068</v>
      </c>
      <c r="AP10" s="76">
        <v>23506</v>
      </c>
      <c r="AQ10" s="76">
        <v>23838</v>
      </c>
      <c r="AR10" s="76">
        <v>23769</v>
      </c>
      <c r="AS10" s="76">
        <v>24724</v>
      </c>
      <c r="AT10" s="76">
        <v>22434</v>
      </c>
      <c r="AU10" s="76">
        <v>23618</v>
      </c>
      <c r="AV10" s="76">
        <v>24081</v>
      </c>
      <c r="AW10" s="76">
        <v>23622</v>
      </c>
      <c r="AX10" s="76">
        <v>21501</v>
      </c>
      <c r="AY10" s="76">
        <v>22476</v>
      </c>
      <c r="AZ10" s="76">
        <v>23302</v>
      </c>
      <c r="BA10" s="76">
        <v>21914</v>
      </c>
      <c r="BB10" s="76">
        <v>21095</v>
      </c>
      <c r="BC10" s="76">
        <v>22880</v>
      </c>
      <c r="BD10" s="76">
        <v>23085</v>
      </c>
      <c r="BE10" s="76">
        <v>21619</v>
      </c>
      <c r="BF10" s="76">
        <v>23885</v>
      </c>
      <c r="BG10" s="76">
        <v>24249</v>
      </c>
      <c r="BH10" s="216">
        <v>20894</v>
      </c>
      <c r="BI10" s="216">
        <v>26393</v>
      </c>
      <c r="BJ10" s="76">
        <v>25860</v>
      </c>
      <c r="BK10" s="76">
        <v>27187</v>
      </c>
      <c r="BL10" s="76">
        <v>23998</v>
      </c>
      <c r="BM10" s="76">
        <v>20529</v>
      </c>
      <c r="BN10" s="76">
        <v>14584</v>
      </c>
      <c r="BO10" s="76">
        <v>23493</v>
      </c>
      <c r="BP10" s="76">
        <v>24851</v>
      </c>
    </row>
    <row r="11" spans="1:68" x14ac:dyDescent="0.3">
      <c r="A11" s="57">
        <v>6</v>
      </c>
      <c r="B11" s="282" t="s">
        <v>140</v>
      </c>
      <c r="C11" s="65" t="s">
        <v>37</v>
      </c>
      <c r="D11" s="76">
        <v>26091</v>
      </c>
      <c r="E11" s="76">
        <v>26896</v>
      </c>
      <c r="F11" s="76">
        <v>25130</v>
      </c>
      <c r="G11" s="76">
        <v>24640</v>
      </c>
      <c r="H11" s="76">
        <v>26895</v>
      </c>
      <c r="I11" s="76">
        <v>29308</v>
      </c>
      <c r="J11" s="76">
        <v>26678</v>
      </c>
      <c r="K11" s="76">
        <v>26231</v>
      </c>
      <c r="L11" s="76">
        <v>27969</v>
      </c>
      <c r="M11" s="76">
        <v>31261</v>
      </c>
      <c r="N11" s="76">
        <v>27225</v>
      </c>
      <c r="O11" s="76">
        <v>28105</v>
      </c>
      <c r="P11" s="76">
        <v>34698</v>
      </c>
      <c r="Q11" s="76">
        <v>33014</v>
      </c>
      <c r="R11" s="76">
        <v>28359</v>
      </c>
      <c r="S11" s="76">
        <v>26814</v>
      </c>
      <c r="T11" s="76">
        <v>26725</v>
      </c>
      <c r="U11" s="76">
        <v>32753</v>
      </c>
      <c r="V11" s="76">
        <v>30843</v>
      </c>
      <c r="W11" s="76">
        <v>26746</v>
      </c>
      <c r="X11" s="76">
        <v>32785</v>
      </c>
      <c r="Y11" s="76">
        <v>29648</v>
      </c>
      <c r="Z11" s="76">
        <v>25558</v>
      </c>
      <c r="AA11" s="76">
        <v>22899</v>
      </c>
      <c r="AB11" s="76">
        <v>25704</v>
      </c>
      <c r="AC11" s="76">
        <v>25008</v>
      </c>
      <c r="AD11" s="76">
        <v>21996</v>
      </c>
      <c r="AE11" s="76">
        <v>22899</v>
      </c>
      <c r="AF11" s="76">
        <v>22272</v>
      </c>
      <c r="AG11" s="76">
        <v>28555</v>
      </c>
      <c r="AH11" s="76">
        <v>21841</v>
      </c>
      <c r="AI11" s="76">
        <v>21224</v>
      </c>
      <c r="AJ11" s="76">
        <v>22037</v>
      </c>
      <c r="AK11" s="76">
        <v>25863</v>
      </c>
      <c r="AL11" s="76">
        <v>24265</v>
      </c>
      <c r="AM11" s="76">
        <v>21941</v>
      </c>
      <c r="AN11" s="76">
        <v>23518</v>
      </c>
      <c r="AO11" s="76">
        <v>23242</v>
      </c>
      <c r="AP11" s="76">
        <v>19277</v>
      </c>
      <c r="AQ11" s="76">
        <v>21672</v>
      </c>
      <c r="AR11" s="76">
        <v>24180</v>
      </c>
      <c r="AS11" s="76">
        <v>24897</v>
      </c>
      <c r="AT11" s="76">
        <v>19081</v>
      </c>
      <c r="AU11" s="76">
        <v>24792</v>
      </c>
      <c r="AV11" s="76">
        <v>26186</v>
      </c>
      <c r="AW11" s="76">
        <v>24693</v>
      </c>
      <c r="AX11" s="76">
        <v>23989</v>
      </c>
      <c r="AY11" s="76">
        <v>25270</v>
      </c>
      <c r="AZ11" s="76">
        <v>26962</v>
      </c>
      <c r="BA11" s="76">
        <v>29245</v>
      </c>
      <c r="BB11" s="76">
        <v>18819</v>
      </c>
      <c r="BC11" s="76">
        <v>24640</v>
      </c>
      <c r="BD11" s="76">
        <v>27114</v>
      </c>
      <c r="BE11" s="76">
        <v>28964</v>
      </c>
      <c r="BF11" s="76">
        <v>25718</v>
      </c>
      <c r="BG11" s="76">
        <v>30485</v>
      </c>
      <c r="BH11" s="216">
        <v>38182</v>
      </c>
      <c r="BI11" s="216">
        <v>39515</v>
      </c>
      <c r="BJ11" s="76">
        <v>39443</v>
      </c>
      <c r="BK11" s="76">
        <v>44558</v>
      </c>
      <c r="BL11" s="76">
        <v>40202</v>
      </c>
      <c r="BM11" s="76">
        <v>42439</v>
      </c>
      <c r="BN11" s="76">
        <v>47997</v>
      </c>
      <c r="BO11" s="76">
        <v>41527</v>
      </c>
      <c r="BP11" s="76">
        <v>46783</v>
      </c>
    </row>
    <row r="12" spans="1:68" x14ac:dyDescent="0.3">
      <c r="A12" s="57">
        <v>7</v>
      </c>
      <c r="B12" s="282" t="s">
        <v>141</v>
      </c>
      <c r="C12" s="65" t="s">
        <v>38</v>
      </c>
      <c r="D12" s="76">
        <v>12464</v>
      </c>
      <c r="E12" s="76">
        <v>14177</v>
      </c>
      <c r="F12" s="76">
        <v>11695</v>
      </c>
      <c r="G12" s="76">
        <v>10888</v>
      </c>
      <c r="H12" s="76">
        <v>8705</v>
      </c>
      <c r="I12" s="76">
        <v>9732</v>
      </c>
      <c r="J12" s="76">
        <v>8435</v>
      </c>
      <c r="K12" s="76">
        <v>9462</v>
      </c>
      <c r="L12" s="76">
        <v>9636</v>
      </c>
      <c r="M12" s="76">
        <v>11947</v>
      </c>
      <c r="N12" s="76">
        <v>11288</v>
      </c>
      <c r="O12" s="76">
        <v>11913</v>
      </c>
      <c r="P12" s="76">
        <v>11475</v>
      </c>
      <c r="Q12" s="76">
        <v>13868</v>
      </c>
      <c r="R12" s="76">
        <v>12454</v>
      </c>
      <c r="S12" s="76">
        <v>12351</v>
      </c>
      <c r="T12" s="76">
        <v>11303</v>
      </c>
      <c r="U12" s="76">
        <v>13050</v>
      </c>
      <c r="V12" s="76">
        <v>11565</v>
      </c>
      <c r="W12" s="76">
        <v>11030</v>
      </c>
      <c r="X12" s="76">
        <v>9525</v>
      </c>
      <c r="Y12" s="76">
        <v>11606</v>
      </c>
      <c r="Z12" s="76">
        <v>10239</v>
      </c>
      <c r="AA12" s="76">
        <v>9980</v>
      </c>
      <c r="AB12" s="76">
        <v>9392</v>
      </c>
      <c r="AC12" s="76">
        <v>11726</v>
      </c>
      <c r="AD12" s="76">
        <v>10402</v>
      </c>
      <c r="AE12" s="76">
        <v>10396</v>
      </c>
      <c r="AF12" s="76">
        <v>9474</v>
      </c>
      <c r="AG12" s="76">
        <v>11807</v>
      </c>
      <c r="AH12" s="76">
        <v>9975</v>
      </c>
      <c r="AI12" s="76">
        <v>10447</v>
      </c>
      <c r="AJ12" s="76">
        <v>9136</v>
      </c>
      <c r="AK12" s="76">
        <v>11153</v>
      </c>
      <c r="AL12" s="76">
        <v>9708</v>
      </c>
      <c r="AM12" s="76">
        <v>10600</v>
      </c>
      <c r="AN12" s="76">
        <v>10541</v>
      </c>
      <c r="AO12" s="76">
        <v>12172</v>
      </c>
      <c r="AP12" s="76">
        <v>10987</v>
      </c>
      <c r="AQ12" s="76">
        <v>11685</v>
      </c>
      <c r="AR12" s="76">
        <v>10562</v>
      </c>
      <c r="AS12" s="76">
        <v>12000</v>
      </c>
      <c r="AT12" s="76">
        <v>10793</v>
      </c>
      <c r="AU12" s="76">
        <v>11925</v>
      </c>
      <c r="AV12" s="76">
        <v>10747</v>
      </c>
      <c r="AW12" s="76">
        <v>12713</v>
      </c>
      <c r="AX12" s="76">
        <v>11333</v>
      </c>
      <c r="AY12" s="76">
        <v>11955</v>
      </c>
      <c r="AZ12" s="76">
        <v>10737</v>
      </c>
      <c r="BA12" s="76">
        <v>11682</v>
      </c>
      <c r="BB12" s="76">
        <v>10422</v>
      </c>
      <c r="BC12" s="76">
        <v>12039</v>
      </c>
      <c r="BD12" s="76">
        <v>10928</v>
      </c>
      <c r="BE12" s="76">
        <v>12554</v>
      </c>
      <c r="BF12" s="76">
        <v>11308</v>
      </c>
      <c r="BG12" s="76">
        <v>12510</v>
      </c>
      <c r="BH12" s="216" t="s">
        <v>414</v>
      </c>
      <c r="BI12" s="216" t="s">
        <v>414</v>
      </c>
      <c r="BJ12" s="76" t="s">
        <v>414</v>
      </c>
      <c r="BK12" s="76" t="s">
        <v>414</v>
      </c>
      <c r="BL12" s="76" t="s">
        <v>414</v>
      </c>
      <c r="BM12" s="76" t="s">
        <v>414</v>
      </c>
      <c r="BN12" s="76" t="s">
        <v>414</v>
      </c>
      <c r="BO12" s="76" t="s">
        <v>414</v>
      </c>
      <c r="BP12" s="76" t="s">
        <v>414</v>
      </c>
    </row>
    <row r="13" spans="1:68" x14ac:dyDescent="0.3">
      <c r="A13" s="57">
        <v>8</v>
      </c>
      <c r="B13" s="282" t="s">
        <v>142</v>
      </c>
      <c r="C13" s="65" t="s">
        <v>39</v>
      </c>
      <c r="D13" s="76">
        <v>40927</v>
      </c>
      <c r="E13" s="76">
        <v>41138</v>
      </c>
      <c r="F13" s="76">
        <v>31651</v>
      </c>
      <c r="G13" s="76">
        <v>28953</v>
      </c>
      <c r="H13" s="76">
        <v>21028</v>
      </c>
      <c r="I13" s="76">
        <v>19852</v>
      </c>
      <c r="J13" s="76">
        <v>16510</v>
      </c>
      <c r="K13" s="76">
        <v>21419</v>
      </c>
      <c r="L13" s="76">
        <v>26459</v>
      </c>
      <c r="M13" s="76">
        <v>33147</v>
      </c>
      <c r="N13" s="76">
        <v>28730</v>
      </c>
      <c r="O13" s="76">
        <v>35499</v>
      </c>
      <c r="P13" s="76">
        <v>32997</v>
      </c>
      <c r="Q13" s="76">
        <v>33960</v>
      </c>
      <c r="R13" s="76">
        <v>27426</v>
      </c>
      <c r="S13" s="76">
        <v>31850</v>
      </c>
      <c r="T13" s="76">
        <v>31875</v>
      </c>
      <c r="U13" s="76">
        <v>33251</v>
      </c>
      <c r="V13" s="76">
        <v>27150</v>
      </c>
      <c r="W13" s="76">
        <v>30048</v>
      </c>
      <c r="X13" s="76">
        <v>30071</v>
      </c>
      <c r="Y13" s="76">
        <v>33469</v>
      </c>
      <c r="Z13" s="76">
        <v>28851</v>
      </c>
      <c r="AA13" s="76">
        <v>34524</v>
      </c>
      <c r="AB13" s="76">
        <v>33073</v>
      </c>
      <c r="AC13" s="76">
        <v>35295</v>
      </c>
      <c r="AD13" s="76">
        <v>27740</v>
      </c>
      <c r="AE13" s="76">
        <v>31538</v>
      </c>
      <c r="AF13" s="76">
        <v>29918</v>
      </c>
      <c r="AG13" s="76">
        <v>34419</v>
      </c>
      <c r="AH13" s="76">
        <v>28150</v>
      </c>
      <c r="AI13" s="76">
        <v>32610</v>
      </c>
      <c r="AJ13" s="76">
        <v>32146</v>
      </c>
      <c r="AK13" s="76">
        <v>35641</v>
      </c>
      <c r="AL13" s="76">
        <v>28587</v>
      </c>
      <c r="AM13" s="76">
        <v>33973</v>
      </c>
      <c r="AN13" s="76">
        <v>33381</v>
      </c>
      <c r="AO13" s="76">
        <v>35568</v>
      </c>
      <c r="AP13" s="76">
        <v>29424</v>
      </c>
      <c r="AQ13" s="76">
        <v>35841</v>
      </c>
      <c r="AR13" s="76">
        <v>35285</v>
      </c>
      <c r="AS13" s="76">
        <v>38103</v>
      </c>
      <c r="AT13" s="76">
        <v>30262</v>
      </c>
      <c r="AU13" s="76">
        <v>37508</v>
      </c>
      <c r="AV13" s="76">
        <v>36300</v>
      </c>
      <c r="AW13" s="76">
        <v>37851</v>
      </c>
      <c r="AX13" s="76">
        <v>29931</v>
      </c>
      <c r="AY13" s="76">
        <v>34502</v>
      </c>
      <c r="AZ13" s="76">
        <v>35249</v>
      </c>
      <c r="BA13" s="76">
        <v>30673</v>
      </c>
      <c r="BB13" s="76">
        <v>27340</v>
      </c>
      <c r="BC13" s="76">
        <v>35433</v>
      </c>
      <c r="BD13" s="76">
        <v>36053</v>
      </c>
      <c r="BE13" s="76">
        <v>38056</v>
      </c>
      <c r="BF13" s="76">
        <v>30341</v>
      </c>
      <c r="BG13" s="76">
        <v>37073</v>
      </c>
      <c r="BH13" s="216">
        <v>35844</v>
      </c>
      <c r="BI13" s="216">
        <v>38289</v>
      </c>
      <c r="BJ13" s="76">
        <v>31171</v>
      </c>
      <c r="BK13" s="76">
        <v>36560</v>
      </c>
      <c r="BL13" s="76">
        <v>29824</v>
      </c>
      <c r="BM13" s="76">
        <v>31616</v>
      </c>
      <c r="BN13" s="76">
        <v>22053</v>
      </c>
      <c r="BO13" s="76">
        <v>26212</v>
      </c>
      <c r="BP13" s="76">
        <v>19396</v>
      </c>
    </row>
    <row r="14" spans="1:68" x14ac:dyDescent="0.3">
      <c r="A14" s="57">
        <v>9</v>
      </c>
      <c r="B14" s="282" t="s">
        <v>143</v>
      </c>
      <c r="C14" s="65" t="s">
        <v>4</v>
      </c>
      <c r="D14" s="76">
        <v>8865</v>
      </c>
      <c r="E14" s="76">
        <v>10611</v>
      </c>
      <c r="F14" s="76">
        <v>10385</v>
      </c>
      <c r="G14" s="76">
        <v>10498</v>
      </c>
      <c r="H14" s="76">
        <v>8549</v>
      </c>
      <c r="I14" s="76">
        <v>9126</v>
      </c>
      <c r="J14" s="76">
        <v>8568</v>
      </c>
      <c r="K14" s="76">
        <v>7905</v>
      </c>
      <c r="L14" s="76">
        <v>6800</v>
      </c>
      <c r="M14" s="76">
        <v>7155</v>
      </c>
      <c r="N14" s="76">
        <v>7394</v>
      </c>
      <c r="O14" s="76">
        <v>9231</v>
      </c>
      <c r="P14" s="76">
        <v>5627</v>
      </c>
      <c r="Q14" s="76">
        <v>6828</v>
      </c>
      <c r="R14" s="76">
        <v>6340</v>
      </c>
      <c r="S14" s="76">
        <v>6578</v>
      </c>
      <c r="T14" s="76">
        <v>7776</v>
      </c>
      <c r="U14" s="76">
        <v>8252</v>
      </c>
      <c r="V14" s="76">
        <v>7784</v>
      </c>
      <c r="W14" s="76">
        <v>8461</v>
      </c>
      <c r="X14" s="76">
        <v>7757</v>
      </c>
      <c r="Y14" s="76">
        <v>8058</v>
      </c>
      <c r="Z14" s="76">
        <v>7411</v>
      </c>
      <c r="AA14" s="76">
        <v>8026</v>
      </c>
      <c r="AB14" s="76">
        <v>7050</v>
      </c>
      <c r="AC14" s="76">
        <v>7976</v>
      </c>
      <c r="AD14" s="76">
        <v>6538</v>
      </c>
      <c r="AE14" s="76">
        <v>6596</v>
      </c>
      <c r="AF14" s="76">
        <v>5752</v>
      </c>
      <c r="AG14" s="76">
        <v>8176</v>
      </c>
      <c r="AH14" s="76">
        <v>6052</v>
      </c>
      <c r="AI14" s="76">
        <v>6309</v>
      </c>
      <c r="AJ14" s="76">
        <v>5825</v>
      </c>
      <c r="AK14" s="76">
        <v>6717</v>
      </c>
      <c r="AL14" s="76">
        <v>5805</v>
      </c>
      <c r="AM14" s="76">
        <v>6592</v>
      </c>
      <c r="AN14" s="76">
        <v>6676</v>
      </c>
      <c r="AO14" s="76">
        <v>6915</v>
      </c>
      <c r="AP14" s="76">
        <v>6079</v>
      </c>
      <c r="AQ14" s="76">
        <v>6578</v>
      </c>
      <c r="AR14" s="76">
        <v>5917</v>
      </c>
      <c r="AS14" s="76">
        <v>6319</v>
      </c>
      <c r="AT14" s="76">
        <v>5249</v>
      </c>
      <c r="AU14" s="76">
        <v>6584</v>
      </c>
      <c r="AV14" s="76">
        <v>6554</v>
      </c>
      <c r="AW14" s="76">
        <v>7046</v>
      </c>
      <c r="AX14" s="76">
        <v>6466</v>
      </c>
      <c r="AY14" s="76">
        <v>7667</v>
      </c>
      <c r="AZ14" s="76">
        <v>7300</v>
      </c>
      <c r="BA14" s="76">
        <v>6664</v>
      </c>
      <c r="BB14" s="76">
        <v>6768</v>
      </c>
      <c r="BC14" s="76">
        <v>7920</v>
      </c>
      <c r="BD14" s="76">
        <v>8063</v>
      </c>
      <c r="BE14" s="76">
        <v>8387</v>
      </c>
      <c r="BF14" s="76">
        <v>9283</v>
      </c>
      <c r="BG14" s="76">
        <v>9823</v>
      </c>
      <c r="BH14" s="216">
        <v>9456</v>
      </c>
      <c r="BI14" s="216">
        <v>9593</v>
      </c>
      <c r="BJ14" s="76">
        <v>8346</v>
      </c>
      <c r="BK14" s="76">
        <v>10517</v>
      </c>
      <c r="BL14" s="76">
        <v>8030</v>
      </c>
      <c r="BM14" s="76">
        <v>8245</v>
      </c>
      <c r="BN14" s="76">
        <v>8844</v>
      </c>
      <c r="BO14" s="76">
        <v>9664</v>
      </c>
      <c r="BP14" s="76">
        <v>8293</v>
      </c>
    </row>
    <row r="15" spans="1:68" x14ac:dyDescent="0.3">
      <c r="A15" s="57">
        <v>10</v>
      </c>
      <c r="B15" s="282" t="s">
        <v>144</v>
      </c>
      <c r="C15" s="65" t="s">
        <v>5</v>
      </c>
      <c r="D15" s="76">
        <v>7205</v>
      </c>
      <c r="E15" s="76">
        <v>7297</v>
      </c>
      <c r="F15" s="76">
        <v>6201</v>
      </c>
      <c r="G15" s="76">
        <v>5323</v>
      </c>
      <c r="H15" s="76">
        <v>4696</v>
      </c>
      <c r="I15" s="76">
        <v>5131</v>
      </c>
      <c r="J15" s="76">
        <v>4565</v>
      </c>
      <c r="K15" s="76">
        <v>4374</v>
      </c>
      <c r="L15" s="76">
        <v>4803</v>
      </c>
      <c r="M15" s="76">
        <v>5460</v>
      </c>
      <c r="N15" s="76">
        <v>5433</v>
      </c>
      <c r="O15" s="76">
        <v>6326</v>
      </c>
      <c r="P15" s="76">
        <v>6504</v>
      </c>
      <c r="Q15" s="76">
        <v>7121</v>
      </c>
      <c r="R15" s="76">
        <v>6121</v>
      </c>
      <c r="S15" s="76">
        <v>6492</v>
      </c>
      <c r="T15" s="76">
        <v>5896</v>
      </c>
      <c r="U15" s="76">
        <v>6053</v>
      </c>
      <c r="V15" s="76">
        <v>5535</v>
      </c>
      <c r="W15" s="76">
        <v>5276</v>
      </c>
      <c r="X15" s="76">
        <v>5735</v>
      </c>
      <c r="Y15" s="76">
        <v>5563</v>
      </c>
      <c r="Z15" s="76">
        <v>4947</v>
      </c>
      <c r="AA15" s="76">
        <v>4814</v>
      </c>
      <c r="AB15" s="76">
        <v>4041</v>
      </c>
      <c r="AC15" s="76">
        <v>4526</v>
      </c>
      <c r="AD15" s="76">
        <v>4316</v>
      </c>
      <c r="AE15" s="76">
        <v>4648</v>
      </c>
      <c r="AF15" s="76">
        <v>5971</v>
      </c>
      <c r="AG15" s="76">
        <v>5908</v>
      </c>
      <c r="AH15" s="76">
        <v>6537</v>
      </c>
      <c r="AI15" s="76">
        <v>6398</v>
      </c>
      <c r="AJ15" s="76">
        <v>5750</v>
      </c>
      <c r="AK15" s="76">
        <v>5975</v>
      </c>
      <c r="AL15" s="76">
        <v>5189</v>
      </c>
      <c r="AM15" s="76">
        <v>5758</v>
      </c>
      <c r="AN15" s="76">
        <v>6097</v>
      </c>
      <c r="AO15" s="76">
        <v>6695</v>
      </c>
      <c r="AP15" s="76">
        <v>6719</v>
      </c>
      <c r="AQ15" s="76">
        <v>6513</v>
      </c>
      <c r="AR15" s="76">
        <v>6714</v>
      </c>
      <c r="AS15" s="76">
        <v>7667</v>
      </c>
      <c r="AT15" s="76">
        <v>7278</v>
      </c>
      <c r="AU15" s="76">
        <v>7402</v>
      </c>
      <c r="AV15" s="76">
        <v>7059</v>
      </c>
      <c r="AW15" s="76">
        <v>7707</v>
      </c>
      <c r="AX15" s="76">
        <v>5965</v>
      </c>
      <c r="AY15" s="76">
        <v>6498</v>
      </c>
      <c r="AZ15" s="76">
        <v>5945</v>
      </c>
      <c r="BA15" s="76">
        <v>5696</v>
      </c>
      <c r="BB15" s="76">
        <v>5353</v>
      </c>
      <c r="BC15" s="76">
        <v>6444</v>
      </c>
      <c r="BD15" s="76">
        <v>6595</v>
      </c>
      <c r="BE15" s="76">
        <v>7245</v>
      </c>
      <c r="BF15" s="76">
        <v>6175</v>
      </c>
      <c r="BG15" s="76">
        <v>7001</v>
      </c>
      <c r="BH15" s="216">
        <v>7087</v>
      </c>
      <c r="BI15" s="216">
        <v>8001</v>
      </c>
      <c r="BJ15" s="76">
        <v>6884</v>
      </c>
      <c r="BK15" s="76">
        <v>7569</v>
      </c>
      <c r="BL15" s="76">
        <v>6633</v>
      </c>
      <c r="BM15" s="76">
        <v>5859</v>
      </c>
      <c r="BN15" s="76">
        <v>4561</v>
      </c>
      <c r="BO15" s="76">
        <v>7517</v>
      </c>
      <c r="BP15" s="76">
        <v>10074</v>
      </c>
    </row>
    <row r="16" spans="1:68" x14ac:dyDescent="0.3">
      <c r="A16" s="57">
        <v>11</v>
      </c>
      <c r="B16" s="282" t="s">
        <v>145</v>
      </c>
      <c r="C16" s="65" t="s">
        <v>6</v>
      </c>
      <c r="D16" s="76">
        <v>37583</v>
      </c>
      <c r="E16" s="76">
        <v>37918</v>
      </c>
      <c r="F16" s="76">
        <v>29576</v>
      </c>
      <c r="G16" s="76">
        <v>27638</v>
      </c>
      <c r="H16" s="76">
        <v>19239</v>
      </c>
      <c r="I16" s="76">
        <v>17103</v>
      </c>
      <c r="J16" s="76">
        <v>15090</v>
      </c>
      <c r="K16" s="76">
        <v>19115</v>
      </c>
      <c r="L16" s="76">
        <v>21904</v>
      </c>
      <c r="M16" s="76">
        <v>28984</v>
      </c>
      <c r="N16" s="76">
        <v>26853</v>
      </c>
      <c r="O16" s="76">
        <v>33362</v>
      </c>
      <c r="P16" s="76">
        <v>31425</v>
      </c>
      <c r="Q16" s="76">
        <v>33433</v>
      </c>
      <c r="R16" s="76">
        <v>28969</v>
      </c>
      <c r="S16" s="76">
        <v>34131</v>
      </c>
      <c r="T16" s="76">
        <v>32565</v>
      </c>
      <c r="U16" s="76">
        <v>32392</v>
      </c>
      <c r="V16" s="76">
        <v>26126</v>
      </c>
      <c r="W16" s="76">
        <v>26779</v>
      </c>
      <c r="X16" s="76">
        <v>23203</v>
      </c>
      <c r="Y16" s="76">
        <v>25426</v>
      </c>
      <c r="Z16" s="76">
        <v>21019</v>
      </c>
      <c r="AA16" s="76">
        <v>23907</v>
      </c>
      <c r="AB16" s="76">
        <v>22454</v>
      </c>
      <c r="AC16" s="76">
        <v>25504</v>
      </c>
      <c r="AD16" s="76">
        <v>22133</v>
      </c>
      <c r="AE16" s="76">
        <v>26249</v>
      </c>
      <c r="AF16" s="76">
        <v>24163</v>
      </c>
      <c r="AG16" s="76">
        <v>29666</v>
      </c>
      <c r="AH16" s="76">
        <v>24380</v>
      </c>
      <c r="AI16" s="76">
        <v>26885</v>
      </c>
      <c r="AJ16" s="76">
        <v>26037</v>
      </c>
      <c r="AK16" s="76">
        <v>27725</v>
      </c>
      <c r="AL16" s="76">
        <v>23195</v>
      </c>
      <c r="AM16" s="76">
        <v>27778</v>
      </c>
      <c r="AN16" s="76">
        <v>27959</v>
      </c>
      <c r="AO16" s="76">
        <v>31314</v>
      </c>
      <c r="AP16" s="76">
        <v>27164</v>
      </c>
      <c r="AQ16" s="76">
        <v>32353</v>
      </c>
      <c r="AR16" s="76">
        <v>31601</v>
      </c>
      <c r="AS16" s="76">
        <v>31609</v>
      </c>
      <c r="AT16" s="76">
        <v>26684</v>
      </c>
      <c r="AU16" s="76">
        <v>30577</v>
      </c>
      <c r="AV16" s="76">
        <v>30648</v>
      </c>
      <c r="AW16" s="76">
        <v>31713</v>
      </c>
      <c r="AX16" s="76">
        <v>25757</v>
      </c>
      <c r="AY16" s="76">
        <v>28832</v>
      </c>
      <c r="AZ16" s="76">
        <v>27890</v>
      </c>
      <c r="BA16" s="76">
        <v>23464</v>
      </c>
      <c r="BB16" s="76">
        <v>24223</v>
      </c>
      <c r="BC16" s="76">
        <v>30905</v>
      </c>
      <c r="BD16" s="76">
        <v>32696</v>
      </c>
      <c r="BE16" s="76">
        <v>37805</v>
      </c>
      <c r="BF16" s="76">
        <v>32224</v>
      </c>
      <c r="BG16" s="76">
        <v>41955</v>
      </c>
      <c r="BH16" s="216">
        <v>36884</v>
      </c>
      <c r="BI16" s="216">
        <v>39884</v>
      </c>
      <c r="BJ16" s="76">
        <v>34341</v>
      </c>
      <c r="BK16" s="76">
        <v>41576</v>
      </c>
      <c r="BL16" s="76">
        <v>40623</v>
      </c>
      <c r="BM16" s="76">
        <v>40150</v>
      </c>
      <c r="BN16" s="76">
        <v>28237</v>
      </c>
      <c r="BO16" s="76">
        <v>33636</v>
      </c>
      <c r="BP16" s="76">
        <v>34665</v>
      </c>
    </row>
    <row r="17" spans="1:68" x14ac:dyDescent="0.3">
      <c r="A17" s="57">
        <v>12</v>
      </c>
      <c r="B17" s="282" t="s">
        <v>146</v>
      </c>
      <c r="C17" s="65" t="s">
        <v>7</v>
      </c>
      <c r="D17" s="76">
        <v>23856</v>
      </c>
      <c r="E17" s="76">
        <v>24313</v>
      </c>
      <c r="F17" s="76">
        <v>16721</v>
      </c>
      <c r="G17" s="76">
        <v>15714</v>
      </c>
      <c r="H17" s="76">
        <v>11113</v>
      </c>
      <c r="I17" s="76">
        <v>11218</v>
      </c>
      <c r="J17" s="76">
        <v>10293</v>
      </c>
      <c r="K17" s="76">
        <v>14309</v>
      </c>
      <c r="L17" s="76">
        <v>16353</v>
      </c>
      <c r="M17" s="76">
        <v>21414</v>
      </c>
      <c r="N17" s="76">
        <v>18999</v>
      </c>
      <c r="O17" s="76">
        <v>25993</v>
      </c>
      <c r="P17" s="76">
        <v>28068</v>
      </c>
      <c r="Q17" s="76">
        <v>25896</v>
      </c>
      <c r="R17" s="76">
        <v>21107</v>
      </c>
      <c r="S17" s="76">
        <v>24403</v>
      </c>
      <c r="T17" s="76">
        <v>21791</v>
      </c>
      <c r="U17" s="76">
        <v>21903</v>
      </c>
      <c r="V17" s="76">
        <v>15897</v>
      </c>
      <c r="W17" s="76">
        <v>18059</v>
      </c>
      <c r="X17" s="76">
        <v>17771</v>
      </c>
      <c r="Y17" s="76">
        <v>21056</v>
      </c>
      <c r="Z17" s="76">
        <v>18225</v>
      </c>
      <c r="AA17" s="76">
        <v>22933</v>
      </c>
      <c r="AB17" s="76">
        <v>21086</v>
      </c>
      <c r="AC17" s="76">
        <v>22494</v>
      </c>
      <c r="AD17" s="76">
        <v>18091</v>
      </c>
      <c r="AE17" s="76">
        <v>22693</v>
      </c>
      <c r="AF17" s="76">
        <v>24465</v>
      </c>
      <c r="AG17" s="76">
        <v>31659</v>
      </c>
      <c r="AH17" s="76">
        <v>26927</v>
      </c>
      <c r="AI17" s="76">
        <v>34344</v>
      </c>
      <c r="AJ17" s="76">
        <v>35104</v>
      </c>
      <c r="AK17" s="76">
        <v>33996</v>
      </c>
      <c r="AL17" s="76">
        <v>26612</v>
      </c>
      <c r="AM17" s="76">
        <v>32799</v>
      </c>
      <c r="AN17" s="76">
        <v>35574</v>
      </c>
      <c r="AO17" s="76">
        <v>32797</v>
      </c>
      <c r="AP17" s="76">
        <v>27571</v>
      </c>
      <c r="AQ17" s="76">
        <v>35372</v>
      </c>
      <c r="AR17" s="76">
        <v>39219</v>
      </c>
      <c r="AS17" s="76">
        <v>36472</v>
      </c>
      <c r="AT17" s="76">
        <v>29545</v>
      </c>
      <c r="AU17" s="76">
        <v>36184</v>
      </c>
      <c r="AV17" s="76">
        <v>37304</v>
      </c>
      <c r="AW17" s="76">
        <v>35510</v>
      </c>
      <c r="AX17" s="76">
        <v>27805</v>
      </c>
      <c r="AY17" s="76">
        <v>32393</v>
      </c>
      <c r="AZ17" s="76">
        <v>30975</v>
      </c>
      <c r="BA17" s="76">
        <v>17161</v>
      </c>
      <c r="BB17" s="76">
        <v>25742</v>
      </c>
      <c r="BC17" s="76">
        <v>37111</v>
      </c>
      <c r="BD17" s="76">
        <v>46232</v>
      </c>
      <c r="BE17" s="76">
        <v>41167</v>
      </c>
      <c r="BF17" s="76">
        <v>30068</v>
      </c>
      <c r="BG17" s="76">
        <v>38555</v>
      </c>
      <c r="BH17" s="216">
        <v>37919</v>
      </c>
      <c r="BI17" s="216">
        <v>32568</v>
      </c>
      <c r="BJ17" s="76">
        <v>27330</v>
      </c>
      <c r="BK17" s="76">
        <v>34858</v>
      </c>
      <c r="BL17" s="76">
        <v>42404</v>
      </c>
      <c r="BM17" s="76">
        <v>42165</v>
      </c>
      <c r="BN17" s="76">
        <v>36992</v>
      </c>
      <c r="BO17" s="76">
        <v>40527</v>
      </c>
      <c r="BP17" s="76">
        <v>45012</v>
      </c>
    </row>
    <row r="18" spans="1:68" x14ac:dyDescent="0.3">
      <c r="A18" s="57">
        <v>13</v>
      </c>
      <c r="B18" s="282" t="s">
        <v>147</v>
      </c>
      <c r="C18" s="65" t="s">
        <v>8</v>
      </c>
      <c r="D18" s="76">
        <v>5096</v>
      </c>
      <c r="E18" s="76">
        <v>6443</v>
      </c>
      <c r="F18" s="76">
        <v>4560</v>
      </c>
      <c r="G18" s="76">
        <v>5453</v>
      </c>
      <c r="H18" s="76">
        <v>5217</v>
      </c>
      <c r="I18" s="76">
        <v>7259</v>
      </c>
      <c r="J18" s="76">
        <v>5159</v>
      </c>
      <c r="K18" s="76">
        <v>5710</v>
      </c>
      <c r="L18" s="76">
        <v>5607</v>
      </c>
      <c r="M18" s="76">
        <v>5190</v>
      </c>
      <c r="N18" s="76">
        <v>4265</v>
      </c>
      <c r="O18" s="76">
        <v>5035</v>
      </c>
      <c r="P18" s="76">
        <v>5121</v>
      </c>
      <c r="Q18" s="76">
        <v>6490</v>
      </c>
      <c r="R18" s="76">
        <v>4463</v>
      </c>
      <c r="S18" s="76">
        <v>4549</v>
      </c>
      <c r="T18" s="76">
        <v>4189</v>
      </c>
      <c r="U18" s="76">
        <v>4339</v>
      </c>
      <c r="V18" s="76">
        <v>4269</v>
      </c>
      <c r="W18" s="76">
        <v>5312</v>
      </c>
      <c r="X18" s="76">
        <v>5689</v>
      </c>
      <c r="Y18" s="76">
        <v>6943</v>
      </c>
      <c r="Z18" s="76">
        <v>7543</v>
      </c>
      <c r="AA18" s="76">
        <v>8163</v>
      </c>
      <c r="AB18" s="76">
        <v>6612</v>
      </c>
      <c r="AC18" s="76">
        <v>7390</v>
      </c>
      <c r="AD18" s="76">
        <v>6068</v>
      </c>
      <c r="AE18" s="76">
        <v>8725</v>
      </c>
      <c r="AF18" s="76">
        <v>5641</v>
      </c>
      <c r="AG18" s="76">
        <v>9132</v>
      </c>
      <c r="AH18" s="76">
        <v>5775</v>
      </c>
      <c r="AI18" s="76">
        <v>7975</v>
      </c>
      <c r="AJ18" s="76">
        <v>5972</v>
      </c>
      <c r="AK18" s="76">
        <v>7508</v>
      </c>
      <c r="AL18" s="76">
        <v>6079</v>
      </c>
      <c r="AM18" s="76">
        <v>7676</v>
      </c>
      <c r="AN18" s="76">
        <v>6327</v>
      </c>
      <c r="AO18" s="76">
        <v>7767</v>
      </c>
      <c r="AP18" s="76">
        <v>6475</v>
      </c>
      <c r="AQ18" s="76">
        <v>7956</v>
      </c>
      <c r="AR18" s="76">
        <v>6746</v>
      </c>
      <c r="AS18" s="76">
        <v>6704</v>
      </c>
      <c r="AT18" s="76">
        <v>5398</v>
      </c>
      <c r="AU18" s="76">
        <v>7445</v>
      </c>
      <c r="AV18" s="76">
        <v>6103</v>
      </c>
      <c r="AW18" s="76">
        <v>7380</v>
      </c>
      <c r="AX18" s="76">
        <v>5908</v>
      </c>
      <c r="AY18" s="76">
        <v>7597</v>
      </c>
      <c r="AZ18" s="76">
        <v>5782</v>
      </c>
      <c r="BA18" s="76">
        <v>5498</v>
      </c>
      <c r="BB18" s="76">
        <v>4795</v>
      </c>
      <c r="BC18" s="76">
        <v>7127</v>
      </c>
      <c r="BD18" s="76">
        <v>6684</v>
      </c>
      <c r="BE18" s="76">
        <v>8440</v>
      </c>
      <c r="BF18" s="76">
        <v>6141</v>
      </c>
      <c r="BG18" s="76">
        <v>10226</v>
      </c>
      <c r="BH18" s="216">
        <v>5692</v>
      </c>
      <c r="BI18" s="216">
        <v>6621</v>
      </c>
      <c r="BJ18" s="76">
        <v>4949</v>
      </c>
      <c r="BK18" s="76">
        <v>7206</v>
      </c>
      <c r="BL18" s="76">
        <v>8588</v>
      </c>
      <c r="BM18" s="76">
        <v>5572</v>
      </c>
      <c r="BN18" s="76">
        <v>5414</v>
      </c>
      <c r="BO18" s="76">
        <v>6615</v>
      </c>
      <c r="BP18" s="76">
        <v>8374</v>
      </c>
    </row>
    <row r="19" spans="1:68" x14ac:dyDescent="0.3">
      <c r="A19" s="57">
        <v>14</v>
      </c>
      <c r="B19" s="282" t="s">
        <v>148</v>
      </c>
      <c r="C19" s="65" t="s">
        <v>40</v>
      </c>
      <c r="D19" s="76">
        <v>13242</v>
      </c>
      <c r="E19" s="76">
        <v>14546</v>
      </c>
      <c r="F19" s="76">
        <v>12056</v>
      </c>
      <c r="G19" s="76">
        <v>12188</v>
      </c>
      <c r="H19" s="76">
        <v>11600</v>
      </c>
      <c r="I19" s="76">
        <v>12007</v>
      </c>
      <c r="J19" s="76">
        <v>10398</v>
      </c>
      <c r="K19" s="76">
        <v>11796</v>
      </c>
      <c r="L19" s="76">
        <v>11036</v>
      </c>
      <c r="M19" s="76">
        <v>12172</v>
      </c>
      <c r="N19" s="76">
        <v>11044</v>
      </c>
      <c r="O19" s="76">
        <v>12900</v>
      </c>
      <c r="P19" s="76">
        <v>11723</v>
      </c>
      <c r="Q19" s="76">
        <v>12476</v>
      </c>
      <c r="R19" s="76">
        <v>11363</v>
      </c>
      <c r="S19" s="76">
        <v>12294</v>
      </c>
      <c r="T19" s="76">
        <v>10985</v>
      </c>
      <c r="U19" s="76">
        <v>11160</v>
      </c>
      <c r="V19" s="76">
        <v>10245</v>
      </c>
      <c r="W19" s="76">
        <v>10816</v>
      </c>
      <c r="X19" s="76">
        <v>9860</v>
      </c>
      <c r="Y19" s="76">
        <v>9671</v>
      </c>
      <c r="Z19" s="76">
        <v>9307</v>
      </c>
      <c r="AA19" s="76">
        <v>10215</v>
      </c>
      <c r="AB19" s="76">
        <v>10189</v>
      </c>
      <c r="AC19" s="76">
        <v>10612</v>
      </c>
      <c r="AD19" s="76">
        <v>9518</v>
      </c>
      <c r="AE19" s="76">
        <v>10444</v>
      </c>
      <c r="AF19" s="76">
        <v>9007</v>
      </c>
      <c r="AG19" s="76">
        <v>10835</v>
      </c>
      <c r="AH19" s="76">
        <v>9159</v>
      </c>
      <c r="AI19" s="76">
        <v>10558</v>
      </c>
      <c r="AJ19" s="76">
        <v>10262</v>
      </c>
      <c r="AK19" s="76">
        <v>11586</v>
      </c>
      <c r="AL19" s="76">
        <v>10086</v>
      </c>
      <c r="AM19" s="76">
        <v>11154</v>
      </c>
      <c r="AN19" s="76">
        <v>9434</v>
      </c>
      <c r="AO19" s="76">
        <v>10049</v>
      </c>
      <c r="AP19" s="76">
        <v>8757</v>
      </c>
      <c r="AQ19" s="76">
        <v>10392</v>
      </c>
      <c r="AR19" s="76">
        <v>8673</v>
      </c>
      <c r="AS19" s="76">
        <v>10059</v>
      </c>
      <c r="AT19" s="76">
        <v>9166</v>
      </c>
      <c r="AU19" s="76">
        <v>10837</v>
      </c>
      <c r="AV19" s="76">
        <v>9374</v>
      </c>
      <c r="AW19" s="76">
        <v>10135</v>
      </c>
      <c r="AX19" s="76">
        <v>8733</v>
      </c>
      <c r="AY19" s="76">
        <v>10502</v>
      </c>
      <c r="AZ19" s="76">
        <v>9419</v>
      </c>
      <c r="BA19" s="76">
        <v>8982</v>
      </c>
      <c r="BB19" s="76">
        <v>9948</v>
      </c>
      <c r="BC19" s="76">
        <v>11312</v>
      </c>
      <c r="BD19" s="76">
        <v>10208</v>
      </c>
      <c r="BE19" s="76">
        <v>11012</v>
      </c>
      <c r="BF19" s="76">
        <v>10286</v>
      </c>
      <c r="BG19" s="76">
        <v>12222</v>
      </c>
      <c r="BH19" s="216">
        <v>9907</v>
      </c>
      <c r="BI19" s="216">
        <v>10762</v>
      </c>
      <c r="BJ19" s="76">
        <v>9323</v>
      </c>
      <c r="BK19" s="76">
        <v>11097</v>
      </c>
      <c r="BL19" s="76">
        <v>9560</v>
      </c>
      <c r="BM19" s="76">
        <v>11296</v>
      </c>
      <c r="BN19" s="76">
        <v>9785</v>
      </c>
      <c r="BO19" s="76">
        <v>10958</v>
      </c>
      <c r="BP19" s="76">
        <v>10445</v>
      </c>
    </row>
    <row r="20" spans="1:68" x14ac:dyDescent="0.3">
      <c r="A20" s="57">
        <v>15</v>
      </c>
      <c r="B20" s="282" t="s">
        <v>149</v>
      </c>
      <c r="C20" s="65" t="s">
        <v>41</v>
      </c>
      <c r="D20" s="76">
        <v>42165</v>
      </c>
      <c r="E20" s="76">
        <v>32544</v>
      </c>
      <c r="F20" s="76">
        <v>26969</v>
      </c>
      <c r="G20" s="76">
        <v>34938</v>
      </c>
      <c r="H20" s="76">
        <v>41509</v>
      </c>
      <c r="I20" s="76">
        <v>30652</v>
      </c>
      <c r="J20" s="76">
        <v>26469</v>
      </c>
      <c r="K20" s="76">
        <v>35134</v>
      </c>
      <c r="L20" s="76">
        <v>38748</v>
      </c>
      <c r="M20" s="76">
        <v>31705</v>
      </c>
      <c r="N20" s="76">
        <v>26404</v>
      </c>
      <c r="O20" s="76">
        <v>37004</v>
      </c>
      <c r="P20" s="76">
        <v>40126</v>
      </c>
      <c r="Q20" s="76">
        <v>29797</v>
      </c>
      <c r="R20" s="76">
        <v>29129</v>
      </c>
      <c r="S20" s="76">
        <v>38357</v>
      </c>
      <c r="T20" s="76">
        <v>43923</v>
      </c>
      <c r="U20" s="76">
        <v>36019</v>
      </c>
      <c r="V20" s="76">
        <v>32203</v>
      </c>
      <c r="W20" s="76">
        <v>43395</v>
      </c>
      <c r="X20" s="76">
        <v>45335</v>
      </c>
      <c r="Y20" s="76">
        <v>33151</v>
      </c>
      <c r="Z20" s="76">
        <v>29024</v>
      </c>
      <c r="AA20" s="76">
        <v>39028</v>
      </c>
      <c r="AB20" s="76">
        <v>45641</v>
      </c>
      <c r="AC20" s="76">
        <v>33877</v>
      </c>
      <c r="AD20" s="76">
        <v>29535</v>
      </c>
      <c r="AE20" s="76">
        <v>41727</v>
      </c>
      <c r="AF20" s="76">
        <v>45564</v>
      </c>
      <c r="AG20" s="76">
        <v>36695</v>
      </c>
      <c r="AH20" s="76">
        <v>32645</v>
      </c>
      <c r="AI20" s="76">
        <v>42768</v>
      </c>
      <c r="AJ20" s="76">
        <v>46799</v>
      </c>
      <c r="AK20" s="76">
        <v>32872</v>
      </c>
      <c r="AL20" s="76">
        <v>27526</v>
      </c>
      <c r="AM20" s="76">
        <v>40381</v>
      </c>
      <c r="AN20" s="76">
        <v>44273</v>
      </c>
      <c r="AO20" s="76">
        <v>32714</v>
      </c>
      <c r="AP20" s="76">
        <v>26856</v>
      </c>
      <c r="AQ20" s="76">
        <v>38398</v>
      </c>
      <c r="AR20" s="76">
        <v>40869</v>
      </c>
      <c r="AS20" s="76">
        <v>28291</v>
      </c>
      <c r="AT20" s="76">
        <v>22563</v>
      </c>
      <c r="AU20" s="76">
        <v>35389</v>
      </c>
      <c r="AV20" s="76">
        <v>38499</v>
      </c>
      <c r="AW20" s="76">
        <v>32414</v>
      </c>
      <c r="AX20" s="76">
        <v>29981</v>
      </c>
      <c r="AY20" s="76">
        <v>46798</v>
      </c>
      <c r="AZ20" s="76">
        <v>55159</v>
      </c>
      <c r="BA20" s="76">
        <v>42015</v>
      </c>
      <c r="BB20" s="76">
        <v>36601</v>
      </c>
      <c r="BC20" s="76">
        <v>48867</v>
      </c>
      <c r="BD20" s="76">
        <v>52271</v>
      </c>
      <c r="BE20" s="76">
        <v>35219</v>
      </c>
      <c r="BF20" s="76">
        <v>28751</v>
      </c>
      <c r="BG20" s="76">
        <v>43194</v>
      </c>
      <c r="BH20" s="216">
        <v>42662</v>
      </c>
      <c r="BI20" s="216">
        <v>33574</v>
      </c>
      <c r="BJ20" s="76">
        <v>31110</v>
      </c>
      <c r="BK20" s="76">
        <v>39183</v>
      </c>
      <c r="BL20" s="76">
        <v>41688</v>
      </c>
      <c r="BM20" s="76">
        <v>32543</v>
      </c>
      <c r="BN20" s="76">
        <v>29674</v>
      </c>
      <c r="BO20" s="76">
        <v>42523</v>
      </c>
      <c r="BP20" s="76">
        <v>41257</v>
      </c>
    </row>
    <row r="21" spans="1:68" x14ac:dyDescent="0.3">
      <c r="A21" s="57">
        <v>16</v>
      </c>
      <c r="B21" s="282" t="s">
        <v>150</v>
      </c>
      <c r="C21" s="65" t="s">
        <v>9</v>
      </c>
      <c r="D21" s="76">
        <v>64613</v>
      </c>
      <c r="E21" s="76">
        <v>74076</v>
      </c>
      <c r="F21" s="76">
        <v>62213</v>
      </c>
      <c r="G21" s="76">
        <v>81871</v>
      </c>
      <c r="H21" s="76">
        <v>59565</v>
      </c>
      <c r="I21" s="76">
        <v>74307</v>
      </c>
      <c r="J21" s="76">
        <v>66944</v>
      </c>
      <c r="K21" s="76">
        <v>86605</v>
      </c>
      <c r="L21" s="76">
        <v>57341</v>
      </c>
      <c r="M21" s="76">
        <v>72026</v>
      </c>
      <c r="N21" s="76">
        <v>66960</v>
      </c>
      <c r="O21" s="76">
        <v>87852</v>
      </c>
      <c r="P21" s="76">
        <v>60027</v>
      </c>
      <c r="Q21" s="76">
        <v>75811</v>
      </c>
      <c r="R21" s="76">
        <v>69222</v>
      </c>
      <c r="S21" s="76">
        <v>88815</v>
      </c>
      <c r="T21" s="76">
        <v>63221</v>
      </c>
      <c r="U21" s="76">
        <v>74157</v>
      </c>
      <c r="V21" s="76">
        <v>68024</v>
      </c>
      <c r="W21" s="76">
        <v>87402</v>
      </c>
      <c r="X21" s="76">
        <v>58209</v>
      </c>
      <c r="Y21" s="76">
        <v>72301</v>
      </c>
      <c r="Z21" s="76">
        <v>66172</v>
      </c>
      <c r="AA21" s="76">
        <v>84365</v>
      </c>
      <c r="AB21" s="76">
        <v>58915</v>
      </c>
      <c r="AC21" s="76">
        <v>72753</v>
      </c>
      <c r="AD21" s="76">
        <v>67964</v>
      </c>
      <c r="AE21" s="76">
        <v>90068</v>
      </c>
      <c r="AF21" s="76">
        <v>63717</v>
      </c>
      <c r="AG21" s="76">
        <v>79305</v>
      </c>
      <c r="AH21" s="76">
        <v>70771</v>
      </c>
      <c r="AI21" s="76">
        <v>95309</v>
      </c>
      <c r="AJ21" s="76">
        <v>63031</v>
      </c>
      <c r="AK21" s="76">
        <v>79294</v>
      </c>
      <c r="AL21" s="76">
        <v>68518</v>
      </c>
      <c r="AM21" s="76">
        <v>91930</v>
      </c>
      <c r="AN21" s="76">
        <v>65481</v>
      </c>
      <c r="AO21" s="76">
        <v>81770</v>
      </c>
      <c r="AP21" s="76">
        <v>72679</v>
      </c>
      <c r="AQ21" s="76">
        <v>96200</v>
      </c>
      <c r="AR21" s="76">
        <v>68989</v>
      </c>
      <c r="AS21" s="76">
        <v>83967</v>
      </c>
      <c r="AT21" s="76">
        <v>76862</v>
      </c>
      <c r="AU21" s="76">
        <v>99343</v>
      </c>
      <c r="AV21" s="76">
        <v>73850</v>
      </c>
      <c r="AW21" s="76">
        <v>86639</v>
      </c>
      <c r="AX21" s="76">
        <v>78413</v>
      </c>
      <c r="AY21" s="76">
        <v>100671</v>
      </c>
      <c r="AZ21" s="76">
        <v>74381</v>
      </c>
      <c r="BA21" s="76">
        <v>87789</v>
      </c>
      <c r="BB21" s="76">
        <v>77052</v>
      </c>
      <c r="BC21" s="76">
        <v>97988</v>
      </c>
      <c r="BD21" s="76">
        <v>70756</v>
      </c>
      <c r="BE21" s="76">
        <v>89486</v>
      </c>
      <c r="BF21" s="76">
        <v>78095</v>
      </c>
      <c r="BG21" s="76">
        <v>102072</v>
      </c>
      <c r="BH21" s="216">
        <v>77138</v>
      </c>
      <c r="BI21" s="216">
        <v>92713</v>
      </c>
      <c r="BJ21" s="76">
        <v>79859</v>
      </c>
      <c r="BK21" s="76">
        <v>104219</v>
      </c>
      <c r="BL21" s="76">
        <v>81939</v>
      </c>
      <c r="BM21" s="76">
        <v>96766</v>
      </c>
      <c r="BN21" s="76">
        <v>81518</v>
      </c>
      <c r="BO21" s="76">
        <v>110226</v>
      </c>
      <c r="BP21" s="76">
        <v>84040</v>
      </c>
    </row>
    <row r="22" spans="1:68" x14ac:dyDescent="0.3">
      <c r="A22" s="57">
        <v>17</v>
      </c>
      <c r="B22" s="282" t="s">
        <v>151</v>
      </c>
      <c r="C22" s="65" t="s">
        <v>10</v>
      </c>
      <c r="D22" s="76">
        <v>100370</v>
      </c>
      <c r="E22" s="76">
        <v>119681</v>
      </c>
      <c r="F22" s="76">
        <v>115740</v>
      </c>
      <c r="G22" s="76">
        <v>114849</v>
      </c>
      <c r="H22" s="76">
        <v>98633</v>
      </c>
      <c r="I22" s="76">
        <v>115924</v>
      </c>
      <c r="J22" s="76">
        <v>114320</v>
      </c>
      <c r="K22" s="76">
        <v>121915</v>
      </c>
      <c r="L22" s="76">
        <v>100527</v>
      </c>
      <c r="M22" s="76">
        <v>121092</v>
      </c>
      <c r="N22" s="76">
        <v>118898</v>
      </c>
      <c r="O22" s="76">
        <v>127586</v>
      </c>
      <c r="P22" s="76">
        <v>104385</v>
      </c>
      <c r="Q22" s="76">
        <v>126464</v>
      </c>
      <c r="R22" s="76">
        <v>125678</v>
      </c>
      <c r="S22" s="76">
        <v>128776</v>
      </c>
      <c r="T22" s="76">
        <v>110218</v>
      </c>
      <c r="U22" s="76">
        <v>124894</v>
      </c>
      <c r="V22" s="76">
        <v>122792</v>
      </c>
      <c r="W22" s="76">
        <v>128298</v>
      </c>
      <c r="X22" s="76">
        <v>112122</v>
      </c>
      <c r="Y22" s="76">
        <v>134995</v>
      </c>
      <c r="Z22" s="76">
        <v>132526</v>
      </c>
      <c r="AA22" s="76">
        <v>139193</v>
      </c>
      <c r="AB22" s="76">
        <v>122136</v>
      </c>
      <c r="AC22" s="76">
        <v>144505</v>
      </c>
      <c r="AD22" s="76">
        <v>139621</v>
      </c>
      <c r="AE22" s="76">
        <v>143982</v>
      </c>
      <c r="AF22" s="76">
        <v>123817</v>
      </c>
      <c r="AG22" s="76">
        <v>146164</v>
      </c>
      <c r="AH22" s="76">
        <v>145620</v>
      </c>
      <c r="AI22" s="76">
        <v>151917</v>
      </c>
      <c r="AJ22" s="76">
        <v>134104</v>
      </c>
      <c r="AK22" s="76">
        <v>158662</v>
      </c>
      <c r="AL22" s="76">
        <v>150252</v>
      </c>
      <c r="AM22" s="76">
        <v>157750</v>
      </c>
      <c r="AN22" s="76">
        <v>135331</v>
      </c>
      <c r="AO22" s="76">
        <v>163784</v>
      </c>
      <c r="AP22" s="76">
        <v>158233</v>
      </c>
      <c r="AQ22" s="76">
        <v>162060</v>
      </c>
      <c r="AR22" s="76">
        <v>136744</v>
      </c>
      <c r="AS22" s="76">
        <v>160896</v>
      </c>
      <c r="AT22" s="76">
        <v>146494</v>
      </c>
      <c r="AU22" s="76">
        <v>156221</v>
      </c>
      <c r="AV22" s="76">
        <v>138152</v>
      </c>
      <c r="AW22" s="76">
        <v>167274</v>
      </c>
      <c r="AX22" s="76">
        <v>156549</v>
      </c>
      <c r="AY22" s="76">
        <v>170886</v>
      </c>
      <c r="AZ22" s="76">
        <v>149326</v>
      </c>
      <c r="BA22" s="76">
        <v>153280</v>
      </c>
      <c r="BB22" s="76">
        <v>161938</v>
      </c>
      <c r="BC22" s="76">
        <v>175716</v>
      </c>
      <c r="BD22" s="76">
        <v>164212</v>
      </c>
      <c r="BE22" s="76">
        <v>183066</v>
      </c>
      <c r="BF22" s="76">
        <v>167830</v>
      </c>
      <c r="BG22" s="76">
        <v>186386</v>
      </c>
      <c r="BH22" s="216">
        <v>152120</v>
      </c>
      <c r="BI22" s="216">
        <v>166849</v>
      </c>
      <c r="BJ22" s="76">
        <v>152282</v>
      </c>
      <c r="BK22" s="76">
        <v>158499</v>
      </c>
      <c r="BL22" s="76">
        <v>147957</v>
      </c>
      <c r="BM22" s="76">
        <v>154609</v>
      </c>
      <c r="BN22" s="76">
        <v>153235</v>
      </c>
      <c r="BO22" s="76">
        <v>160230</v>
      </c>
      <c r="BP22" s="76">
        <v>150767</v>
      </c>
    </row>
    <row r="23" spans="1:68" x14ac:dyDescent="0.3">
      <c r="A23" s="57">
        <v>18</v>
      </c>
      <c r="B23" s="282" t="s">
        <v>152</v>
      </c>
      <c r="C23" s="65" t="s">
        <v>42</v>
      </c>
      <c r="D23" s="76">
        <v>47894</v>
      </c>
      <c r="E23" s="76">
        <v>51698</v>
      </c>
      <c r="F23" s="76">
        <v>48126</v>
      </c>
      <c r="G23" s="76">
        <v>50089</v>
      </c>
      <c r="H23" s="76">
        <v>42601</v>
      </c>
      <c r="I23" s="76">
        <v>45165</v>
      </c>
      <c r="J23" s="76">
        <v>42731</v>
      </c>
      <c r="K23" s="76">
        <v>45524</v>
      </c>
      <c r="L23" s="76">
        <v>41542</v>
      </c>
      <c r="M23" s="76">
        <v>47286</v>
      </c>
      <c r="N23" s="76">
        <v>46855</v>
      </c>
      <c r="O23" s="76">
        <v>51292</v>
      </c>
      <c r="P23" s="76">
        <v>47687</v>
      </c>
      <c r="Q23" s="76">
        <v>53666</v>
      </c>
      <c r="R23" s="76">
        <v>51285</v>
      </c>
      <c r="S23" s="76">
        <v>53450</v>
      </c>
      <c r="T23" s="76">
        <v>47885</v>
      </c>
      <c r="U23" s="76">
        <v>51519</v>
      </c>
      <c r="V23" s="76">
        <v>48761</v>
      </c>
      <c r="W23" s="76">
        <v>51935</v>
      </c>
      <c r="X23" s="76">
        <v>47502</v>
      </c>
      <c r="Y23" s="76">
        <v>53353</v>
      </c>
      <c r="Z23" s="76">
        <v>50311</v>
      </c>
      <c r="AA23" s="76">
        <v>53961</v>
      </c>
      <c r="AB23" s="76">
        <v>49477</v>
      </c>
      <c r="AC23" s="76">
        <v>54836</v>
      </c>
      <c r="AD23" s="76">
        <v>51563</v>
      </c>
      <c r="AE23" s="76">
        <v>52260</v>
      </c>
      <c r="AF23" s="76">
        <v>49002</v>
      </c>
      <c r="AG23" s="76">
        <v>52443</v>
      </c>
      <c r="AH23" s="76">
        <v>50006</v>
      </c>
      <c r="AI23" s="76">
        <v>51652</v>
      </c>
      <c r="AJ23" s="76">
        <v>47308</v>
      </c>
      <c r="AK23" s="76">
        <v>53438</v>
      </c>
      <c r="AL23" s="76">
        <v>50368</v>
      </c>
      <c r="AM23" s="76">
        <v>53005</v>
      </c>
      <c r="AN23" s="76">
        <v>49760</v>
      </c>
      <c r="AO23" s="76">
        <v>53626</v>
      </c>
      <c r="AP23" s="76">
        <v>51284</v>
      </c>
      <c r="AQ23" s="76">
        <v>55163</v>
      </c>
      <c r="AR23" s="76">
        <v>51204</v>
      </c>
      <c r="AS23" s="76">
        <v>56347</v>
      </c>
      <c r="AT23" s="76">
        <v>53340</v>
      </c>
      <c r="AU23" s="76">
        <v>57672</v>
      </c>
      <c r="AV23" s="76">
        <v>54287</v>
      </c>
      <c r="AW23" s="76">
        <v>59221</v>
      </c>
      <c r="AX23" s="76">
        <v>55180</v>
      </c>
      <c r="AY23" s="76">
        <v>55903</v>
      </c>
      <c r="AZ23" s="76">
        <v>49324</v>
      </c>
      <c r="BA23" s="76">
        <v>40260</v>
      </c>
      <c r="BB23" s="76">
        <v>40863</v>
      </c>
      <c r="BC23" s="76">
        <v>45010</v>
      </c>
      <c r="BD23" s="76">
        <v>40273</v>
      </c>
      <c r="BE23" s="76">
        <v>43811</v>
      </c>
      <c r="BF23" s="76">
        <v>44892</v>
      </c>
      <c r="BG23" s="76">
        <v>52708</v>
      </c>
      <c r="BH23" s="216">
        <v>47490</v>
      </c>
      <c r="BI23" s="216">
        <v>53366</v>
      </c>
      <c r="BJ23" s="76">
        <v>50848</v>
      </c>
      <c r="BK23" s="76">
        <v>54752</v>
      </c>
      <c r="BL23" s="76">
        <v>48469</v>
      </c>
      <c r="BM23" s="76">
        <v>47554</v>
      </c>
      <c r="BN23" s="76">
        <v>43895</v>
      </c>
      <c r="BO23" s="76">
        <v>51918</v>
      </c>
      <c r="BP23" s="76">
        <v>44507</v>
      </c>
    </row>
    <row r="24" spans="1:68" x14ac:dyDescent="0.3">
      <c r="A24" s="57">
        <v>19</v>
      </c>
      <c r="B24" s="282" t="s">
        <v>153</v>
      </c>
      <c r="C24" s="65" t="s">
        <v>11</v>
      </c>
      <c r="D24" s="76">
        <v>13939</v>
      </c>
      <c r="E24" s="76">
        <v>17662</v>
      </c>
      <c r="F24" s="76">
        <v>18552</v>
      </c>
      <c r="G24" s="76">
        <v>16395</v>
      </c>
      <c r="H24" s="76">
        <v>14058</v>
      </c>
      <c r="I24" s="76">
        <v>17007</v>
      </c>
      <c r="J24" s="76">
        <v>18320</v>
      </c>
      <c r="K24" s="76">
        <v>15957</v>
      </c>
      <c r="L24" s="76">
        <v>13738</v>
      </c>
      <c r="M24" s="76">
        <v>17351</v>
      </c>
      <c r="N24" s="76">
        <v>19195</v>
      </c>
      <c r="O24" s="76">
        <v>17079</v>
      </c>
      <c r="P24" s="76">
        <v>14613</v>
      </c>
      <c r="Q24" s="76">
        <v>18095</v>
      </c>
      <c r="R24" s="76">
        <v>19672</v>
      </c>
      <c r="S24" s="76">
        <v>16875</v>
      </c>
      <c r="T24" s="76">
        <v>15011</v>
      </c>
      <c r="U24" s="76">
        <v>18562</v>
      </c>
      <c r="V24" s="76">
        <v>19569</v>
      </c>
      <c r="W24" s="76">
        <v>17223</v>
      </c>
      <c r="X24" s="76">
        <v>15297</v>
      </c>
      <c r="Y24" s="76">
        <v>19387</v>
      </c>
      <c r="Z24" s="76">
        <v>20505</v>
      </c>
      <c r="AA24" s="76">
        <v>18298</v>
      </c>
      <c r="AB24" s="76">
        <v>16004</v>
      </c>
      <c r="AC24" s="76">
        <v>20032</v>
      </c>
      <c r="AD24" s="76">
        <v>21244</v>
      </c>
      <c r="AE24" s="76">
        <v>19039</v>
      </c>
      <c r="AF24" s="76">
        <v>16914</v>
      </c>
      <c r="AG24" s="76">
        <v>20757</v>
      </c>
      <c r="AH24" s="76">
        <v>22977</v>
      </c>
      <c r="AI24" s="76">
        <v>20434</v>
      </c>
      <c r="AJ24" s="76">
        <v>18163</v>
      </c>
      <c r="AK24" s="76">
        <v>22165</v>
      </c>
      <c r="AL24" s="76">
        <v>24057</v>
      </c>
      <c r="AM24" s="76">
        <v>20617</v>
      </c>
      <c r="AN24" s="76">
        <v>18159</v>
      </c>
      <c r="AO24" s="76">
        <v>22157</v>
      </c>
      <c r="AP24" s="76">
        <v>24035</v>
      </c>
      <c r="AQ24" s="76">
        <v>21117</v>
      </c>
      <c r="AR24" s="76">
        <v>18430</v>
      </c>
      <c r="AS24" s="76">
        <v>22888</v>
      </c>
      <c r="AT24" s="76">
        <v>24258</v>
      </c>
      <c r="AU24" s="76">
        <v>21693</v>
      </c>
      <c r="AV24" s="76">
        <v>19001</v>
      </c>
      <c r="AW24" s="76">
        <v>23076</v>
      </c>
      <c r="AX24" s="76">
        <v>23761</v>
      </c>
      <c r="AY24" s="76">
        <v>21090</v>
      </c>
      <c r="AZ24" s="76">
        <v>15962</v>
      </c>
      <c r="BA24" s="76">
        <v>10703</v>
      </c>
      <c r="BB24" s="76">
        <v>17305</v>
      </c>
      <c r="BC24" s="76">
        <v>11769</v>
      </c>
      <c r="BD24" s="76">
        <v>9900</v>
      </c>
      <c r="BE24" s="76">
        <v>12920</v>
      </c>
      <c r="BF24" s="76">
        <v>21850</v>
      </c>
      <c r="BG24" s="76">
        <v>19649</v>
      </c>
      <c r="BH24" s="216">
        <v>16574</v>
      </c>
      <c r="BI24" s="216">
        <v>24611</v>
      </c>
      <c r="BJ24" s="76">
        <v>26848</v>
      </c>
      <c r="BK24" s="76">
        <v>22843</v>
      </c>
      <c r="BL24" s="76">
        <v>20154</v>
      </c>
      <c r="BM24" s="76">
        <v>24588</v>
      </c>
      <c r="BN24" s="76">
        <v>27175</v>
      </c>
      <c r="BO24" s="76">
        <v>23311</v>
      </c>
      <c r="BP24" s="76">
        <v>19907</v>
      </c>
    </row>
    <row r="25" spans="1:68" x14ac:dyDescent="0.3">
      <c r="A25" s="57">
        <v>20</v>
      </c>
      <c r="B25" s="282" t="s">
        <v>154</v>
      </c>
      <c r="C25" s="65" t="s">
        <v>43</v>
      </c>
      <c r="D25" s="76" t="s">
        <v>414</v>
      </c>
      <c r="E25" s="76" t="s">
        <v>414</v>
      </c>
      <c r="F25" s="76" t="s">
        <v>414</v>
      </c>
      <c r="G25" s="76" t="s">
        <v>414</v>
      </c>
      <c r="H25" s="76" t="s">
        <v>414</v>
      </c>
      <c r="I25" s="76" t="s">
        <v>414</v>
      </c>
      <c r="J25" s="76" t="s">
        <v>414</v>
      </c>
      <c r="K25" s="76" t="s">
        <v>414</v>
      </c>
      <c r="L25" s="76" t="s">
        <v>414</v>
      </c>
      <c r="M25" s="76" t="s">
        <v>414</v>
      </c>
      <c r="N25" s="76" t="s">
        <v>414</v>
      </c>
      <c r="O25" s="76" t="s">
        <v>414</v>
      </c>
      <c r="P25" s="76" t="s">
        <v>414</v>
      </c>
      <c r="Q25" s="76" t="s">
        <v>414</v>
      </c>
      <c r="R25" s="76" t="s">
        <v>414</v>
      </c>
      <c r="S25" s="76" t="s">
        <v>414</v>
      </c>
      <c r="T25" s="76" t="s">
        <v>414</v>
      </c>
      <c r="U25" s="76" t="s">
        <v>414</v>
      </c>
      <c r="V25" s="76" t="s">
        <v>414</v>
      </c>
      <c r="W25" s="76" t="s">
        <v>414</v>
      </c>
      <c r="X25" s="76" t="s">
        <v>414</v>
      </c>
      <c r="Y25" s="76" t="s">
        <v>414</v>
      </c>
      <c r="Z25" s="76" t="s">
        <v>414</v>
      </c>
      <c r="AA25" s="76" t="s">
        <v>414</v>
      </c>
      <c r="AB25" s="76" t="s">
        <v>414</v>
      </c>
      <c r="AC25" s="76" t="s">
        <v>414</v>
      </c>
      <c r="AD25" s="76" t="s">
        <v>414</v>
      </c>
      <c r="AE25" s="76" t="s">
        <v>414</v>
      </c>
      <c r="AF25" s="76" t="s">
        <v>414</v>
      </c>
      <c r="AG25" s="76" t="s">
        <v>414</v>
      </c>
      <c r="AH25" s="76" t="s">
        <v>414</v>
      </c>
      <c r="AI25" s="76" t="s">
        <v>414</v>
      </c>
      <c r="AJ25" s="76" t="s">
        <v>414</v>
      </c>
      <c r="AK25" s="76" t="s">
        <v>414</v>
      </c>
      <c r="AL25" s="76" t="s">
        <v>414</v>
      </c>
      <c r="AM25" s="76" t="s">
        <v>414</v>
      </c>
      <c r="AN25" s="76" t="s">
        <v>414</v>
      </c>
      <c r="AO25" s="76" t="s">
        <v>414</v>
      </c>
      <c r="AP25" s="76" t="s">
        <v>414</v>
      </c>
      <c r="AQ25" s="76" t="s">
        <v>414</v>
      </c>
      <c r="AR25" s="76" t="s">
        <v>414</v>
      </c>
      <c r="AS25" s="76" t="s">
        <v>414</v>
      </c>
      <c r="AT25" s="76" t="s">
        <v>414</v>
      </c>
      <c r="AU25" s="76" t="s">
        <v>414</v>
      </c>
      <c r="AV25" s="76" t="s">
        <v>414</v>
      </c>
      <c r="AW25" s="76" t="s">
        <v>414</v>
      </c>
      <c r="AX25" s="76" t="s">
        <v>414</v>
      </c>
      <c r="AY25" s="76" t="s">
        <v>414</v>
      </c>
      <c r="AZ25" s="76" t="s">
        <v>414</v>
      </c>
      <c r="BA25" s="76" t="s">
        <v>414</v>
      </c>
      <c r="BB25" s="76" t="s">
        <v>414</v>
      </c>
      <c r="BC25" s="76" t="s">
        <v>414</v>
      </c>
      <c r="BD25" s="76" t="s">
        <v>414</v>
      </c>
      <c r="BE25" s="76" t="s">
        <v>414</v>
      </c>
      <c r="BF25" s="76" t="s">
        <v>414</v>
      </c>
      <c r="BG25" s="76" t="s">
        <v>414</v>
      </c>
      <c r="BH25" s="216" t="s">
        <v>414</v>
      </c>
      <c r="BI25" s="216" t="s">
        <v>414</v>
      </c>
      <c r="BJ25" s="76" t="s">
        <v>414</v>
      </c>
      <c r="BK25" s="76" t="s">
        <v>414</v>
      </c>
      <c r="BL25" s="76" t="s">
        <v>414</v>
      </c>
      <c r="BM25" s="76" t="s">
        <v>414</v>
      </c>
      <c r="BN25" s="76" t="s">
        <v>414</v>
      </c>
      <c r="BO25" s="76" t="s">
        <v>414</v>
      </c>
      <c r="BP25" s="76" t="s">
        <v>414</v>
      </c>
    </row>
    <row r="26" spans="1:68" x14ac:dyDescent="0.3">
      <c r="A26" s="57">
        <v>21</v>
      </c>
      <c r="B26" s="282" t="s">
        <v>155</v>
      </c>
      <c r="C26" s="65" t="s">
        <v>12</v>
      </c>
      <c r="D26" s="76" t="s">
        <v>414</v>
      </c>
      <c r="E26" s="76" t="s">
        <v>414</v>
      </c>
      <c r="F26" s="76" t="s">
        <v>414</v>
      </c>
      <c r="G26" s="76" t="s">
        <v>414</v>
      </c>
      <c r="H26" s="76" t="s">
        <v>414</v>
      </c>
      <c r="I26" s="76" t="s">
        <v>414</v>
      </c>
      <c r="J26" s="76" t="s">
        <v>414</v>
      </c>
      <c r="K26" s="76" t="s">
        <v>414</v>
      </c>
      <c r="L26" s="76" t="s">
        <v>414</v>
      </c>
      <c r="M26" s="76" t="s">
        <v>414</v>
      </c>
      <c r="N26" s="76" t="s">
        <v>414</v>
      </c>
      <c r="O26" s="76" t="s">
        <v>414</v>
      </c>
      <c r="P26" s="76" t="s">
        <v>414</v>
      </c>
      <c r="Q26" s="76" t="s">
        <v>414</v>
      </c>
      <c r="R26" s="76" t="s">
        <v>414</v>
      </c>
      <c r="S26" s="76" t="s">
        <v>414</v>
      </c>
      <c r="T26" s="76" t="s">
        <v>414</v>
      </c>
      <c r="U26" s="76" t="s">
        <v>414</v>
      </c>
      <c r="V26" s="76" t="s">
        <v>414</v>
      </c>
      <c r="W26" s="76" t="s">
        <v>414</v>
      </c>
      <c r="X26" s="76" t="s">
        <v>414</v>
      </c>
      <c r="Y26" s="76" t="s">
        <v>414</v>
      </c>
      <c r="Z26" s="76" t="s">
        <v>414</v>
      </c>
      <c r="AA26" s="76" t="s">
        <v>414</v>
      </c>
      <c r="AB26" s="76" t="s">
        <v>414</v>
      </c>
      <c r="AC26" s="76" t="s">
        <v>414</v>
      </c>
      <c r="AD26" s="76" t="s">
        <v>414</v>
      </c>
      <c r="AE26" s="76" t="s">
        <v>414</v>
      </c>
      <c r="AF26" s="76" t="s">
        <v>414</v>
      </c>
      <c r="AG26" s="76" t="s">
        <v>414</v>
      </c>
      <c r="AH26" s="76" t="s">
        <v>414</v>
      </c>
      <c r="AI26" s="76" t="s">
        <v>414</v>
      </c>
      <c r="AJ26" s="76" t="s">
        <v>414</v>
      </c>
      <c r="AK26" s="76" t="s">
        <v>414</v>
      </c>
      <c r="AL26" s="76" t="s">
        <v>414</v>
      </c>
      <c r="AM26" s="76" t="s">
        <v>414</v>
      </c>
      <c r="AN26" s="76" t="s">
        <v>414</v>
      </c>
      <c r="AO26" s="76" t="s">
        <v>414</v>
      </c>
      <c r="AP26" s="76" t="s">
        <v>414</v>
      </c>
      <c r="AQ26" s="76" t="s">
        <v>414</v>
      </c>
      <c r="AR26" s="76" t="s">
        <v>414</v>
      </c>
      <c r="AS26" s="76" t="s">
        <v>414</v>
      </c>
      <c r="AT26" s="76" t="s">
        <v>414</v>
      </c>
      <c r="AU26" s="76" t="s">
        <v>414</v>
      </c>
      <c r="AV26" s="76" t="s">
        <v>414</v>
      </c>
      <c r="AW26" s="76" t="s">
        <v>414</v>
      </c>
      <c r="AX26" s="76" t="s">
        <v>414</v>
      </c>
      <c r="AY26" s="76" t="s">
        <v>414</v>
      </c>
      <c r="AZ26" s="76" t="s">
        <v>414</v>
      </c>
      <c r="BA26" s="76" t="s">
        <v>414</v>
      </c>
      <c r="BB26" s="76" t="s">
        <v>414</v>
      </c>
      <c r="BC26" s="76" t="s">
        <v>414</v>
      </c>
      <c r="BD26" s="76" t="s">
        <v>414</v>
      </c>
      <c r="BE26" s="76" t="s">
        <v>414</v>
      </c>
      <c r="BF26" s="76" t="s">
        <v>414</v>
      </c>
      <c r="BG26" s="76" t="s">
        <v>414</v>
      </c>
      <c r="BH26" s="216" t="s">
        <v>414</v>
      </c>
      <c r="BI26" s="216" t="s">
        <v>414</v>
      </c>
      <c r="BJ26" s="76" t="s">
        <v>414</v>
      </c>
      <c r="BK26" s="76" t="s">
        <v>414</v>
      </c>
      <c r="BL26" s="76" t="s">
        <v>414</v>
      </c>
      <c r="BM26" s="76" t="s">
        <v>414</v>
      </c>
      <c r="BN26" s="76" t="s">
        <v>414</v>
      </c>
      <c r="BO26" s="76" t="s">
        <v>414</v>
      </c>
      <c r="BP26" s="76" t="s">
        <v>414</v>
      </c>
    </row>
    <row r="27" spans="1:68" x14ac:dyDescent="0.3">
      <c r="A27" s="57">
        <v>22</v>
      </c>
      <c r="B27" s="282" t="s">
        <v>156</v>
      </c>
      <c r="C27" s="65" t="s">
        <v>13</v>
      </c>
      <c r="D27" s="76" t="s">
        <v>414</v>
      </c>
      <c r="E27" s="76" t="s">
        <v>414</v>
      </c>
      <c r="F27" s="76" t="s">
        <v>414</v>
      </c>
      <c r="G27" s="76" t="s">
        <v>414</v>
      </c>
      <c r="H27" s="76" t="s">
        <v>414</v>
      </c>
      <c r="I27" s="76" t="s">
        <v>414</v>
      </c>
      <c r="J27" s="76" t="s">
        <v>414</v>
      </c>
      <c r="K27" s="76" t="s">
        <v>414</v>
      </c>
      <c r="L27" s="76" t="s">
        <v>414</v>
      </c>
      <c r="M27" s="76" t="s">
        <v>414</v>
      </c>
      <c r="N27" s="76" t="s">
        <v>414</v>
      </c>
      <c r="O27" s="76" t="s">
        <v>414</v>
      </c>
      <c r="P27" s="76" t="s">
        <v>414</v>
      </c>
      <c r="Q27" s="76" t="s">
        <v>414</v>
      </c>
      <c r="R27" s="76" t="s">
        <v>414</v>
      </c>
      <c r="S27" s="76" t="s">
        <v>414</v>
      </c>
      <c r="T27" s="76" t="s">
        <v>414</v>
      </c>
      <c r="U27" s="76" t="s">
        <v>414</v>
      </c>
      <c r="V27" s="76" t="s">
        <v>414</v>
      </c>
      <c r="W27" s="76" t="s">
        <v>414</v>
      </c>
      <c r="X27" s="76" t="s">
        <v>414</v>
      </c>
      <c r="Y27" s="76" t="s">
        <v>414</v>
      </c>
      <c r="Z27" s="76" t="s">
        <v>414</v>
      </c>
      <c r="AA27" s="76" t="s">
        <v>414</v>
      </c>
      <c r="AB27" s="76" t="s">
        <v>414</v>
      </c>
      <c r="AC27" s="76" t="s">
        <v>414</v>
      </c>
      <c r="AD27" s="76" t="s">
        <v>414</v>
      </c>
      <c r="AE27" s="76" t="s">
        <v>414</v>
      </c>
      <c r="AF27" s="76" t="s">
        <v>414</v>
      </c>
      <c r="AG27" s="76" t="s">
        <v>414</v>
      </c>
      <c r="AH27" s="76" t="s">
        <v>414</v>
      </c>
      <c r="AI27" s="76" t="s">
        <v>414</v>
      </c>
      <c r="AJ27" s="76" t="s">
        <v>414</v>
      </c>
      <c r="AK27" s="76" t="s">
        <v>414</v>
      </c>
      <c r="AL27" s="76" t="s">
        <v>414</v>
      </c>
      <c r="AM27" s="76" t="s">
        <v>414</v>
      </c>
      <c r="AN27" s="76" t="s">
        <v>414</v>
      </c>
      <c r="AO27" s="76" t="s">
        <v>414</v>
      </c>
      <c r="AP27" s="76" t="s">
        <v>414</v>
      </c>
      <c r="AQ27" s="76" t="s">
        <v>414</v>
      </c>
      <c r="AR27" s="76" t="s">
        <v>414</v>
      </c>
      <c r="AS27" s="76" t="s">
        <v>414</v>
      </c>
      <c r="AT27" s="76" t="s">
        <v>414</v>
      </c>
      <c r="AU27" s="76" t="s">
        <v>414</v>
      </c>
      <c r="AV27" s="76" t="s">
        <v>414</v>
      </c>
      <c r="AW27" s="76" t="s">
        <v>414</v>
      </c>
      <c r="AX27" s="76" t="s">
        <v>414</v>
      </c>
      <c r="AY27" s="76" t="s">
        <v>414</v>
      </c>
      <c r="AZ27" s="76" t="s">
        <v>414</v>
      </c>
      <c r="BA27" s="76" t="s">
        <v>414</v>
      </c>
      <c r="BB27" s="76" t="s">
        <v>414</v>
      </c>
      <c r="BC27" s="76" t="s">
        <v>414</v>
      </c>
      <c r="BD27" s="76" t="s">
        <v>414</v>
      </c>
      <c r="BE27" s="76" t="s">
        <v>414</v>
      </c>
      <c r="BF27" s="76" t="s">
        <v>414</v>
      </c>
      <c r="BG27" s="76" t="s">
        <v>414</v>
      </c>
      <c r="BH27" s="216" t="s">
        <v>414</v>
      </c>
      <c r="BI27" s="216" t="s">
        <v>414</v>
      </c>
      <c r="BJ27" s="76" t="s">
        <v>414</v>
      </c>
      <c r="BK27" s="76" t="s">
        <v>414</v>
      </c>
      <c r="BL27" s="76" t="s">
        <v>414</v>
      </c>
      <c r="BM27" s="76" t="s">
        <v>414</v>
      </c>
      <c r="BN27" s="76" t="s">
        <v>414</v>
      </c>
      <c r="BO27" s="76" t="s">
        <v>414</v>
      </c>
      <c r="BP27" s="76" t="s">
        <v>414</v>
      </c>
    </row>
    <row r="28" spans="1:68" x14ac:dyDescent="0.3">
      <c r="A28" s="57">
        <v>23</v>
      </c>
      <c r="B28" s="282" t="s">
        <v>157</v>
      </c>
      <c r="C28" s="65" t="s">
        <v>44</v>
      </c>
      <c r="D28" s="76">
        <v>38787</v>
      </c>
      <c r="E28" s="76">
        <v>38503</v>
      </c>
      <c r="F28" s="76">
        <v>40052</v>
      </c>
      <c r="G28" s="76">
        <v>37633</v>
      </c>
      <c r="H28" s="76">
        <v>38180</v>
      </c>
      <c r="I28" s="76">
        <v>42085</v>
      </c>
      <c r="J28" s="76">
        <v>40689</v>
      </c>
      <c r="K28" s="76">
        <v>37753</v>
      </c>
      <c r="L28" s="76">
        <v>39637</v>
      </c>
      <c r="M28" s="76">
        <v>42088</v>
      </c>
      <c r="N28" s="76">
        <v>40519</v>
      </c>
      <c r="O28" s="76">
        <v>38509</v>
      </c>
      <c r="P28" s="76">
        <v>40644</v>
      </c>
      <c r="Q28" s="76">
        <v>47211</v>
      </c>
      <c r="R28" s="76">
        <v>45439</v>
      </c>
      <c r="S28" s="76">
        <v>39351</v>
      </c>
      <c r="T28" s="76">
        <v>40901</v>
      </c>
      <c r="U28" s="76">
        <v>46622</v>
      </c>
      <c r="V28" s="76">
        <v>44847</v>
      </c>
      <c r="W28" s="76">
        <v>39872</v>
      </c>
      <c r="X28" s="76">
        <v>45821</v>
      </c>
      <c r="Y28" s="76">
        <v>43176</v>
      </c>
      <c r="Z28" s="76">
        <v>46384</v>
      </c>
      <c r="AA28" s="76">
        <v>44690</v>
      </c>
      <c r="AB28" s="76">
        <v>45225</v>
      </c>
      <c r="AC28" s="76">
        <v>43891</v>
      </c>
      <c r="AD28" s="76">
        <v>46853</v>
      </c>
      <c r="AE28" s="76">
        <v>48973</v>
      </c>
      <c r="AF28" s="76">
        <v>50462</v>
      </c>
      <c r="AG28" s="76">
        <v>47933</v>
      </c>
      <c r="AH28" s="76">
        <v>49561</v>
      </c>
      <c r="AI28" s="76">
        <v>52248</v>
      </c>
      <c r="AJ28" s="76">
        <v>50204</v>
      </c>
      <c r="AK28" s="76">
        <v>50522</v>
      </c>
      <c r="AL28" s="76">
        <v>52624</v>
      </c>
      <c r="AM28" s="76">
        <v>54402</v>
      </c>
      <c r="AN28" s="76">
        <v>50579</v>
      </c>
      <c r="AO28" s="76">
        <v>51701</v>
      </c>
      <c r="AP28" s="76">
        <v>54247</v>
      </c>
      <c r="AQ28" s="76">
        <v>55179</v>
      </c>
      <c r="AR28" s="76">
        <v>52698</v>
      </c>
      <c r="AS28" s="76">
        <v>54176</v>
      </c>
      <c r="AT28" s="76">
        <v>56388</v>
      </c>
      <c r="AU28" s="76">
        <v>56044</v>
      </c>
      <c r="AV28" s="76">
        <v>52605</v>
      </c>
      <c r="AW28" s="76">
        <v>53481</v>
      </c>
      <c r="AX28" s="76">
        <v>55898</v>
      </c>
      <c r="AY28" s="76">
        <v>58428</v>
      </c>
      <c r="AZ28" s="76">
        <v>55597</v>
      </c>
      <c r="BA28" s="76">
        <v>57609</v>
      </c>
      <c r="BB28" s="76">
        <v>60021</v>
      </c>
      <c r="BC28" s="76">
        <v>62585</v>
      </c>
      <c r="BD28" s="76">
        <v>56814</v>
      </c>
      <c r="BE28" s="76">
        <v>59499</v>
      </c>
      <c r="BF28" s="76">
        <v>62152</v>
      </c>
      <c r="BG28" s="76">
        <v>65457</v>
      </c>
      <c r="BH28" s="216">
        <v>60726</v>
      </c>
      <c r="BI28" s="216">
        <v>62865</v>
      </c>
      <c r="BJ28" s="76">
        <v>64361</v>
      </c>
      <c r="BK28" s="76">
        <v>65044</v>
      </c>
      <c r="BL28" s="76">
        <v>58097</v>
      </c>
      <c r="BM28" s="76">
        <v>60525</v>
      </c>
      <c r="BN28" s="76">
        <v>66421</v>
      </c>
      <c r="BO28" s="76">
        <v>67061</v>
      </c>
      <c r="BP28" s="76">
        <v>54720</v>
      </c>
    </row>
    <row r="29" spans="1:68" x14ac:dyDescent="0.3">
      <c r="A29" s="57">
        <v>24</v>
      </c>
      <c r="B29" s="282" t="s">
        <v>158</v>
      </c>
      <c r="C29" s="65" t="s">
        <v>14</v>
      </c>
      <c r="D29" s="76">
        <v>88170</v>
      </c>
      <c r="E29" s="76">
        <v>94688</v>
      </c>
      <c r="F29" s="76">
        <v>96732</v>
      </c>
      <c r="G29" s="76">
        <v>94715</v>
      </c>
      <c r="H29" s="76">
        <v>90681</v>
      </c>
      <c r="I29" s="76">
        <v>94157</v>
      </c>
      <c r="J29" s="76">
        <v>92326</v>
      </c>
      <c r="K29" s="76">
        <v>88845</v>
      </c>
      <c r="L29" s="76">
        <v>83960</v>
      </c>
      <c r="M29" s="76">
        <v>90573</v>
      </c>
      <c r="N29" s="76">
        <v>90679</v>
      </c>
      <c r="O29" s="76">
        <v>88167</v>
      </c>
      <c r="P29" s="76">
        <v>86023</v>
      </c>
      <c r="Q29" s="76">
        <v>91170</v>
      </c>
      <c r="R29" s="76">
        <v>90619</v>
      </c>
      <c r="S29" s="76">
        <v>91435</v>
      </c>
      <c r="T29" s="76">
        <v>89347</v>
      </c>
      <c r="U29" s="76">
        <v>95099</v>
      </c>
      <c r="V29" s="76">
        <v>94222</v>
      </c>
      <c r="W29" s="76">
        <v>94582</v>
      </c>
      <c r="X29" s="76">
        <v>89674</v>
      </c>
      <c r="Y29" s="76">
        <v>96043</v>
      </c>
      <c r="Z29" s="76">
        <v>96535</v>
      </c>
      <c r="AA29" s="76">
        <v>98511</v>
      </c>
      <c r="AB29" s="76">
        <v>97661</v>
      </c>
      <c r="AC29" s="76">
        <v>98556</v>
      </c>
      <c r="AD29" s="76">
        <v>98892</v>
      </c>
      <c r="AE29" s="76">
        <v>99562</v>
      </c>
      <c r="AF29" s="76">
        <v>95233</v>
      </c>
      <c r="AG29" s="76">
        <v>100276</v>
      </c>
      <c r="AH29" s="76">
        <v>96302</v>
      </c>
      <c r="AI29" s="76">
        <v>95921</v>
      </c>
      <c r="AJ29" s="76">
        <v>90794</v>
      </c>
      <c r="AK29" s="76">
        <v>99980</v>
      </c>
      <c r="AL29" s="76">
        <v>99219</v>
      </c>
      <c r="AM29" s="76">
        <v>102847</v>
      </c>
      <c r="AN29" s="76">
        <v>102960</v>
      </c>
      <c r="AO29" s="76">
        <v>99804</v>
      </c>
      <c r="AP29" s="76">
        <v>99251</v>
      </c>
      <c r="AQ29" s="76">
        <v>103865</v>
      </c>
      <c r="AR29" s="76">
        <v>100403</v>
      </c>
      <c r="AS29" s="76">
        <v>104312</v>
      </c>
      <c r="AT29" s="76">
        <v>103765</v>
      </c>
      <c r="AU29" s="76">
        <v>106757</v>
      </c>
      <c r="AV29" s="76">
        <v>105002</v>
      </c>
      <c r="AW29" s="76">
        <v>107629</v>
      </c>
      <c r="AX29" s="76">
        <v>108565</v>
      </c>
      <c r="AY29" s="76">
        <v>107880</v>
      </c>
      <c r="AZ29" s="76">
        <v>105513</v>
      </c>
      <c r="BA29" s="76">
        <v>106415</v>
      </c>
      <c r="BB29" s="76">
        <v>104660</v>
      </c>
      <c r="BC29" s="76">
        <v>105464</v>
      </c>
      <c r="BD29" s="76">
        <v>104930</v>
      </c>
      <c r="BE29" s="76">
        <v>106113</v>
      </c>
      <c r="BF29" s="76">
        <v>105346</v>
      </c>
      <c r="BG29" s="76">
        <v>106899</v>
      </c>
      <c r="BH29" s="216">
        <v>108831</v>
      </c>
      <c r="BI29" s="216">
        <v>107819</v>
      </c>
      <c r="BJ29" s="76">
        <v>108865</v>
      </c>
      <c r="BK29" s="76">
        <v>109934</v>
      </c>
      <c r="BL29" s="76">
        <v>111378</v>
      </c>
      <c r="BM29" s="76">
        <v>111306</v>
      </c>
      <c r="BN29" s="76">
        <v>109871</v>
      </c>
      <c r="BO29" s="76">
        <v>112102</v>
      </c>
      <c r="BP29" s="76">
        <v>111325</v>
      </c>
    </row>
    <row r="30" spans="1:68" x14ac:dyDescent="0.3">
      <c r="A30" s="57">
        <v>25</v>
      </c>
      <c r="B30" s="282" t="s">
        <v>159</v>
      </c>
      <c r="C30" s="65" t="s">
        <v>45</v>
      </c>
      <c r="D30" s="76">
        <v>38091</v>
      </c>
      <c r="E30" s="76">
        <v>47084</v>
      </c>
      <c r="F30" s="76">
        <v>34295</v>
      </c>
      <c r="G30" s="76">
        <v>47140</v>
      </c>
      <c r="H30" s="76">
        <v>34173</v>
      </c>
      <c r="I30" s="76">
        <v>40295</v>
      </c>
      <c r="J30" s="76">
        <v>30680</v>
      </c>
      <c r="K30" s="76">
        <v>45844</v>
      </c>
      <c r="L30" s="76">
        <v>36531</v>
      </c>
      <c r="M30" s="76">
        <v>45042</v>
      </c>
      <c r="N30" s="76">
        <v>36062</v>
      </c>
      <c r="O30" s="76">
        <v>52533</v>
      </c>
      <c r="P30" s="76">
        <v>39459</v>
      </c>
      <c r="Q30" s="76">
        <v>47787</v>
      </c>
      <c r="R30" s="76">
        <v>38298</v>
      </c>
      <c r="S30" s="76">
        <v>53284</v>
      </c>
      <c r="T30" s="76">
        <v>41836</v>
      </c>
      <c r="U30" s="76">
        <v>48511</v>
      </c>
      <c r="V30" s="76">
        <v>37477</v>
      </c>
      <c r="W30" s="76">
        <v>57438</v>
      </c>
      <c r="X30" s="76">
        <v>45328</v>
      </c>
      <c r="Y30" s="76">
        <v>53792</v>
      </c>
      <c r="Z30" s="76">
        <v>40993</v>
      </c>
      <c r="AA30" s="76">
        <v>59512</v>
      </c>
      <c r="AB30" s="76">
        <v>47242</v>
      </c>
      <c r="AC30" s="76">
        <v>55372</v>
      </c>
      <c r="AD30" s="76">
        <v>43060</v>
      </c>
      <c r="AE30" s="76">
        <v>62228</v>
      </c>
      <c r="AF30" s="76">
        <v>50501</v>
      </c>
      <c r="AG30" s="76">
        <v>57540</v>
      </c>
      <c r="AH30" s="76">
        <v>44979</v>
      </c>
      <c r="AI30" s="76">
        <v>63502</v>
      </c>
      <c r="AJ30" s="76">
        <v>49946</v>
      </c>
      <c r="AK30" s="76">
        <v>61964</v>
      </c>
      <c r="AL30" s="76">
        <v>48012</v>
      </c>
      <c r="AM30" s="76">
        <v>68551</v>
      </c>
      <c r="AN30" s="76">
        <v>55886</v>
      </c>
      <c r="AO30" s="76">
        <v>64903</v>
      </c>
      <c r="AP30" s="76">
        <v>50654</v>
      </c>
      <c r="AQ30" s="76">
        <v>70546</v>
      </c>
      <c r="AR30" s="76">
        <v>57340</v>
      </c>
      <c r="AS30" s="76">
        <v>66708</v>
      </c>
      <c r="AT30" s="76">
        <v>53235</v>
      </c>
      <c r="AU30" s="76">
        <v>73100</v>
      </c>
      <c r="AV30" s="76">
        <v>58570</v>
      </c>
      <c r="AW30" s="76">
        <v>69688</v>
      </c>
      <c r="AX30" s="76">
        <v>54926</v>
      </c>
      <c r="AY30" s="76">
        <v>76685</v>
      </c>
      <c r="AZ30" s="76">
        <v>64732</v>
      </c>
      <c r="BA30" s="76">
        <v>66519</v>
      </c>
      <c r="BB30" s="76">
        <v>55982</v>
      </c>
      <c r="BC30" s="76">
        <v>75687</v>
      </c>
      <c r="BD30" s="76">
        <v>60004</v>
      </c>
      <c r="BE30" s="76">
        <v>70391</v>
      </c>
      <c r="BF30" s="76">
        <v>55644</v>
      </c>
      <c r="BG30" s="76">
        <v>80290</v>
      </c>
      <c r="BH30" s="216">
        <v>67601</v>
      </c>
      <c r="BI30" s="216">
        <v>75653</v>
      </c>
      <c r="BJ30" s="76">
        <v>63719</v>
      </c>
      <c r="BK30" s="76">
        <v>87052</v>
      </c>
      <c r="BL30" s="76">
        <v>68649</v>
      </c>
      <c r="BM30" s="76">
        <v>81099</v>
      </c>
      <c r="BN30" s="76">
        <v>65320</v>
      </c>
      <c r="BO30" s="76">
        <v>89464</v>
      </c>
      <c r="BP30" s="76">
        <v>73139</v>
      </c>
    </row>
    <row r="31" spans="1:68" x14ac:dyDescent="0.3">
      <c r="A31" s="57">
        <v>26</v>
      </c>
      <c r="B31" s="282" t="s">
        <v>160</v>
      </c>
      <c r="C31" s="65" t="s">
        <v>15</v>
      </c>
      <c r="D31" s="76">
        <v>7504</v>
      </c>
      <c r="E31" s="76">
        <v>9745</v>
      </c>
      <c r="F31" s="76">
        <v>7349</v>
      </c>
      <c r="G31" s="76">
        <v>10892</v>
      </c>
      <c r="H31" s="76">
        <v>7895</v>
      </c>
      <c r="I31" s="76">
        <v>9025</v>
      </c>
      <c r="J31" s="76">
        <v>7637</v>
      </c>
      <c r="K31" s="76">
        <v>11046</v>
      </c>
      <c r="L31" s="76">
        <v>8439</v>
      </c>
      <c r="M31" s="76">
        <v>9220</v>
      </c>
      <c r="N31" s="76">
        <v>8341</v>
      </c>
      <c r="O31" s="76">
        <v>11199</v>
      </c>
      <c r="P31" s="76">
        <v>8301</v>
      </c>
      <c r="Q31" s="76">
        <v>9400</v>
      </c>
      <c r="R31" s="76">
        <v>8615</v>
      </c>
      <c r="S31" s="76">
        <v>11429</v>
      </c>
      <c r="T31" s="76">
        <v>8295</v>
      </c>
      <c r="U31" s="76">
        <v>9376</v>
      </c>
      <c r="V31" s="76">
        <v>7864</v>
      </c>
      <c r="W31" s="76">
        <v>10591</v>
      </c>
      <c r="X31" s="76">
        <v>7913</v>
      </c>
      <c r="Y31" s="76">
        <v>9130</v>
      </c>
      <c r="Z31" s="76">
        <v>8077</v>
      </c>
      <c r="AA31" s="76">
        <v>10544</v>
      </c>
      <c r="AB31" s="76">
        <v>8665</v>
      </c>
      <c r="AC31" s="76">
        <v>9367</v>
      </c>
      <c r="AD31" s="76">
        <v>8578</v>
      </c>
      <c r="AE31" s="76">
        <v>10823</v>
      </c>
      <c r="AF31" s="76">
        <v>8995</v>
      </c>
      <c r="AG31" s="76">
        <v>9875</v>
      </c>
      <c r="AH31" s="76">
        <v>8717</v>
      </c>
      <c r="AI31" s="76">
        <v>11363</v>
      </c>
      <c r="AJ31" s="76">
        <v>9225</v>
      </c>
      <c r="AK31" s="76">
        <v>10699</v>
      </c>
      <c r="AL31" s="76">
        <v>9239</v>
      </c>
      <c r="AM31" s="76">
        <v>11994</v>
      </c>
      <c r="AN31" s="76">
        <v>10172</v>
      </c>
      <c r="AO31" s="76">
        <v>11312</v>
      </c>
      <c r="AP31" s="76">
        <v>10113</v>
      </c>
      <c r="AQ31" s="76">
        <v>13177</v>
      </c>
      <c r="AR31" s="76">
        <v>10488</v>
      </c>
      <c r="AS31" s="76">
        <v>12159</v>
      </c>
      <c r="AT31" s="76">
        <v>10560</v>
      </c>
      <c r="AU31" s="76">
        <v>13919</v>
      </c>
      <c r="AV31" s="76">
        <v>11344</v>
      </c>
      <c r="AW31" s="76">
        <v>12122</v>
      </c>
      <c r="AX31" s="76">
        <v>11080</v>
      </c>
      <c r="AY31" s="76">
        <v>14195</v>
      </c>
      <c r="AZ31" s="76">
        <v>11822</v>
      </c>
      <c r="BA31" s="76">
        <v>11410</v>
      </c>
      <c r="BB31" s="76">
        <v>11098</v>
      </c>
      <c r="BC31" s="76">
        <v>15591</v>
      </c>
      <c r="BD31" s="76">
        <v>11939</v>
      </c>
      <c r="BE31" s="76">
        <v>13920</v>
      </c>
      <c r="BF31" s="76">
        <v>12173</v>
      </c>
      <c r="BG31" s="76">
        <v>16204</v>
      </c>
      <c r="BH31" s="216">
        <v>13337</v>
      </c>
      <c r="BI31" s="216">
        <v>15420</v>
      </c>
      <c r="BJ31" s="76">
        <v>13567</v>
      </c>
      <c r="BK31" s="76">
        <v>16609</v>
      </c>
      <c r="BL31" s="76">
        <v>14082</v>
      </c>
      <c r="BM31" s="76">
        <v>15121</v>
      </c>
      <c r="BN31" s="76">
        <v>14906</v>
      </c>
      <c r="BO31" s="76">
        <v>17603</v>
      </c>
      <c r="BP31" s="76">
        <v>15088</v>
      </c>
    </row>
    <row r="32" spans="1:68" x14ac:dyDescent="0.3">
      <c r="A32" s="57">
        <v>27</v>
      </c>
      <c r="B32" s="282" t="s">
        <v>161</v>
      </c>
      <c r="C32" s="65" t="s">
        <v>46</v>
      </c>
      <c r="D32" s="76">
        <v>33326</v>
      </c>
      <c r="E32" s="76">
        <v>35410</v>
      </c>
      <c r="F32" s="76">
        <v>35140</v>
      </c>
      <c r="G32" s="76">
        <v>37024</v>
      </c>
      <c r="H32" s="76">
        <v>30287</v>
      </c>
      <c r="I32" s="76">
        <v>32687</v>
      </c>
      <c r="J32" s="76">
        <v>33298</v>
      </c>
      <c r="K32" s="76">
        <v>35624</v>
      </c>
      <c r="L32" s="76">
        <v>31909</v>
      </c>
      <c r="M32" s="76">
        <v>34450</v>
      </c>
      <c r="N32" s="76">
        <v>35360</v>
      </c>
      <c r="O32" s="76">
        <v>38230</v>
      </c>
      <c r="P32" s="76">
        <v>34303</v>
      </c>
      <c r="Q32" s="76">
        <v>37551</v>
      </c>
      <c r="R32" s="76">
        <v>38061</v>
      </c>
      <c r="S32" s="76">
        <v>40298</v>
      </c>
      <c r="T32" s="76">
        <v>34518</v>
      </c>
      <c r="U32" s="76">
        <v>37721</v>
      </c>
      <c r="V32" s="76">
        <v>36719</v>
      </c>
      <c r="W32" s="76">
        <v>38389</v>
      </c>
      <c r="X32" s="76">
        <v>33445</v>
      </c>
      <c r="Y32" s="76">
        <v>36785</v>
      </c>
      <c r="Z32" s="76">
        <v>36674</v>
      </c>
      <c r="AA32" s="76">
        <v>39583</v>
      </c>
      <c r="AB32" s="76">
        <v>34786</v>
      </c>
      <c r="AC32" s="76">
        <v>38047</v>
      </c>
      <c r="AD32" s="76">
        <v>38142</v>
      </c>
      <c r="AE32" s="76">
        <v>41140</v>
      </c>
      <c r="AF32" s="76">
        <v>37379</v>
      </c>
      <c r="AG32" s="76">
        <v>41437</v>
      </c>
      <c r="AH32" s="76">
        <v>41939</v>
      </c>
      <c r="AI32" s="76">
        <v>43555</v>
      </c>
      <c r="AJ32" s="76">
        <v>39146</v>
      </c>
      <c r="AK32" s="76">
        <v>44511</v>
      </c>
      <c r="AL32" s="76">
        <v>43022</v>
      </c>
      <c r="AM32" s="76">
        <v>45998</v>
      </c>
      <c r="AN32" s="76">
        <v>41754</v>
      </c>
      <c r="AO32" s="76">
        <v>43885</v>
      </c>
      <c r="AP32" s="76">
        <v>42981</v>
      </c>
      <c r="AQ32" s="76">
        <v>46868</v>
      </c>
      <c r="AR32" s="76">
        <v>43921</v>
      </c>
      <c r="AS32" s="76">
        <v>45553</v>
      </c>
      <c r="AT32" s="76">
        <v>43962</v>
      </c>
      <c r="AU32" s="76">
        <v>46462</v>
      </c>
      <c r="AV32" s="76">
        <v>42086</v>
      </c>
      <c r="AW32" s="76">
        <v>44516</v>
      </c>
      <c r="AX32" s="76">
        <v>44050</v>
      </c>
      <c r="AY32" s="76">
        <v>48545</v>
      </c>
      <c r="AZ32" s="76">
        <v>46221</v>
      </c>
      <c r="BA32" s="76">
        <v>37304</v>
      </c>
      <c r="BB32" s="76">
        <v>37982</v>
      </c>
      <c r="BC32" s="76">
        <v>42697</v>
      </c>
      <c r="BD32" s="76">
        <v>38885</v>
      </c>
      <c r="BE32" s="76">
        <v>44122</v>
      </c>
      <c r="BF32" s="76">
        <v>43378</v>
      </c>
      <c r="BG32" s="76">
        <v>50230</v>
      </c>
      <c r="BH32" s="216">
        <v>44575</v>
      </c>
      <c r="BI32" s="216">
        <v>49622</v>
      </c>
      <c r="BJ32" s="76">
        <v>48509</v>
      </c>
      <c r="BK32" s="76">
        <v>52759</v>
      </c>
      <c r="BL32" s="76">
        <v>49572</v>
      </c>
      <c r="BM32" s="76">
        <v>50033</v>
      </c>
      <c r="BN32" s="76">
        <v>47398</v>
      </c>
      <c r="BO32" s="76">
        <v>53693</v>
      </c>
      <c r="BP32" s="76">
        <v>49340</v>
      </c>
    </row>
    <row r="33" spans="1:68" x14ac:dyDescent="0.3">
      <c r="A33" s="57">
        <v>28</v>
      </c>
      <c r="B33" s="282" t="s">
        <v>162</v>
      </c>
      <c r="C33" s="65" t="s">
        <v>16</v>
      </c>
      <c r="D33" s="76">
        <v>9573</v>
      </c>
      <c r="E33" s="76">
        <v>9448</v>
      </c>
      <c r="F33" s="76">
        <v>8878</v>
      </c>
      <c r="G33" s="76">
        <v>10003</v>
      </c>
      <c r="H33" s="76">
        <v>9714</v>
      </c>
      <c r="I33" s="76">
        <v>10454</v>
      </c>
      <c r="J33" s="76">
        <v>9674</v>
      </c>
      <c r="K33" s="76">
        <v>10870</v>
      </c>
      <c r="L33" s="76">
        <v>9791</v>
      </c>
      <c r="M33" s="76">
        <v>10353</v>
      </c>
      <c r="N33" s="76">
        <v>9726</v>
      </c>
      <c r="O33" s="76">
        <v>11466</v>
      </c>
      <c r="P33" s="76">
        <v>10843</v>
      </c>
      <c r="Q33" s="76">
        <v>11591</v>
      </c>
      <c r="R33" s="76">
        <v>10735</v>
      </c>
      <c r="S33" s="76">
        <v>11773</v>
      </c>
      <c r="T33" s="76">
        <v>11004</v>
      </c>
      <c r="U33" s="76">
        <v>11390</v>
      </c>
      <c r="V33" s="76">
        <v>10308</v>
      </c>
      <c r="W33" s="76">
        <v>11306</v>
      </c>
      <c r="X33" s="76">
        <v>11254</v>
      </c>
      <c r="Y33" s="76">
        <v>12375</v>
      </c>
      <c r="Z33" s="76">
        <v>10526</v>
      </c>
      <c r="AA33" s="76">
        <v>11832</v>
      </c>
      <c r="AB33" s="76">
        <v>11520</v>
      </c>
      <c r="AC33" s="76">
        <v>11628</v>
      </c>
      <c r="AD33" s="76">
        <v>10554</v>
      </c>
      <c r="AE33" s="76">
        <v>11988</v>
      </c>
      <c r="AF33" s="76">
        <v>11869</v>
      </c>
      <c r="AG33" s="76">
        <v>12118</v>
      </c>
      <c r="AH33" s="76">
        <v>11294</v>
      </c>
      <c r="AI33" s="76">
        <v>12380</v>
      </c>
      <c r="AJ33" s="76">
        <v>11480</v>
      </c>
      <c r="AK33" s="76">
        <v>12762</v>
      </c>
      <c r="AL33" s="76">
        <v>11532</v>
      </c>
      <c r="AM33" s="76">
        <v>12567</v>
      </c>
      <c r="AN33" s="76">
        <v>12624</v>
      </c>
      <c r="AO33" s="76">
        <v>12299</v>
      </c>
      <c r="AP33" s="76">
        <v>11322</v>
      </c>
      <c r="AQ33" s="76">
        <v>12806</v>
      </c>
      <c r="AR33" s="76">
        <v>12355</v>
      </c>
      <c r="AS33" s="76">
        <v>12785</v>
      </c>
      <c r="AT33" s="76">
        <v>11543</v>
      </c>
      <c r="AU33" s="76">
        <v>12508</v>
      </c>
      <c r="AV33" s="76">
        <v>12419</v>
      </c>
      <c r="AW33" s="76">
        <v>13360</v>
      </c>
      <c r="AX33" s="76">
        <v>11631</v>
      </c>
      <c r="AY33" s="76">
        <v>13159</v>
      </c>
      <c r="AZ33" s="76">
        <v>12721</v>
      </c>
      <c r="BA33" s="76">
        <v>13014</v>
      </c>
      <c r="BB33" s="76">
        <v>11929</v>
      </c>
      <c r="BC33" s="76">
        <v>12946</v>
      </c>
      <c r="BD33" s="76">
        <v>13135</v>
      </c>
      <c r="BE33" s="76">
        <v>13831</v>
      </c>
      <c r="BF33" s="76">
        <v>12464</v>
      </c>
      <c r="BG33" s="76">
        <v>14147</v>
      </c>
      <c r="BH33" s="216">
        <v>14457</v>
      </c>
      <c r="BI33" s="216">
        <v>14871</v>
      </c>
      <c r="BJ33" s="76">
        <v>12246</v>
      </c>
      <c r="BK33" s="76">
        <v>14119</v>
      </c>
      <c r="BL33" s="76">
        <v>13953</v>
      </c>
      <c r="BM33" s="76">
        <v>15609</v>
      </c>
      <c r="BN33" s="76">
        <v>13006</v>
      </c>
      <c r="BO33" s="76">
        <v>15151</v>
      </c>
      <c r="BP33" s="76">
        <v>14139</v>
      </c>
    </row>
    <row r="34" spans="1:68" x14ac:dyDescent="0.3">
      <c r="A34" s="57">
        <v>29</v>
      </c>
      <c r="B34" s="282" t="s">
        <v>163</v>
      </c>
      <c r="C34" s="65" t="s">
        <v>17</v>
      </c>
      <c r="D34" s="76">
        <v>12442</v>
      </c>
      <c r="E34" s="76">
        <v>13371</v>
      </c>
      <c r="F34" s="76">
        <v>10808</v>
      </c>
      <c r="G34" s="76">
        <v>13851</v>
      </c>
      <c r="H34" s="76">
        <v>13530</v>
      </c>
      <c r="I34" s="76">
        <v>15098</v>
      </c>
      <c r="J34" s="76">
        <v>11490</v>
      </c>
      <c r="K34" s="76">
        <v>15025</v>
      </c>
      <c r="L34" s="76">
        <v>13272</v>
      </c>
      <c r="M34" s="76">
        <v>15374</v>
      </c>
      <c r="N34" s="76">
        <v>12190</v>
      </c>
      <c r="O34" s="76">
        <v>15763</v>
      </c>
      <c r="P34" s="76">
        <v>14430</v>
      </c>
      <c r="Q34" s="76">
        <v>15328</v>
      </c>
      <c r="R34" s="76">
        <v>12165</v>
      </c>
      <c r="S34" s="76">
        <v>15128</v>
      </c>
      <c r="T34" s="76">
        <v>13028</v>
      </c>
      <c r="U34" s="76">
        <v>13371</v>
      </c>
      <c r="V34" s="76">
        <v>10840</v>
      </c>
      <c r="W34" s="76">
        <v>12733</v>
      </c>
      <c r="X34" s="76">
        <v>11699</v>
      </c>
      <c r="Y34" s="76">
        <v>13003</v>
      </c>
      <c r="Z34" s="76">
        <v>10920</v>
      </c>
      <c r="AA34" s="76">
        <v>13317</v>
      </c>
      <c r="AB34" s="76">
        <v>12716</v>
      </c>
      <c r="AC34" s="76">
        <v>13242</v>
      </c>
      <c r="AD34" s="76">
        <v>11302</v>
      </c>
      <c r="AE34" s="76">
        <v>13740</v>
      </c>
      <c r="AF34" s="76">
        <v>13755</v>
      </c>
      <c r="AG34" s="76">
        <v>13544</v>
      </c>
      <c r="AH34" s="76">
        <v>11440</v>
      </c>
      <c r="AI34" s="76">
        <v>13793</v>
      </c>
      <c r="AJ34" s="76">
        <v>13550</v>
      </c>
      <c r="AK34" s="76">
        <v>15437</v>
      </c>
      <c r="AL34" s="76">
        <v>12886</v>
      </c>
      <c r="AM34" s="76">
        <v>15910</v>
      </c>
      <c r="AN34" s="76">
        <v>15183</v>
      </c>
      <c r="AO34" s="76">
        <v>15749</v>
      </c>
      <c r="AP34" s="76">
        <v>13240</v>
      </c>
      <c r="AQ34" s="76">
        <v>16428</v>
      </c>
      <c r="AR34" s="76">
        <v>15441</v>
      </c>
      <c r="AS34" s="76">
        <v>16357</v>
      </c>
      <c r="AT34" s="76">
        <v>13331</v>
      </c>
      <c r="AU34" s="76">
        <v>16548</v>
      </c>
      <c r="AV34" s="76">
        <v>15495</v>
      </c>
      <c r="AW34" s="76">
        <v>16671</v>
      </c>
      <c r="AX34" s="76">
        <v>13950</v>
      </c>
      <c r="AY34" s="76">
        <v>16617</v>
      </c>
      <c r="AZ34" s="76">
        <v>16027</v>
      </c>
      <c r="BA34" s="76">
        <v>14720</v>
      </c>
      <c r="BB34" s="76">
        <v>13674</v>
      </c>
      <c r="BC34" s="76">
        <v>16858</v>
      </c>
      <c r="BD34" s="76">
        <v>16689</v>
      </c>
      <c r="BE34" s="76">
        <v>19180</v>
      </c>
      <c r="BF34" s="76">
        <v>15243</v>
      </c>
      <c r="BG34" s="76">
        <v>19394</v>
      </c>
      <c r="BH34" s="216">
        <v>18635</v>
      </c>
      <c r="BI34" s="216">
        <v>17638</v>
      </c>
      <c r="BJ34" s="76">
        <v>14292</v>
      </c>
      <c r="BK34" s="76">
        <v>17349</v>
      </c>
      <c r="BL34" s="76">
        <v>16877</v>
      </c>
      <c r="BM34" s="76">
        <v>16929</v>
      </c>
      <c r="BN34" s="76">
        <v>13767</v>
      </c>
      <c r="BO34" s="76">
        <v>16366</v>
      </c>
      <c r="BP34" s="76">
        <v>16198</v>
      </c>
    </row>
    <row r="35" spans="1:68" x14ac:dyDescent="0.3">
      <c r="A35" s="57">
        <v>30</v>
      </c>
      <c r="B35" s="282" t="s">
        <v>164</v>
      </c>
      <c r="C35" s="65" t="s">
        <v>18</v>
      </c>
      <c r="D35" s="76">
        <v>9837</v>
      </c>
      <c r="E35" s="76">
        <v>10216</v>
      </c>
      <c r="F35" s="76">
        <v>10324</v>
      </c>
      <c r="G35" s="76">
        <v>10738</v>
      </c>
      <c r="H35" s="76">
        <v>10608</v>
      </c>
      <c r="I35" s="76">
        <v>11432</v>
      </c>
      <c r="J35" s="76">
        <v>11151</v>
      </c>
      <c r="K35" s="76">
        <v>11923</v>
      </c>
      <c r="L35" s="76">
        <v>12320</v>
      </c>
      <c r="M35" s="76">
        <v>12736</v>
      </c>
      <c r="N35" s="76">
        <v>13002</v>
      </c>
      <c r="O35" s="76">
        <v>13513</v>
      </c>
      <c r="P35" s="76">
        <v>12838</v>
      </c>
      <c r="Q35" s="76">
        <v>14232</v>
      </c>
      <c r="R35" s="76">
        <v>14450</v>
      </c>
      <c r="S35" s="76">
        <v>14534</v>
      </c>
      <c r="T35" s="76">
        <v>14112</v>
      </c>
      <c r="U35" s="76">
        <v>14987</v>
      </c>
      <c r="V35" s="76">
        <v>14672</v>
      </c>
      <c r="W35" s="76">
        <v>14663</v>
      </c>
      <c r="X35" s="76">
        <v>14644</v>
      </c>
      <c r="Y35" s="76">
        <v>15913</v>
      </c>
      <c r="Z35" s="76">
        <v>16127</v>
      </c>
      <c r="AA35" s="76">
        <v>16025</v>
      </c>
      <c r="AB35" s="76">
        <v>15562</v>
      </c>
      <c r="AC35" s="76">
        <v>16319</v>
      </c>
      <c r="AD35" s="76">
        <v>17148</v>
      </c>
      <c r="AE35" s="76">
        <v>17022</v>
      </c>
      <c r="AF35" s="76">
        <v>16642</v>
      </c>
      <c r="AG35" s="76">
        <v>17871</v>
      </c>
      <c r="AH35" s="76">
        <v>18003</v>
      </c>
      <c r="AI35" s="76">
        <v>18459</v>
      </c>
      <c r="AJ35" s="76">
        <v>18544</v>
      </c>
      <c r="AK35" s="76">
        <v>20881</v>
      </c>
      <c r="AL35" s="76">
        <v>20631</v>
      </c>
      <c r="AM35" s="76">
        <v>19377</v>
      </c>
      <c r="AN35" s="76">
        <v>18565</v>
      </c>
      <c r="AO35" s="76">
        <v>18538</v>
      </c>
      <c r="AP35" s="76">
        <v>18348</v>
      </c>
      <c r="AQ35" s="76">
        <v>17895</v>
      </c>
      <c r="AR35" s="76">
        <v>16845</v>
      </c>
      <c r="AS35" s="76">
        <v>18017</v>
      </c>
      <c r="AT35" s="76">
        <v>17788</v>
      </c>
      <c r="AU35" s="76">
        <v>17267</v>
      </c>
      <c r="AV35" s="76">
        <v>16211</v>
      </c>
      <c r="AW35" s="76">
        <v>16795</v>
      </c>
      <c r="AX35" s="76">
        <v>16926</v>
      </c>
      <c r="AY35" s="76">
        <v>16698</v>
      </c>
      <c r="AZ35" s="76">
        <v>16079</v>
      </c>
      <c r="BA35" s="76">
        <v>16197</v>
      </c>
      <c r="BB35" s="76">
        <v>16279</v>
      </c>
      <c r="BC35" s="76">
        <v>16365</v>
      </c>
      <c r="BD35" s="76">
        <v>15671</v>
      </c>
      <c r="BE35" s="76">
        <v>16631</v>
      </c>
      <c r="BF35" s="76">
        <v>16636</v>
      </c>
      <c r="BG35" s="76">
        <v>16944</v>
      </c>
      <c r="BH35" s="216">
        <v>16154</v>
      </c>
      <c r="BI35" s="216">
        <v>16251</v>
      </c>
      <c r="BJ35" s="76">
        <v>15529</v>
      </c>
      <c r="BK35" s="76">
        <v>15115</v>
      </c>
      <c r="BL35" s="76">
        <v>15385</v>
      </c>
      <c r="BM35" s="76">
        <v>15932</v>
      </c>
      <c r="BN35" s="76">
        <v>15786</v>
      </c>
      <c r="BO35" s="76">
        <v>15982</v>
      </c>
      <c r="BP35" s="76">
        <v>15857</v>
      </c>
    </row>
    <row r="36" spans="1:68" x14ac:dyDescent="0.3">
      <c r="A36" s="57">
        <v>31</v>
      </c>
      <c r="B36" s="282" t="s">
        <v>165</v>
      </c>
      <c r="C36" s="65" t="s">
        <v>19</v>
      </c>
      <c r="D36" s="76">
        <v>6482</v>
      </c>
      <c r="E36" s="76">
        <v>7544</v>
      </c>
      <c r="F36" s="76">
        <v>8210</v>
      </c>
      <c r="G36" s="76">
        <v>9186</v>
      </c>
      <c r="H36" s="76">
        <v>6813</v>
      </c>
      <c r="I36" s="76">
        <v>7538</v>
      </c>
      <c r="J36" s="76">
        <v>7396</v>
      </c>
      <c r="K36" s="76">
        <v>8310</v>
      </c>
      <c r="L36" s="76">
        <v>7874</v>
      </c>
      <c r="M36" s="76">
        <v>7709</v>
      </c>
      <c r="N36" s="76">
        <v>7461</v>
      </c>
      <c r="O36" s="76">
        <v>7846</v>
      </c>
      <c r="P36" s="76">
        <v>7910</v>
      </c>
      <c r="Q36" s="76">
        <v>8239</v>
      </c>
      <c r="R36" s="76">
        <v>7837</v>
      </c>
      <c r="S36" s="76">
        <v>7970</v>
      </c>
      <c r="T36" s="76">
        <v>7538</v>
      </c>
      <c r="U36" s="76">
        <v>8023</v>
      </c>
      <c r="V36" s="76">
        <v>7497</v>
      </c>
      <c r="W36" s="76">
        <v>7812</v>
      </c>
      <c r="X36" s="76">
        <v>7840</v>
      </c>
      <c r="Y36" s="76">
        <v>8411</v>
      </c>
      <c r="Z36" s="76">
        <v>8004</v>
      </c>
      <c r="AA36" s="76">
        <v>8087</v>
      </c>
      <c r="AB36" s="76">
        <v>7958</v>
      </c>
      <c r="AC36" s="76">
        <v>7809</v>
      </c>
      <c r="AD36" s="76">
        <v>7498</v>
      </c>
      <c r="AE36" s="76">
        <v>7598</v>
      </c>
      <c r="AF36" s="76">
        <v>7809</v>
      </c>
      <c r="AG36" s="76">
        <v>8022</v>
      </c>
      <c r="AH36" s="76">
        <v>8006</v>
      </c>
      <c r="AI36" s="76">
        <v>8405</v>
      </c>
      <c r="AJ36" s="76">
        <v>7892</v>
      </c>
      <c r="AK36" s="76">
        <v>8105</v>
      </c>
      <c r="AL36" s="76">
        <v>8016</v>
      </c>
      <c r="AM36" s="76">
        <v>8940</v>
      </c>
      <c r="AN36" s="76">
        <v>8686</v>
      </c>
      <c r="AO36" s="76">
        <v>8269</v>
      </c>
      <c r="AP36" s="76">
        <v>8512</v>
      </c>
      <c r="AQ36" s="76">
        <v>8718</v>
      </c>
      <c r="AR36" s="76">
        <v>8377</v>
      </c>
      <c r="AS36" s="76">
        <v>8057</v>
      </c>
      <c r="AT36" s="76">
        <v>8305</v>
      </c>
      <c r="AU36" s="76">
        <v>9231</v>
      </c>
      <c r="AV36" s="76">
        <v>9465</v>
      </c>
      <c r="AW36" s="76">
        <v>9449</v>
      </c>
      <c r="AX36" s="76">
        <v>9336</v>
      </c>
      <c r="AY36" s="76">
        <v>10068</v>
      </c>
      <c r="AZ36" s="76">
        <v>9870</v>
      </c>
      <c r="BA36" s="76">
        <v>6790</v>
      </c>
      <c r="BB36" s="76">
        <v>6984</v>
      </c>
      <c r="BC36" s="76">
        <v>7597</v>
      </c>
      <c r="BD36" s="76">
        <v>7367</v>
      </c>
      <c r="BE36" s="76">
        <v>7304</v>
      </c>
      <c r="BF36" s="76">
        <v>7619</v>
      </c>
      <c r="BG36" s="76">
        <v>8789</v>
      </c>
      <c r="BH36" s="216">
        <v>8823</v>
      </c>
      <c r="BI36" s="216">
        <v>9913</v>
      </c>
      <c r="BJ36" s="76">
        <v>9698</v>
      </c>
      <c r="BK36" s="76">
        <v>10573</v>
      </c>
      <c r="BL36" s="76">
        <v>9164</v>
      </c>
      <c r="BM36" s="76">
        <v>10557</v>
      </c>
      <c r="BN36" s="76">
        <v>11281</v>
      </c>
      <c r="BO36" s="76">
        <v>11475</v>
      </c>
      <c r="BP36" s="76">
        <v>10649</v>
      </c>
    </row>
    <row r="37" spans="1:68" x14ac:dyDescent="0.3">
      <c r="A37" s="57">
        <v>32</v>
      </c>
      <c r="B37" s="282" t="s">
        <v>166</v>
      </c>
      <c r="C37" s="65" t="s">
        <v>20</v>
      </c>
      <c r="D37" s="76">
        <v>8737</v>
      </c>
      <c r="E37" s="76">
        <v>8550</v>
      </c>
      <c r="F37" s="76">
        <v>8197</v>
      </c>
      <c r="G37" s="76">
        <v>9481</v>
      </c>
      <c r="H37" s="76">
        <v>8444</v>
      </c>
      <c r="I37" s="76">
        <v>8370</v>
      </c>
      <c r="J37" s="76">
        <v>7620</v>
      </c>
      <c r="K37" s="76">
        <v>9433</v>
      </c>
      <c r="L37" s="76">
        <v>8382</v>
      </c>
      <c r="M37" s="76">
        <v>8966</v>
      </c>
      <c r="N37" s="76">
        <v>8355</v>
      </c>
      <c r="O37" s="76">
        <v>9854</v>
      </c>
      <c r="P37" s="76">
        <v>8763</v>
      </c>
      <c r="Q37" s="76">
        <v>9258</v>
      </c>
      <c r="R37" s="76">
        <v>8786</v>
      </c>
      <c r="S37" s="76">
        <v>9914</v>
      </c>
      <c r="T37" s="76">
        <v>8238</v>
      </c>
      <c r="U37" s="76">
        <v>9259</v>
      </c>
      <c r="V37" s="76">
        <v>8131</v>
      </c>
      <c r="W37" s="76">
        <v>9880</v>
      </c>
      <c r="X37" s="76">
        <v>7932</v>
      </c>
      <c r="Y37" s="76">
        <v>9133</v>
      </c>
      <c r="Z37" s="76">
        <v>8262</v>
      </c>
      <c r="AA37" s="76">
        <v>9726</v>
      </c>
      <c r="AB37" s="76">
        <v>8278</v>
      </c>
      <c r="AC37" s="76">
        <v>9388</v>
      </c>
      <c r="AD37" s="76">
        <v>8331</v>
      </c>
      <c r="AE37" s="76">
        <v>10027</v>
      </c>
      <c r="AF37" s="76">
        <v>8374</v>
      </c>
      <c r="AG37" s="76">
        <v>9855</v>
      </c>
      <c r="AH37" s="76">
        <v>8410</v>
      </c>
      <c r="AI37" s="76">
        <v>10156</v>
      </c>
      <c r="AJ37" s="76">
        <v>9369</v>
      </c>
      <c r="AK37" s="76">
        <v>10146</v>
      </c>
      <c r="AL37" s="76">
        <v>8980</v>
      </c>
      <c r="AM37" s="76">
        <v>10388</v>
      </c>
      <c r="AN37" s="76">
        <v>9748</v>
      </c>
      <c r="AO37" s="76">
        <v>10072</v>
      </c>
      <c r="AP37" s="76">
        <v>9060</v>
      </c>
      <c r="AQ37" s="76">
        <v>11140</v>
      </c>
      <c r="AR37" s="76">
        <v>10178</v>
      </c>
      <c r="AS37" s="76">
        <v>10681</v>
      </c>
      <c r="AT37" s="76">
        <v>9179</v>
      </c>
      <c r="AU37" s="76">
        <v>10519</v>
      </c>
      <c r="AV37" s="76">
        <v>9874</v>
      </c>
      <c r="AW37" s="76">
        <v>10407</v>
      </c>
      <c r="AX37" s="76">
        <v>9091</v>
      </c>
      <c r="AY37" s="76">
        <v>10250</v>
      </c>
      <c r="AZ37" s="76">
        <v>9369</v>
      </c>
      <c r="BA37" s="76">
        <v>9722</v>
      </c>
      <c r="BB37" s="76">
        <v>8680</v>
      </c>
      <c r="BC37" s="76">
        <v>9240</v>
      </c>
      <c r="BD37" s="76">
        <v>9148</v>
      </c>
      <c r="BE37" s="76">
        <v>10071</v>
      </c>
      <c r="BF37" s="76">
        <v>9024</v>
      </c>
      <c r="BG37" s="76">
        <v>10707</v>
      </c>
      <c r="BH37" s="216">
        <v>9304</v>
      </c>
      <c r="BI37" s="216">
        <v>9511</v>
      </c>
      <c r="BJ37" s="76">
        <v>8112</v>
      </c>
      <c r="BK37" s="76">
        <v>9204</v>
      </c>
      <c r="BL37" s="76">
        <v>10192</v>
      </c>
      <c r="BM37" s="76">
        <v>10207</v>
      </c>
      <c r="BN37" s="76">
        <v>8566</v>
      </c>
      <c r="BO37" s="76">
        <v>10295</v>
      </c>
      <c r="BP37" s="76">
        <v>9629</v>
      </c>
    </row>
    <row r="38" spans="1:68" x14ac:dyDescent="0.3">
      <c r="A38" s="57">
        <v>33</v>
      </c>
      <c r="B38" s="282" t="s">
        <v>167</v>
      </c>
      <c r="C38" s="65" t="s">
        <v>50</v>
      </c>
      <c r="D38" s="76">
        <v>13962</v>
      </c>
      <c r="E38" s="76">
        <v>16776</v>
      </c>
      <c r="F38" s="76">
        <v>13985</v>
      </c>
      <c r="G38" s="76">
        <v>15863</v>
      </c>
      <c r="H38" s="76">
        <v>13708</v>
      </c>
      <c r="I38" s="76">
        <v>16654</v>
      </c>
      <c r="J38" s="76">
        <v>13667</v>
      </c>
      <c r="K38" s="76">
        <v>15325</v>
      </c>
      <c r="L38" s="76">
        <v>13640</v>
      </c>
      <c r="M38" s="76">
        <v>16658</v>
      </c>
      <c r="N38" s="76">
        <v>13808</v>
      </c>
      <c r="O38" s="76">
        <v>15083</v>
      </c>
      <c r="P38" s="76">
        <v>13739</v>
      </c>
      <c r="Q38" s="76">
        <v>16754</v>
      </c>
      <c r="R38" s="76">
        <v>13949</v>
      </c>
      <c r="S38" s="76">
        <v>15497</v>
      </c>
      <c r="T38" s="76">
        <v>13930</v>
      </c>
      <c r="U38" s="76">
        <v>16881</v>
      </c>
      <c r="V38" s="76">
        <v>14183</v>
      </c>
      <c r="W38" s="76">
        <v>15465</v>
      </c>
      <c r="X38" s="76">
        <v>14003</v>
      </c>
      <c r="Y38" s="76">
        <v>16553</v>
      </c>
      <c r="Z38" s="76">
        <v>14323</v>
      </c>
      <c r="AA38" s="76">
        <v>15514</v>
      </c>
      <c r="AB38" s="76">
        <v>14412</v>
      </c>
      <c r="AC38" s="76">
        <v>16657</v>
      </c>
      <c r="AD38" s="76">
        <v>14769</v>
      </c>
      <c r="AE38" s="76">
        <v>15984</v>
      </c>
      <c r="AF38" s="76">
        <v>14546</v>
      </c>
      <c r="AG38" s="76">
        <v>16774</v>
      </c>
      <c r="AH38" s="76">
        <v>14879</v>
      </c>
      <c r="AI38" s="76">
        <v>16100</v>
      </c>
      <c r="AJ38" s="76">
        <v>14506</v>
      </c>
      <c r="AK38" s="76">
        <v>16756</v>
      </c>
      <c r="AL38" s="76">
        <v>14997</v>
      </c>
      <c r="AM38" s="76">
        <v>16252</v>
      </c>
      <c r="AN38" s="76">
        <v>15008</v>
      </c>
      <c r="AO38" s="76">
        <v>17058</v>
      </c>
      <c r="AP38" s="76">
        <v>15412</v>
      </c>
      <c r="AQ38" s="76">
        <v>16742</v>
      </c>
      <c r="AR38" s="76">
        <v>14996</v>
      </c>
      <c r="AS38" s="76">
        <v>17108</v>
      </c>
      <c r="AT38" s="76">
        <v>15647</v>
      </c>
      <c r="AU38" s="76">
        <v>16494</v>
      </c>
      <c r="AV38" s="76">
        <v>15248</v>
      </c>
      <c r="AW38" s="76">
        <v>17258</v>
      </c>
      <c r="AX38" s="76">
        <v>15581</v>
      </c>
      <c r="AY38" s="76">
        <v>16593</v>
      </c>
      <c r="AZ38" s="76">
        <v>15055</v>
      </c>
      <c r="BA38" s="76">
        <v>15692</v>
      </c>
      <c r="BB38" s="76">
        <v>14821</v>
      </c>
      <c r="BC38" s="76">
        <v>15875</v>
      </c>
      <c r="BD38" s="76">
        <v>14602</v>
      </c>
      <c r="BE38" s="76">
        <v>16617</v>
      </c>
      <c r="BF38" s="76">
        <v>15383</v>
      </c>
      <c r="BG38" s="76">
        <v>16504</v>
      </c>
      <c r="BH38" s="216">
        <v>15155</v>
      </c>
      <c r="BI38" s="216">
        <v>17516</v>
      </c>
      <c r="BJ38" s="76">
        <v>16124</v>
      </c>
      <c r="BK38" s="76">
        <v>17063</v>
      </c>
      <c r="BL38" s="76">
        <v>15748</v>
      </c>
      <c r="BM38" s="76">
        <v>17624</v>
      </c>
      <c r="BN38" s="76">
        <v>16239</v>
      </c>
      <c r="BO38" s="76">
        <v>17262</v>
      </c>
      <c r="BP38" s="76">
        <v>16234</v>
      </c>
    </row>
    <row r="39" spans="1:68" x14ac:dyDescent="0.3">
      <c r="A39" s="57">
        <v>34</v>
      </c>
      <c r="B39" s="282" t="s">
        <v>168</v>
      </c>
      <c r="C39" s="65" t="s">
        <v>47</v>
      </c>
      <c r="D39" s="76">
        <v>67780</v>
      </c>
      <c r="E39" s="76">
        <v>70626</v>
      </c>
      <c r="F39" s="76">
        <v>58024</v>
      </c>
      <c r="G39" s="76">
        <v>65057</v>
      </c>
      <c r="H39" s="76">
        <v>69446</v>
      </c>
      <c r="I39" s="76">
        <v>70851</v>
      </c>
      <c r="J39" s="76">
        <v>59808</v>
      </c>
      <c r="K39" s="76">
        <v>66873</v>
      </c>
      <c r="L39" s="76">
        <v>72428</v>
      </c>
      <c r="M39" s="76">
        <v>73405</v>
      </c>
      <c r="N39" s="76">
        <v>61988</v>
      </c>
      <c r="O39" s="76">
        <v>69372</v>
      </c>
      <c r="P39" s="76">
        <v>72113</v>
      </c>
      <c r="Q39" s="76">
        <v>73090</v>
      </c>
      <c r="R39" s="76">
        <v>61298</v>
      </c>
      <c r="S39" s="76">
        <v>69172</v>
      </c>
      <c r="T39" s="76">
        <v>74463</v>
      </c>
      <c r="U39" s="76">
        <v>75116</v>
      </c>
      <c r="V39" s="76">
        <v>62803</v>
      </c>
      <c r="W39" s="76">
        <v>70589</v>
      </c>
      <c r="X39" s="76">
        <v>74629</v>
      </c>
      <c r="Y39" s="76">
        <v>77265</v>
      </c>
      <c r="Z39" s="76">
        <v>64275</v>
      </c>
      <c r="AA39" s="76">
        <v>72228</v>
      </c>
      <c r="AB39" s="76">
        <v>75121</v>
      </c>
      <c r="AC39" s="76">
        <v>77183</v>
      </c>
      <c r="AD39" s="76">
        <v>65082</v>
      </c>
      <c r="AE39" s="76">
        <v>72837</v>
      </c>
      <c r="AF39" s="76">
        <v>75793</v>
      </c>
      <c r="AG39" s="76">
        <v>78337</v>
      </c>
      <c r="AH39" s="76">
        <v>65548</v>
      </c>
      <c r="AI39" s="76">
        <v>74200</v>
      </c>
      <c r="AJ39" s="76">
        <v>77519</v>
      </c>
      <c r="AK39" s="76">
        <v>80919</v>
      </c>
      <c r="AL39" s="76">
        <v>66750</v>
      </c>
      <c r="AM39" s="76">
        <v>74466</v>
      </c>
      <c r="AN39" s="76">
        <v>78618</v>
      </c>
      <c r="AO39" s="76">
        <v>80042</v>
      </c>
      <c r="AP39" s="76">
        <v>67861</v>
      </c>
      <c r="AQ39" s="76">
        <v>76355</v>
      </c>
      <c r="AR39" s="76">
        <v>79034</v>
      </c>
      <c r="AS39" s="76">
        <v>81871</v>
      </c>
      <c r="AT39" s="76">
        <v>67879</v>
      </c>
      <c r="AU39" s="76">
        <v>77975</v>
      </c>
      <c r="AV39" s="76">
        <v>79501</v>
      </c>
      <c r="AW39" s="76">
        <v>81590</v>
      </c>
      <c r="AX39" s="76">
        <v>68189</v>
      </c>
      <c r="AY39" s="76">
        <v>77263</v>
      </c>
      <c r="AZ39" s="76">
        <v>79572</v>
      </c>
      <c r="BA39" s="76">
        <v>83841</v>
      </c>
      <c r="BB39" s="76">
        <v>69607</v>
      </c>
      <c r="BC39" s="76">
        <v>79733</v>
      </c>
      <c r="BD39" s="76">
        <v>84455</v>
      </c>
      <c r="BE39" s="76">
        <v>86672</v>
      </c>
      <c r="BF39" s="76">
        <v>71466</v>
      </c>
      <c r="BG39" s="76">
        <v>81962</v>
      </c>
      <c r="BH39" s="216">
        <v>86035</v>
      </c>
      <c r="BI39" s="216">
        <v>88818</v>
      </c>
      <c r="BJ39" s="76">
        <v>75456</v>
      </c>
      <c r="BK39" s="76">
        <v>85991</v>
      </c>
      <c r="BL39" s="76">
        <v>91644</v>
      </c>
      <c r="BM39" s="76">
        <v>90251</v>
      </c>
      <c r="BN39" s="76">
        <v>75154</v>
      </c>
      <c r="BO39" s="76">
        <v>86511</v>
      </c>
      <c r="BP39" s="76">
        <v>93643</v>
      </c>
    </row>
    <row r="40" spans="1:68" x14ac:dyDescent="0.3">
      <c r="A40" s="57">
        <v>35</v>
      </c>
      <c r="B40" s="282" t="s">
        <v>169</v>
      </c>
      <c r="C40" s="65" t="s">
        <v>48</v>
      </c>
      <c r="D40" s="76">
        <v>138328</v>
      </c>
      <c r="E40" s="76">
        <v>128118</v>
      </c>
      <c r="F40" s="76">
        <v>104427</v>
      </c>
      <c r="G40" s="76">
        <v>129602</v>
      </c>
      <c r="H40" s="76">
        <v>140317</v>
      </c>
      <c r="I40" s="76">
        <v>127480</v>
      </c>
      <c r="J40" s="76">
        <v>105740</v>
      </c>
      <c r="K40" s="76">
        <v>130259</v>
      </c>
      <c r="L40" s="76">
        <v>137163</v>
      </c>
      <c r="M40" s="76">
        <v>126737</v>
      </c>
      <c r="N40" s="76">
        <v>103608</v>
      </c>
      <c r="O40" s="76">
        <v>128883</v>
      </c>
      <c r="P40" s="76">
        <v>137551</v>
      </c>
      <c r="Q40" s="76">
        <v>124316</v>
      </c>
      <c r="R40" s="76">
        <v>103054</v>
      </c>
      <c r="S40" s="76">
        <v>128782</v>
      </c>
      <c r="T40" s="76">
        <v>137580</v>
      </c>
      <c r="U40" s="76">
        <v>123247</v>
      </c>
      <c r="V40" s="76">
        <v>102603</v>
      </c>
      <c r="W40" s="76">
        <v>127895</v>
      </c>
      <c r="X40" s="76">
        <v>134858</v>
      </c>
      <c r="Y40" s="76">
        <v>122716</v>
      </c>
      <c r="Z40" s="76">
        <v>102106</v>
      </c>
      <c r="AA40" s="76">
        <v>127092</v>
      </c>
      <c r="AB40" s="76">
        <v>135703</v>
      </c>
      <c r="AC40" s="76">
        <v>123613</v>
      </c>
      <c r="AD40" s="76">
        <v>103873</v>
      </c>
      <c r="AE40" s="76">
        <v>129118</v>
      </c>
      <c r="AF40" s="76">
        <v>138050</v>
      </c>
      <c r="AG40" s="76">
        <v>126835</v>
      </c>
      <c r="AH40" s="76">
        <v>105799</v>
      </c>
      <c r="AI40" s="76">
        <v>133016</v>
      </c>
      <c r="AJ40" s="76">
        <v>137822</v>
      </c>
      <c r="AK40" s="76">
        <v>134892</v>
      </c>
      <c r="AL40" s="76">
        <v>108895</v>
      </c>
      <c r="AM40" s="76">
        <v>137960</v>
      </c>
      <c r="AN40" s="76">
        <v>143792</v>
      </c>
      <c r="AO40" s="76">
        <v>132285</v>
      </c>
      <c r="AP40" s="76">
        <v>111161</v>
      </c>
      <c r="AQ40" s="76">
        <v>141812</v>
      </c>
      <c r="AR40" s="76">
        <v>142818</v>
      </c>
      <c r="AS40" s="76">
        <v>135129</v>
      </c>
      <c r="AT40" s="76">
        <v>112298</v>
      </c>
      <c r="AU40" s="76">
        <v>142743</v>
      </c>
      <c r="AV40" s="76">
        <v>145313</v>
      </c>
      <c r="AW40" s="76">
        <v>134082</v>
      </c>
      <c r="AX40" s="76">
        <v>112514</v>
      </c>
      <c r="AY40" s="76">
        <v>140737</v>
      </c>
      <c r="AZ40" s="76">
        <v>141092</v>
      </c>
      <c r="BA40" s="76">
        <v>128406</v>
      </c>
      <c r="BB40" s="76">
        <v>109214</v>
      </c>
      <c r="BC40" s="76">
        <v>134967</v>
      </c>
      <c r="BD40" s="76">
        <v>138553</v>
      </c>
      <c r="BE40" s="76">
        <v>130900</v>
      </c>
      <c r="BF40" s="76">
        <v>110222</v>
      </c>
      <c r="BG40" s="76">
        <v>133368</v>
      </c>
      <c r="BH40" s="216">
        <v>137022</v>
      </c>
      <c r="BI40" s="216">
        <v>130365</v>
      </c>
      <c r="BJ40" s="76">
        <v>112938</v>
      </c>
      <c r="BK40" s="76">
        <v>137032</v>
      </c>
      <c r="BL40" s="76">
        <v>142883</v>
      </c>
      <c r="BM40" s="76">
        <v>131694</v>
      </c>
      <c r="BN40" s="76">
        <v>112505</v>
      </c>
      <c r="BO40" s="76">
        <v>139152</v>
      </c>
      <c r="BP40" s="76">
        <v>141929</v>
      </c>
    </row>
    <row r="41" spans="1:68" s="64" customFormat="1" x14ac:dyDescent="0.3">
      <c r="A41" s="64">
        <v>36</v>
      </c>
      <c r="B41" s="283" t="s">
        <v>170</v>
      </c>
      <c r="C41" s="284" t="s">
        <v>278</v>
      </c>
      <c r="D41" s="285">
        <v>76987</v>
      </c>
      <c r="E41" s="285">
        <v>72378</v>
      </c>
      <c r="F41" s="285">
        <v>59468</v>
      </c>
      <c r="G41" s="285">
        <v>77427</v>
      </c>
      <c r="H41" s="285">
        <v>76634</v>
      </c>
      <c r="I41" s="285">
        <v>71797</v>
      </c>
      <c r="J41" s="285">
        <v>60143</v>
      </c>
      <c r="K41" s="285">
        <v>78159</v>
      </c>
      <c r="L41" s="285">
        <v>76933</v>
      </c>
      <c r="M41" s="285">
        <v>72462</v>
      </c>
      <c r="N41" s="285">
        <v>61295</v>
      </c>
      <c r="O41" s="285">
        <v>78009</v>
      </c>
      <c r="P41" s="285">
        <v>76922</v>
      </c>
      <c r="Q41" s="285">
        <v>72289</v>
      </c>
      <c r="R41" s="285">
        <v>61114</v>
      </c>
      <c r="S41" s="285">
        <v>77684</v>
      </c>
      <c r="T41" s="285">
        <v>78224</v>
      </c>
      <c r="U41" s="285">
        <v>71862</v>
      </c>
      <c r="V41" s="285">
        <v>60955</v>
      </c>
      <c r="W41" s="285">
        <v>76630</v>
      </c>
      <c r="X41" s="285">
        <v>77533</v>
      </c>
      <c r="Y41" s="285">
        <v>72456</v>
      </c>
      <c r="Z41" s="285">
        <v>61472</v>
      </c>
      <c r="AA41" s="285">
        <v>76770</v>
      </c>
      <c r="AB41" s="285">
        <v>75634</v>
      </c>
      <c r="AC41" s="285">
        <v>70856</v>
      </c>
      <c r="AD41" s="285">
        <v>60767</v>
      </c>
      <c r="AE41" s="285">
        <v>75169</v>
      </c>
      <c r="AF41" s="285">
        <v>75648</v>
      </c>
      <c r="AG41" s="285">
        <v>71117</v>
      </c>
      <c r="AH41" s="285">
        <v>59782</v>
      </c>
      <c r="AI41" s="285">
        <v>75082</v>
      </c>
      <c r="AJ41" s="285">
        <v>74042</v>
      </c>
      <c r="AK41" s="285">
        <v>71620</v>
      </c>
      <c r="AL41" s="285">
        <v>58705</v>
      </c>
      <c r="AM41" s="285">
        <v>73641</v>
      </c>
      <c r="AN41" s="285">
        <v>74225</v>
      </c>
      <c r="AO41" s="285">
        <v>69437</v>
      </c>
      <c r="AP41" s="285">
        <v>58346</v>
      </c>
      <c r="AQ41" s="285">
        <v>74098</v>
      </c>
      <c r="AR41" s="285">
        <v>73300</v>
      </c>
      <c r="AS41" s="285">
        <v>69839</v>
      </c>
      <c r="AT41" s="285">
        <v>58362</v>
      </c>
      <c r="AU41" s="285">
        <v>73604</v>
      </c>
      <c r="AV41" s="285">
        <v>73614</v>
      </c>
      <c r="AW41" s="285">
        <v>70197</v>
      </c>
      <c r="AX41" s="285">
        <v>59026</v>
      </c>
      <c r="AY41" s="285">
        <v>74530</v>
      </c>
      <c r="AZ41" s="285">
        <v>68714</v>
      </c>
      <c r="BA41" s="285">
        <v>55889</v>
      </c>
      <c r="BB41" s="285">
        <v>52088</v>
      </c>
      <c r="BC41" s="285">
        <v>65324</v>
      </c>
      <c r="BD41" s="285">
        <v>67017</v>
      </c>
      <c r="BE41" s="285">
        <v>68455</v>
      </c>
      <c r="BF41" s="285">
        <v>55897</v>
      </c>
      <c r="BG41" s="285">
        <v>69604</v>
      </c>
      <c r="BH41" s="286">
        <v>69253</v>
      </c>
      <c r="BI41" s="286">
        <v>63330</v>
      </c>
      <c r="BJ41" s="285">
        <v>53291</v>
      </c>
      <c r="BK41" s="285">
        <v>68851</v>
      </c>
      <c r="BL41" s="285">
        <v>68395</v>
      </c>
      <c r="BM41" s="285">
        <v>61585</v>
      </c>
      <c r="BN41" s="285">
        <v>51185</v>
      </c>
      <c r="BO41" s="285">
        <v>68812</v>
      </c>
      <c r="BP41" s="285">
        <v>68495</v>
      </c>
    </row>
    <row r="42" spans="1:68" x14ac:dyDescent="0.3">
      <c r="A42" s="224"/>
      <c r="B42" s="269" t="s">
        <v>243</v>
      </c>
      <c r="C42" s="178" t="s">
        <v>242</v>
      </c>
      <c r="D42" s="208">
        <v>1194767</v>
      </c>
      <c r="E42" s="208">
        <v>1267612</v>
      </c>
      <c r="F42" s="208">
        <v>1127207</v>
      </c>
      <c r="G42" s="208">
        <v>1233300</v>
      </c>
      <c r="H42" s="208">
        <v>1125753</v>
      </c>
      <c r="I42" s="208">
        <v>1188722</v>
      </c>
      <c r="J42" s="208">
        <v>1075806</v>
      </c>
      <c r="K42" s="208">
        <v>1227364</v>
      </c>
      <c r="L42" s="208">
        <v>1148886</v>
      </c>
      <c r="M42" s="208">
        <v>1257832</v>
      </c>
      <c r="N42" s="208">
        <v>1154321</v>
      </c>
      <c r="O42" s="208">
        <v>1322154</v>
      </c>
      <c r="P42" s="208">
        <v>1227264</v>
      </c>
      <c r="Q42" s="208">
        <v>1300733</v>
      </c>
      <c r="R42" s="208">
        <v>1190584</v>
      </c>
      <c r="S42" s="208">
        <v>1319112</v>
      </c>
      <c r="T42" s="208">
        <v>1230261</v>
      </c>
      <c r="U42" s="208">
        <v>1289544</v>
      </c>
      <c r="V42" s="208">
        <v>1179766</v>
      </c>
      <c r="W42" s="208">
        <v>1317243</v>
      </c>
      <c r="X42" s="208">
        <v>1225743</v>
      </c>
      <c r="Y42" s="208">
        <v>1303039</v>
      </c>
      <c r="Z42" s="208">
        <v>1193396</v>
      </c>
      <c r="AA42" s="208">
        <v>1351713</v>
      </c>
      <c r="AB42" s="208">
        <v>1253057</v>
      </c>
      <c r="AC42" s="208">
        <v>1331692</v>
      </c>
      <c r="AD42" s="208">
        <v>1221216</v>
      </c>
      <c r="AE42" s="208">
        <v>1384411</v>
      </c>
      <c r="AF42" s="208">
        <v>1292574</v>
      </c>
      <c r="AG42" s="208">
        <v>1401032</v>
      </c>
      <c r="AH42" s="208">
        <v>1269583</v>
      </c>
      <c r="AI42" s="208">
        <v>1456090</v>
      </c>
      <c r="AJ42" s="208">
        <v>1327761</v>
      </c>
      <c r="AK42" s="208">
        <v>1443327</v>
      </c>
      <c r="AL42" s="208">
        <v>1293663</v>
      </c>
      <c r="AM42" s="208">
        <v>1481867</v>
      </c>
      <c r="AN42" s="208">
        <v>1374756</v>
      </c>
      <c r="AO42" s="208">
        <v>1444761</v>
      </c>
      <c r="AP42" s="208">
        <v>1311953</v>
      </c>
      <c r="AQ42" s="208">
        <v>1516383</v>
      </c>
      <c r="AR42" s="208">
        <v>1396643</v>
      </c>
      <c r="AS42" s="208">
        <v>1485623</v>
      </c>
      <c r="AT42" s="208">
        <v>1331310</v>
      </c>
      <c r="AU42" s="208">
        <v>1541754</v>
      </c>
      <c r="AV42" s="208">
        <v>1430976</v>
      </c>
      <c r="AW42" s="208">
        <v>1513950</v>
      </c>
      <c r="AX42" s="208">
        <v>1374452</v>
      </c>
      <c r="AY42" s="208">
        <v>1582693</v>
      </c>
      <c r="AZ42" s="208">
        <v>1462653</v>
      </c>
      <c r="BA42" s="208">
        <v>1410797</v>
      </c>
      <c r="BB42" s="208">
        <v>1341999</v>
      </c>
      <c r="BC42" s="208">
        <v>1568265</v>
      </c>
      <c r="BD42" s="208">
        <v>1468966</v>
      </c>
      <c r="BE42" s="208">
        <v>1565299</v>
      </c>
      <c r="BF42" s="208">
        <v>1420525</v>
      </c>
      <c r="BG42" s="215">
        <v>1672332</v>
      </c>
      <c r="BH42" s="215">
        <v>1510724</v>
      </c>
      <c r="BI42" s="215">
        <v>1595189</v>
      </c>
      <c r="BJ42" s="215">
        <v>1454335</v>
      </c>
      <c r="BK42" s="215">
        <v>1656286</v>
      </c>
      <c r="BL42" s="215">
        <v>1542125</v>
      </c>
      <c r="BM42" s="215">
        <v>1579880</v>
      </c>
      <c r="BN42" s="215">
        <v>1437374</v>
      </c>
      <c r="BO42" s="215">
        <v>1646655</v>
      </c>
      <c r="BP42" s="215">
        <v>1544874</v>
      </c>
    </row>
    <row r="43" spans="1:68" x14ac:dyDescent="0.3">
      <c r="C43" s="67"/>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57"/>
      <c r="BF43" s="57"/>
      <c r="BG43" s="57"/>
      <c r="BH43" s="57"/>
      <c r="BI43" s="57"/>
      <c r="BJ43" s="57"/>
      <c r="BK43" s="57"/>
      <c r="BL43" s="57"/>
      <c r="BM43" s="57"/>
      <c r="BN43" s="57"/>
      <c r="BO43" s="57"/>
    </row>
    <row r="44" spans="1:68" x14ac:dyDescent="0.3">
      <c r="C44" s="67"/>
      <c r="D44" s="70"/>
      <c r="E44" s="70"/>
      <c r="F44" s="70"/>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55"/>
      <c r="AJ44" s="55"/>
      <c r="AK44" s="55"/>
      <c r="AN44" s="69"/>
      <c r="AO44" s="57"/>
      <c r="AP44" s="57"/>
      <c r="AQ44" s="57"/>
      <c r="AR44" s="57"/>
      <c r="AS44" s="57"/>
      <c r="AT44" s="57"/>
      <c r="AU44" s="57"/>
      <c r="AV44" s="57"/>
      <c r="AW44" s="57"/>
      <c r="AX44" s="57"/>
      <c r="AY44" s="57"/>
      <c r="AZ44" s="57"/>
      <c r="BA44" s="57"/>
      <c r="BB44" s="255"/>
      <c r="BC44" s="255"/>
      <c r="BD44" s="255"/>
      <c r="BE44" s="255"/>
      <c r="BF44" s="255"/>
      <c r="BG44" s="255"/>
      <c r="BH44" s="255"/>
      <c r="BI44" s="255"/>
      <c r="BJ44" s="255"/>
      <c r="BK44" s="255"/>
      <c r="BL44" s="255"/>
      <c r="BM44" s="255"/>
      <c r="BN44" s="255"/>
      <c r="BO44" s="302"/>
      <c r="BP44" s="311"/>
    </row>
    <row r="45" spans="1:68" s="58" customFormat="1" x14ac:dyDescent="0.3">
      <c r="B45" s="59" t="s">
        <v>259</v>
      </c>
      <c r="C45" s="59" t="s">
        <v>260</v>
      </c>
      <c r="AI45" s="67"/>
      <c r="AJ45" s="67"/>
      <c r="AK45" s="67"/>
      <c r="AN45" s="67"/>
      <c r="BK45" s="74"/>
    </row>
    <row r="46" spans="1:68" s="58" customFormat="1" x14ac:dyDescent="0.3">
      <c r="B46" s="60" t="s">
        <v>396</v>
      </c>
      <c r="C46" s="60" t="s">
        <v>411</v>
      </c>
      <c r="AI46" s="67"/>
      <c r="AJ46" s="67"/>
      <c r="AK46" s="67"/>
      <c r="AN46" s="67"/>
      <c r="BK46" s="74"/>
    </row>
    <row r="47" spans="1:68" s="58" customFormat="1" x14ac:dyDescent="0.3">
      <c r="A47" s="57"/>
      <c r="B47" s="268" t="s">
        <v>131</v>
      </c>
      <c r="C47" s="178" t="s">
        <v>208</v>
      </c>
      <c r="D47" s="71" t="s">
        <v>83</v>
      </c>
      <c r="E47" s="71" t="s">
        <v>84</v>
      </c>
      <c r="F47" s="71" t="s">
        <v>85</v>
      </c>
      <c r="G47" s="71" t="s">
        <v>86</v>
      </c>
      <c r="H47" s="71" t="s">
        <v>87</v>
      </c>
      <c r="I47" s="71" t="s">
        <v>88</v>
      </c>
      <c r="J47" s="71" t="s">
        <v>89</v>
      </c>
      <c r="K47" s="71" t="s">
        <v>90</v>
      </c>
      <c r="L47" s="71" t="s">
        <v>91</v>
      </c>
      <c r="M47" s="71" t="s">
        <v>92</v>
      </c>
      <c r="N47" s="71" t="s">
        <v>93</v>
      </c>
      <c r="O47" s="71" t="s">
        <v>94</v>
      </c>
      <c r="P47" s="71" t="s">
        <v>95</v>
      </c>
      <c r="Q47" s="71" t="s">
        <v>96</v>
      </c>
      <c r="R47" s="71" t="s">
        <v>97</v>
      </c>
      <c r="S47" s="71" t="s">
        <v>98</v>
      </c>
      <c r="T47" s="71" t="s">
        <v>99</v>
      </c>
      <c r="U47" s="71" t="s">
        <v>100</v>
      </c>
      <c r="V47" s="71" t="s">
        <v>101</v>
      </c>
      <c r="W47" s="71" t="s">
        <v>102</v>
      </c>
      <c r="X47" s="71" t="s">
        <v>103</v>
      </c>
      <c r="Y47" s="71" t="s">
        <v>104</v>
      </c>
      <c r="Z47" s="71" t="s">
        <v>105</v>
      </c>
      <c r="AA47" s="71" t="s">
        <v>106</v>
      </c>
      <c r="AB47" s="71" t="s">
        <v>107</v>
      </c>
      <c r="AC47" s="71" t="s">
        <v>108</v>
      </c>
      <c r="AD47" s="71" t="s">
        <v>109</v>
      </c>
      <c r="AE47" s="71" t="s">
        <v>110</v>
      </c>
      <c r="AF47" s="71" t="s">
        <v>111</v>
      </c>
      <c r="AG47" s="71" t="s">
        <v>112</v>
      </c>
      <c r="AH47" s="206" t="s">
        <v>179</v>
      </c>
      <c r="AI47" s="206" t="s">
        <v>180</v>
      </c>
      <c r="AJ47" s="206" t="s">
        <v>194</v>
      </c>
      <c r="AK47" s="206" t="s">
        <v>196</v>
      </c>
      <c r="AL47" s="206" t="s">
        <v>198</v>
      </c>
      <c r="AM47" s="206" t="s">
        <v>200</v>
      </c>
      <c r="AN47" s="206" t="s">
        <v>201</v>
      </c>
      <c r="AO47" s="206" t="s">
        <v>205</v>
      </c>
      <c r="AP47" s="206" t="s">
        <v>209</v>
      </c>
      <c r="AQ47" s="206" t="s">
        <v>211</v>
      </c>
      <c r="AR47" s="206" t="s">
        <v>251</v>
      </c>
      <c r="AS47" s="206" t="s">
        <v>263</v>
      </c>
      <c r="AT47" s="206" t="s">
        <v>264</v>
      </c>
      <c r="AU47" s="206" t="s">
        <v>269</v>
      </c>
      <c r="AV47" s="206" t="s">
        <v>270</v>
      </c>
      <c r="AW47" s="206" t="s">
        <v>271</v>
      </c>
      <c r="AX47" s="206" t="s">
        <v>272</v>
      </c>
      <c r="AY47" s="206" t="s">
        <v>274</v>
      </c>
      <c r="AZ47" s="206" t="s">
        <v>277</v>
      </c>
      <c r="BA47" s="206" t="s">
        <v>279</v>
      </c>
      <c r="BB47" s="206" t="s">
        <v>280</v>
      </c>
      <c r="BC47" s="206" t="s">
        <v>282</v>
      </c>
      <c r="BD47" s="206" t="s">
        <v>283</v>
      </c>
      <c r="BE47" s="206" t="s">
        <v>284</v>
      </c>
      <c r="BF47" s="206" t="s">
        <v>287</v>
      </c>
      <c r="BG47" s="62" t="s">
        <v>289</v>
      </c>
      <c r="BH47" s="62" t="s">
        <v>290</v>
      </c>
      <c r="BI47" s="62" t="s">
        <v>291</v>
      </c>
      <c r="BJ47" s="62" t="s">
        <v>293</v>
      </c>
      <c r="BK47" s="62" t="s">
        <v>310</v>
      </c>
      <c r="BL47" s="62" t="s">
        <v>313</v>
      </c>
      <c r="BM47" s="62" t="s">
        <v>402</v>
      </c>
      <c r="BN47" s="62" t="s">
        <v>405</v>
      </c>
      <c r="BO47" s="62" t="s">
        <v>408</v>
      </c>
      <c r="BP47" s="62" t="s">
        <v>409</v>
      </c>
    </row>
    <row r="48" spans="1:68" s="58" customFormat="1" x14ac:dyDescent="0.3">
      <c r="A48" s="57"/>
      <c r="B48" s="270" t="s">
        <v>122</v>
      </c>
      <c r="C48" s="271" t="s">
        <v>22</v>
      </c>
      <c r="D48" s="272">
        <v>13973.054627566502</v>
      </c>
      <c r="E48" s="272">
        <v>14269.553993542955</v>
      </c>
      <c r="F48" s="272">
        <v>13268.69463139708</v>
      </c>
      <c r="G48" s="272">
        <v>14450.516047894784</v>
      </c>
      <c r="H48" s="272">
        <v>13930.094581060317</v>
      </c>
      <c r="I48" s="272">
        <v>15049.383454237073</v>
      </c>
      <c r="J48" s="272">
        <v>14209.588754549941</v>
      </c>
      <c r="K48" s="272">
        <v>15273.766100559727</v>
      </c>
      <c r="L48" s="272">
        <v>14345.748859294647</v>
      </c>
      <c r="M48" s="272">
        <v>14946.002343324228</v>
      </c>
      <c r="N48" s="272">
        <v>14378.236805595217</v>
      </c>
      <c r="O48" s="272">
        <v>15032.636866792414</v>
      </c>
      <c r="P48" s="272">
        <v>14662.584168675889</v>
      </c>
      <c r="Q48" s="272">
        <v>15854.268733720039</v>
      </c>
      <c r="R48" s="272">
        <v>15016.44152421451</v>
      </c>
      <c r="S48" s="272">
        <v>15968.573171591621</v>
      </c>
      <c r="T48" s="272">
        <v>15440.839283426491</v>
      </c>
      <c r="U48" s="272">
        <v>15833.073586682347</v>
      </c>
      <c r="V48" s="272">
        <v>15159.325774483099</v>
      </c>
      <c r="W48" s="272">
        <v>15731.775838694348</v>
      </c>
      <c r="X48" s="272">
        <v>15697.764066123698</v>
      </c>
      <c r="Y48" s="272">
        <v>17463.762523562611</v>
      </c>
      <c r="Z48" s="272">
        <v>16046.158319632055</v>
      </c>
      <c r="AA48" s="272">
        <v>17059.304826960957</v>
      </c>
      <c r="AB48" s="272">
        <v>17715.695530318597</v>
      </c>
      <c r="AC48" s="272">
        <v>19088.906390960045</v>
      </c>
      <c r="AD48" s="272">
        <v>16937.684423515548</v>
      </c>
      <c r="AE48" s="272">
        <v>19209.363483998768</v>
      </c>
      <c r="AF48" s="272">
        <v>18015.243051983522</v>
      </c>
      <c r="AG48" s="272">
        <v>19854.013875872333</v>
      </c>
      <c r="AH48" s="272">
        <v>18043.214745861733</v>
      </c>
      <c r="AI48" s="272">
        <v>19503.631605187358</v>
      </c>
      <c r="AJ48" s="272">
        <v>18077.514405490398</v>
      </c>
      <c r="AK48" s="272">
        <v>18967.695039094095</v>
      </c>
      <c r="AL48" s="272">
        <v>17861.132036091349</v>
      </c>
      <c r="AM48" s="272">
        <v>20040.020325419777</v>
      </c>
      <c r="AN48" s="272">
        <v>18847.928709172284</v>
      </c>
      <c r="AO48" s="272">
        <v>20447.454909141776</v>
      </c>
      <c r="AP48" s="272">
        <v>18595.160772889481</v>
      </c>
      <c r="AQ48" s="272">
        <v>19895.110159486758</v>
      </c>
      <c r="AR48" s="272">
        <v>17292.58774473513</v>
      </c>
      <c r="AS48" s="272">
        <v>18169.354999713862</v>
      </c>
      <c r="AT48" s="272">
        <v>16993.014838763018</v>
      </c>
      <c r="AU48" s="272">
        <v>18205.510350434633</v>
      </c>
      <c r="AV48" s="272">
        <v>18821.414836950247</v>
      </c>
      <c r="AW48" s="272">
        <v>19500.775870101596</v>
      </c>
      <c r="AX48" s="272">
        <v>18101.684302677852</v>
      </c>
      <c r="AY48" s="272">
        <v>19950.607454021843</v>
      </c>
      <c r="AZ48" s="272">
        <v>18922.713752823987</v>
      </c>
      <c r="BA48" s="272">
        <v>18197.90392371445</v>
      </c>
      <c r="BB48" s="272">
        <v>16877.71459212208</v>
      </c>
      <c r="BC48" s="272">
        <v>18594.431378925347</v>
      </c>
      <c r="BD48" s="272">
        <v>17595.392864699832</v>
      </c>
      <c r="BE48" s="272">
        <v>17853.687148761142</v>
      </c>
      <c r="BF48" s="272">
        <v>16587.562363806406</v>
      </c>
      <c r="BG48" s="272">
        <v>17978.00636024859</v>
      </c>
      <c r="BH48" s="272">
        <v>17516.033890313349</v>
      </c>
      <c r="BI48" s="272">
        <v>17625.365245082059</v>
      </c>
      <c r="BJ48" s="272">
        <v>16400.854071672504</v>
      </c>
      <c r="BK48" s="272">
        <v>17253.638638868444</v>
      </c>
      <c r="BL48" s="273">
        <v>16919</v>
      </c>
      <c r="BM48" s="272">
        <v>15621</v>
      </c>
      <c r="BN48" s="273">
        <v>12753</v>
      </c>
      <c r="BO48" s="272">
        <v>13846</v>
      </c>
      <c r="BP48" s="273">
        <v>15870</v>
      </c>
    </row>
    <row r="49" spans="1:68" s="58" customFormat="1" x14ac:dyDescent="0.3">
      <c r="A49" s="57"/>
      <c r="B49" s="274" t="s">
        <v>123</v>
      </c>
      <c r="C49" s="73" t="s">
        <v>23</v>
      </c>
      <c r="D49" s="70">
        <v>10254.735789929504</v>
      </c>
      <c r="E49" s="70">
        <v>12327.928834534114</v>
      </c>
      <c r="F49" s="70">
        <v>12188.892043167187</v>
      </c>
      <c r="G49" s="70">
        <v>10798.524129497926</v>
      </c>
      <c r="H49" s="70">
        <v>8431.3183197683866</v>
      </c>
      <c r="I49" s="70">
        <v>10172.197810894653</v>
      </c>
      <c r="J49" s="70">
        <v>9828.5732316004487</v>
      </c>
      <c r="K49" s="70">
        <v>11428.361835864192</v>
      </c>
      <c r="L49" s="70">
        <v>9740.5769961089918</v>
      </c>
      <c r="M49" s="70">
        <v>12723.69552729934</v>
      </c>
      <c r="N49" s="70">
        <v>12944.667270350477</v>
      </c>
      <c r="O49" s="70">
        <v>12124.933384838196</v>
      </c>
      <c r="P49" s="70">
        <v>10938.94454640677</v>
      </c>
      <c r="Q49" s="70">
        <v>11575.782528176323</v>
      </c>
      <c r="R49" s="70">
        <v>11659.859452735787</v>
      </c>
      <c r="S49" s="70">
        <v>11534.638501264246</v>
      </c>
      <c r="T49" s="70">
        <v>11198.209039038346</v>
      </c>
      <c r="U49" s="70">
        <v>10757.334667422661</v>
      </c>
      <c r="V49" s="70">
        <v>10949.429929340924</v>
      </c>
      <c r="W49" s="70">
        <v>10587.283124085187</v>
      </c>
      <c r="X49" s="70">
        <v>8864.6869672433331</v>
      </c>
      <c r="Y49" s="70">
        <v>9803.1724976285532</v>
      </c>
      <c r="Z49" s="70">
        <v>10994.467114687312</v>
      </c>
      <c r="AA49" s="70">
        <v>9532.1757068777824</v>
      </c>
      <c r="AB49" s="70">
        <v>8716.9758116441917</v>
      </c>
      <c r="AC49" s="70">
        <v>9451.4484018629737</v>
      </c>
      <c r="AD49" s="70">
        <v>8780.7535435679511</v>
      </c>
      <c r="AE49" s="70">
        <v>9249.8284751362498</v>
      </c>
      <c r="AF49" s="70">
        <v>9195.4393373603671</v>
      </c>
      <c r="AG49" s="70">
        <v>9566.6580205781174</v>
      </c>
      <c r="AH49" s="70">
        <v>9491.9995144561108</v>
      </c>
      <c r="AI49" s="70">
        <v>9699.3842536839056</v>
      </c>
      <c r="AJ49" s="70">
        <v>9552.5381550580369</v>
      </c>
      <c r="AK49" s="70">
        <v>9874.5882373451659</v>
      </c>
      <c r="AL49" s="70">
        <v>9956.9168298095447</v>
      </c>
      <c r="AM49" s="70">
        <v>10048.931139034437</v>
      </c>
      <c r="AN49" s="70">
        <v>9795.7825131705504</v>
      </c>
      <c r="AO49" s="70">
        <v>11273.635168550227</v>
      </c>
      <c r="AP49" s="70">
        <v>11030.861925321986</v>
      </c>
      <c r="AQ49" s="70">
        <v>11985.455745782543</v>
      </c>
      <c r="AR49" s="70">
        <v>11385.495044398183</v>
      </c>
      <c r="AS49" s="70">
        <v>11260.044384290162</v>
      </c>
      <c r="AT49" s="70">
        <v>11327.855551916122</v>
      </c>
      <c r="AU49" s="70">
        <v>11168.499307995122</v>
      </c>
      <c r="AV49" s="70">
        <v>10698.330509040059</v>
      </c>
      <c r="AW49" s="70">
        <v>11562.825682071949</v>
      </c>
      <c r="AX49" s="70">
        <v>11536.87460745936</v>
      </c>
      <c r="AY49" s="70">
        <v>11327.644068395357</v>
      </c>
      <c r="AZ49" s="70">
        <v>10538.848338847807</v>
      </c>
      <c r="BA49" s="70">
        <v>9809.9293189058099</v>
      </c>
      <c r="BB49" s="70">
        <v>12497.024521340074</v>
      </c>
      <c r="BC49" s="70">
        <v>12613.854747532867</v>
      </c>
      <c r="BD49" s="70">
        <v>12221.820331330186</v>
      </c>
      <c r="BE49" s="70">
        <v>11553.015570609368</v>
      </c>
      <c r="BF49" s="70">
        <v>12296.620863779224</v>
      </c>
      <c r="BG49" s="70">
        <v>12500.488981630526</v>
      </c>
      <c r="BH49" s="70">
        <v>11148.245298540172</v>
      </c>
      <c r="BI49" s="70">
        <v>10190.142876202402</v>
      </c>
      <c r="BJ49" s="70">
        <v>10113.201572687705</v>
      </c>
      <c r="BK49" s="70">
        <v>8698.9471366556609</v>
      </c>
      <c r="BL49" s="42">
        <v>9650</v>
      </c>
      <c r="BM49" s="70">
        <v>7897</v>
      </c>
      <c r="BN49" s="42">
        <v>10250</v>
      </c>
      <c r="BO49" s="70">
        <v>8961</v>
      </c>
      <c r="BP49" s="42">
        <v>6291</v>
      </c>
    </row>
    <row r="50" spans="1:68" s="58" customFormat="1" x14ac:dyDescent="0.3">
      <c r="A50" s="57"/>
      <c r="B50" s="274" t="s">
        <v>124</v>
      </c>
      <c r="C50" s="73" t="s">
        <v>0</v>
      </c>
      <c r="D50" s="70">
        <v>210194.18129293169</v>
      </c>
      <c r="E50" s="70">
        <v>220636.52517304049</v>
      </c>
      <c r="F50" s="70">
        <v>185168.38537552362</v>
      </c>
      <c r="G50" s="70">
        <v>176600.42223442203</v>
      </c>
      <c r="H50" s="70">
        <v>154232.06543849764</v>
      </c>
      <c r="I50" s="70">
        <v>161186.69552819704</v>
      </c>
      <c r="J50" s="70">
        <v>144985.26137107011</v>
      </c>
      <c r="K50" s="70">
        <v>158987.65050631369</v>
      </c>
      <c r="L50" s="70">
        <v>170373.21197439003</v>
      </c>
      <c r="M50" s="70">
        <v>198067.34471948497</v>
      </c>
      <c r="N50" s="70">
        <v>182107.28052408429</v>
      </c>
      <c r="O50" s="70">
        <v>209471.44752916248</v>
      </c>
      <c r="P50" s="70">
        <v>208119.38602020082</v>
      </c>
      <c r="Q50" s="70">
        <v>214067.33434571751</v>
      </c>
      <c r="R50" s="70">
        <v>185099.23395255127</v>
      </c>
      <c r="S50" s="70">
        <v>195664.12118808436</v>
      </c>
      <c r="T50" s="70">
        <v>190468.60623789465</v>
      </c>
      <c r="U50" s="70">
        <v>201062.99772282632</v>
      </c>
      <c r="V50" s="70">
        <v>176350.08979378862</v>
      </c>
      <c r="W50" s="70">
        <v>178136.37054152507</v>
      </c>
      <c r="X50" s="70">
        <v>179013.2004732471</v>
      </c>
      <c r="Y50" s="70">
        <v>188087.58922546604</v>
      </c>
      <c r="Z50" s="70">
        <v>167835.63678363131</v>
      </c>
      <c r="AA50" s="70">
        <v>180208.5096392913</v>
      </c>
      <c r="AB50" s="70">
        <v>174448.03063048571</v>
      </c>
      <c r="AC50" s="70">
        <v>186454.48413514471</v>
      </c>
      <c r="AD50" s="70">
        <v>161328.98285190624</v>
      </c>
      <c r="AE50" s="70">
        <v>178569.27111416083</v>
      </c>
      <c r="AF50" s="70">
        <v>171540.80589762682</v>
      </c>
      <c r="AG50" s="70">
        <v>208562.31441150117</v>
      </c>
      <c r="AH50" s="70">
        <v>174732.89949958099</v>
      </c>
      <c r="AI50" s="70">
        <v>193663.16669486417</v>
      </c>
      <c r="AJ50" s="70">
        <v>187436.77142302823</v>
      </c>
      <c r="AK50" s="70">
        <v>204228.79078189502</v>
      </c>
      <c r="AL50" s="70">
        <v>175989.77031867902</v>
      </c>
      <c r="AM50" s="70">
        <v>194489.77940109809</v>
      </c>
      <c r="AN50" s="70">
        <v>195898.23325538615</v>
      </c>
      <c r="AO50" s="70">
        <v>204487.63609943973</v>
      </c>
      <c r="AP50" s="70">
        <v>179367.99940284228</v>
      </c>
      <c r="AQ50" s="70">
        <v>205643.50669747323</v>
      </c>
      <c r="AR50" s="70">
        <v>205768.4678348657</v>
      </c>
      <c r="AS50" s="70">
        <v>212843.41359292236</v>
      </c>
      <c r="AT50" s="70">
        <v>179636.79261260119</v>
      </c>
      <c r="AU50" s="70">
        <v>210586.62798871755</v>
      </c>
      <c r="AV50" s="70">
        <v>206816.1982786993</v>
      </c>
      <c r="AW50" s="70">
        <v>210949.64460835521</v>
      </c>
      <c r="AX50" s="70">
        <v>180723.10837967429</v>
      </c>
      <c r="AY50" s="70">
        <v>201047.04311141462</v>
      </c>
      <c r="AZ50" s="70">
        <v>196711.54382197405</v>
      </c>
      <c r="BA50" s="70">
        <v>173946.29375593676</v>
      </c>
      <c r="BB50" s="70">
        <v>169170.98447564457</v>
      </c>
      <c r="BC50" s="70">
        <v>209924.96608223059</v>
      </c>
      <c r="BD50" s="70">
        <v>221792.12118907468</v>
      </c>
      <c r="BE50" s="70">
        <v>229439.92169388197</v>
      </c>
      <c r="BF50" s="70">
        <v>201193.61989121797</v>
      </c>
      <c r="BG50" s="70">
        <v>241167.9667065058</v>
      </c>
      <c r="BH50" s="70">
        <v>227520.12681225879</v>
      </c>
      <c r="BI50" s="70">
        <v>241748.47829964862</v>
      </c>
      <c r="BJ50" s="70">
        <v>216556.38343652699</v>
      </c>
      <c r="BK50" s="70">
        <v>250894.23544814487</v>
      </c>
      <c r="BL50" s="42">
        <v>233385</v>
      </c>
      <c r="BM50" s="70">
        <v>232214</v>
      </c>
      <c r="BN50" s="42">
        <v>202015</v>
      </c>
      <c r="BO50" s="70">
        <v>223907</v>
      </c>
      <c r="BP50" s="42">
        <v>231636</v>
      </c>
    </row>
    <row r="51" spans="1:68" s="58" customFormat="1" x14ac:dyDescent="0.3">
      <c r="A51" s="57"/>
      <c r="B51" s="274" t="s">
        <v>125</v>
      </c>
      <c r="C51" s="73" t="s">
        <v>28</v>
      </c>
      <c r="D51" s="70">
        <v>42164.88232745303</v>
      </c>
      <c r="E51" s="70">
        <v>32543.529705584875</v>
      </c>
      <c r="F51" s="70">
        <v>26968.526049411827</v>
      </c>
      <c r="G51" s="70">
        <v>34938.931605563805</v>
      </c>
      <c r="H51" s="70">
        <v>41509.212203935764</v>
      </c>
      <c r="I51" s="70">
        <v>30652.085459963597</v>
      </c>
      <c r="J51" s="70">
        <v>26468.786143032266</v>
      </c>
      <c r="K51" s="70">
        <v>35133.312509295567</v>
      </c>
      <c r="L51" s="70">
        <v>38748.052707325267</v>
      </c>
      <c r="M51" s="70">
        <v>31705.323922527994</v>
      </c>
      <c r="N51" s="70">
        <v>26404.331908992983</v>
      </c>
      <c r="O51" s="70">
        <v>37002.588967222924</v>
      </c>
      <c r="P51" s="70">
        <v>40125.988461051908</v>
      </c>
      <c r="Q51" s="70">
        <v>29797.219938316914</v>
      </c>
      <c r="R51" s="70">
        <v>29129.207003655454</v>
      </c>
      <c r="S51" s="70">
        <v>38355.923730629162</v>
      </c>
      <c r="T51" s="70">
        <v>43922.49954779604</v>
      </c>
      <c r="U51" s="70">
        <v>36018.75009680842</v>
      </c>
      <c r="V51" s="70">
        <v>32203.025495507452</v>
      </c>
      <c r="W51" s="70">
        <v>43395.504670532384</v>
      </c>
      <c r="X51" s="70">
        <v>45334.481594206503</v>
      </c>
      <c r="Y51" s="70">
        <v>33150.766966713134</v>
      </c>
      <c r="Z51" s="70">
        <v>29024.045761071226</v>
      </c>
      <c r="AA51" s="70">
        <v>39028.727518939697</v>
      </c>
      <c r="AB51" s="70">
        <v>45640.960544235895</v>
      </c>
      <c r="AC51" s="70">
        <v>33876.628024030477</v>
      </c>
      <c r="AD51" s="70">
        <v>29535.284823576621</v>
      </c>
      <c r="AE51" s="70">
        <v>41726.676133582216</v>
      </c>
      <c r="AF51" s="70">
        <v>45563.686974434866</v>
      </c>
      <c r="AG51" s="70">
        <v>36694.991873090687</v>
      </c>
      <c r="AH51" s="70">
        <v>32644.567695540143</v>
      </c>
      <c r="AI51" s="70">
        <v>42768.672672320812</v>
      </c>
      <c r="AJ51" s="70">
        <v>46799.093451575442</v>
      </c>
      <c r="AK51" s="70">
        <v>32871.579573253694</v>
      </c>
      <c r="AL51" s="70">
        <v>27525.553757146423</v>
      </c>
      <c r="AM51" s="70">
        <v>40381.932499027906</v>
      </c>
      <c r="AN51" s="70">
        <v>44272.65571603526</v>
      </c>
      <c r="AO51" s="70">
        <v>32713.739490684009</v>
      </c>
      <c r="AP51" s="70">
        <v>26856.394665206226</v>
      </c>
      <c r="AQ51" s="70">
        <v>38398.149411465471</v>
      </c>
      <c r="AR51" s="70">
        <v>40868.865503691464</v>
      </c>
      <c r="AS51" s="70">
        <v>28291.475511797198</v>
      </c>
      <c r="AT51" s="70">
        <v>22562.904717280187</v>
      </c>
      <c r="AU51" s="70">
        <v>35388.830693634154</v>
      </c>
      <c r="AV51" s="70">
        <v>38498.625614058779</v>
      </c>
      <c r="AW51" s="70">
        <v>32414.15730063137</v>
      </c>
      <c r="AX51" s="70">
        <v>29980.806059712184</v>
      </c>
      <c r="AY51" s="70">
        <v>46798.402942516557</v>
      </c>
      <c r="AZ51" s="70">
        <v>55159.241372477984</v>
      </c>
      <c r="BA51" s="70">
        <v>42015.172878954763</v>
      </c>
      <c r="BB51" s="70">
        <v>36601.360956055018</v>
      </c>
      <c r="BC51" s="70">
        <v>48865.794692251337</v>
      </c>
      <c r="BD51" s="70">
        <v>52270.882700793496</v>
      </c>
      <c r="BE51" s="70">
        <v>35218.752240091344</v>
      </c>
      <c r="BF51" s="70">
        <v>28750.845266994183</v>
      </c>
      <c r="BG51" s="70">
        <v>43193.771082958105</v>
      </c>
      <c r="BH51" s="70">
        <v>42662.081414298307</v>
      </c>
      <c r="BI51" s="70">
        <v>33573.686298607179</v>
      </c>
      <c r="BJ51" s="70">
        <v>31109.476791119163</v>
      </c>
      <c r="BK51" s="70">
        <v>39183.319572711778</v>
      </c>
      <c r="BL51" s="42">
        <v>41688</v>
      </c>
      <c r="BM51" s="70">
        <v>32543</v>
      </c>
      <c r="BN51" s="42">
        <v>29674</v>
      </c>
      <c r="BO51" s="70">
        <v>42523</v>
      </c>
      <c r="BP51" s="42">
        <v>41257</v>
      </c>
    </row>
    <row r="52" spans="1:68" s="58" customFormat="1" x14ac:dyDescent="0.3">
      <c r="A52" s="57"/>
      <c r="B52" s="274" t="s">
        <v>126</v>
      </c>
      <c r="C52" s="73" t="s">
        <v>24</v>
      </c>
      <c r="D52" s="70">
        <v>64612.285508442124</v>
      </c>
      <c r="E52" s="70">
        <v>74074.9543243238</v>
      </c>
      <c r="F52" s="70">
        <v>62212.49810441443</v>
      </c>
      <c r="G52" s="70">
        <v>81871.420037409014</v>
      </c>
      <c r="H52" s="70">
        <v>59565.028860256389</v>
      </c>
      <c r="I52" s="70">
        <v>74306.786972767499</v>
      </c>
      <c r="J52" s="70">
        <v>66943.84592195724</v>
      </c>
      <c r="K52" s="70">
        <v>86603.639408128874</v>
      </c>
      <c r="L52" s="70">
        <v>57340.444012321699</v>
      </c>
      <c r="M52" s="70">
        <v>72025.848265348686</v>
      </c>
      <c r="N52" s="70">
        <v>66959.401160792913</v>
      </c>
      <c r="O52" s="70">
        <v>87851.984440134824</v>
      </c>
      <c r="P52" s="70">
        <v>60026.813668915929</v>
      </c>
      <c r="Q52" s="70">
        <v>75810.159206274417</v>
      </c>
      <c r="R52" s="70">
        <v>69221.267543085603</v>
      </c>
      <c r="S52" s="70">
        <v>88814.897604029</v>
      </c>
      <c r="T52" s="70">
        <v>63220.274394432381</v>
      </c>
      <c r="U52" s="70">
        <v>74156.748667126099</v>
      </c>
      <c r="V52" s="70">
        <v>68023.733062860672</v>
      </c>
      <c r="W52" s="70">
        <v>87401.788545750853</v>
      </c>
      <c r="X52" s="70">
        <v>58209.140390296299</v>
      </c>
      <c r="Y52" s="70">
        <v>72300.483029776966</v>
      </c>
      <c r="Z52" s="70">
        <v>66171.358996435752</v>
      </c>
      <c r="AA52" s="70">
        <v>84365.051387020649</v>
      </c>
      <c r="AB52" s="70">
        <v>58914.470487202285</v>
      </c>
      <c r="AC52" s="70">
        <v>72752.374931024315</v>
      </c>
      <c r="AD52" s="70">
        <v>67963.563092247947</v>
      </c>
      <c r="AE52" s="70">
        <v>90068.683595836526</v>
      </c>
      <c r="AF52" s="70">
        <v>63716.389112059827</v>
      </c>
      <c r="AG52" s="70">
        <v>79304.986051591928</v>
      </c>
      <c r="AH52" s="70">
        <v>70770.713650360078</v>
      </c>
      <c r="AI52" s="70">
        <v>95309.2040228392</v>
      </c>
      <c r="AJ52" s="70">
        <v>63030.44307439866</v>
      </c>
      <c r="AK52" s="70">
        <v>79293.638460850416</v>
      </c>
      <c r="AL52" s="70">
        <v>68518.114841642047</v>
      </c>
      <c r="AM52" s="70">
        <v>91930.571760638893</v>
      </c>
      <c r="AN52" s="70">
        <v>65480.670067140774</v>
      </c>
      <c r="AO52" s="70">
        <v>81769.473999745402</v>
      </c>
      <c r="AP52" s="70">
        <v>72679.0270128189</v>
      </c>
      <c r="AQ52" s="70">
        <v>96200.837022007458</v>
      </c>
      <c r="AR52" s="70">
        <v>68988.975815337195</v>
      </c>
      <c r="AS52" s="70">
        <v>83966.78216552407</v>
      </c>
      <c r="AT52" s="70">
        <v>76862.141514615098</v>
      </c>
      <c r="AU52" s="70">
        <v>99343.306056479138</v>
      </c>
      <c r="AV52" s="70">
        <v>73850.255290698333</v>
      </c>
      <c r="AW52" s="70">
        <v>86639.137153367061</v>
      </c>
      <c r="AX52" s="70">
        <v>78412.890553734353</v>
      </c>
      <c r="AY52" s="70">
        <v>100670.54352042955</v>
      </c>
      <c r="AZ52" s="70">
        <v>74381.428787362005</v>
      </c>
      <c r="BA52" s="70">
        <v>87788.939185485986</v>
      </c>
      <c r="BB52" s="70">
        <v>77051.717057976348</v>
      </c>
      <c r="BC52" s="70">
        <v>97987.664859472803</v>
      </c>
      <c r="BD52" s="70">
        <v>70756.447492742329</v>
      </c>
      <c r="BE52" s="70">
        <v>89485.527535279951</v>
      </c>
      <c r="BF52" s="70">
        <v>78094.994378194562</v>
      </c>
      <c r="BG52" s="70">
        <v>102071.89632690283</v>
      </c>
      <c r="BH52" s="70">
        <v>77138.142587895709</v>
      </c>
      <c r="BI52" s="70">
        <v>92713.071042329364</v>
      </c>
      <c r="BJ52" s="70">
        <v>79858.6822379636</v>
      </c>
      <c r="BK52" s="70">
        <v>104218.99978336233</v>
      </c>
      <c r="BL52" s="42">
        <v>81939</v>
      </c>
      <c r="BM52" s="70">
        <v>96766</v>
      </c>
      <c r="BN52" s="42">
        <v>81518</v>
      </c>
      <c r="BO52" s="70">
        <v>110226</v>
      </c>
      <c r="BP52" s="42">
        <v>84040</v>
      </c>
    </row>
    <row r="53" spans="1:68" s="58" customFormat="1" x14ac:dyDescent="0.3">
      <c r="A53" s="57"/>
      <c r="B53" s="274" t="s">
        <v>127</v>
      </c>
      <c r="C53" s="73" t="s">
        <v>199</v>
      </c>
      <c r="D53" s="70">
        <v>47893.917716223106</v>
      </c>
      <c r="E53" s="70">
        <v>51698.410666791926</v>
      </c>
      <c r="F53" s="70">
        <v>48125.642093057308</v>
      </c>
      <c r="G53" s="70">
        <v>50088.979540416192</v>
      </c>
      <c r="H53" s="70">
        <v>42600.831335495175</v>
      </c>
      <c r="I53" s="70">
        <v>45164.557528104604</v>
      </c>
      <c r="J53" s="70">
        <v>42730.571828110093</v>
      </c>
      <c r="K53" s="70">
        <v>45525.39827318985</v>
      </c>
      <c r="L53" s="70">
        <v>41542.183969321988</v>
      </c>
      <c r="M53" s="70">
        <v>47286.239411616203</v>
      </c>
      <c r="N53" s="70">
        <v>46854.872889112652</v>
      </c>
      <c r="O53" s="70">
        <v>51291.596661978918</v>
      </c>
      <c r="P53" s="70">
        <v>47686.709044649142</v>
      </c>
      <c r="Q53" s="70">
        <v>53665.73979088851</v>
      </c>
      <c r="R53" s="70">
        <v>51285.076141816426</v>
      </c>
      <c r="S53" s="70">
        <v>53450.772405862932</v>
      </c>
      <c r="T53" s="70">
        <v>47884.769539074041</v>
      </c>
      <c r="U53" s="70">
        <v>51518.955764946804</v>
      </c>
      <c r="V53" s="70">
        <v>48760.744251031174</v>
      </c>
      <c r="W53" s="70">
        <v>51936.152581875751</v>
      </c>
      <c r="X53" s="70">
        <v>47501.806309040148</v>
      </c>
      <c r="Y53" s="70">
        <v>53353.109145313931</v>
      </c>
      <c r="Z53" s="70">
        <v>50311.557178668299</v>
      </c>
      <c r="AA53" s="70">
        <v>53961.419538643058</v>
      </c>
      <c r="AB53" s="70">
        <v>49476.781961028151</v>
      </c>
      <c r="AC53" s="70">
        <v>54836.169194405607</v>
      </c>
      <c r="AD53" s="70">
        <v>51562.903104352081</v>
      </c>
      <c r="AE53" s="70">
        <v>52260.574815205946</v>
      </c>
      <c r="AF53" s="70">
        <v>49001.746917523444</v>
      </c>
      <c r="AG53" s="70">
        <v>52442.63642613103</v>
      </c>
      <c r="AH53" s="70">
        <v>50006.415960139406</v>
      </c>
      <c r="AI53" s="70">
        <v>51652.768071922808</v>
      </c>
      <c r="AJ53" s="70">
        <v>47308.324844970834</v>
      </c>
      <c r="AK53" s="70">
        <v>53437.885198742748</v>
      </c>
      <c r="AL53" s="70">
        <v>50368.604610436989</v>
      </c>
      <c r="AM53" s="70">
        <v>53004.559870607409</v>
      </c>
      <c r="AN53" s="70">
        <v>49760.438312235776</v>
      </c>
      <c r="AO53" s="70">
        <v>53625.885403210894</v>
      </c>
      <c r="AP53" s="70">
        <v>51284.099981105581</v>
      </c>
      <c r="AQ53" s="70">
        <v>55163.307563343078</v>
      </c>
      <c r="AR53" s="70">
        <v>51204.520055605877</v>
      </c>
      <c r="AS53" s="70">
        <v>56347.165207349972</v>
      </c>
      <c r="AT53" s="70">
        <v>53339.993899485235</v>
      </c>
      <c r="AU53" s="70">
        <v>57672.589215531443</v>
      </c>
      <c r="AV53" s="70">
        <v>54287.414561552163</v>
      </c>
      <c r="AW53" s="70">
        <v>59221.360790701583</v>
      </c>
      <c r="AX53" s="70">
        <v>55179.981350360875</v>
      </c>
      <c r="AY53" s="70">
        <v>55903.202371820713</v>
      </c>
      <c r="AZ53" s="70">
        <v>49324.140782486153</v>
      </c>
      <c r="BA53" s="70">
        <v>40260.42640507852</v>
      </c>
      <c r="BB53" s="70">
        <v>40863.334235061295</v>
      </c>
      <c r="BC53" s="70">
        <v>45009.581624171959</v>
      </c>
      <c r="BD53" s="70">
        <v>40273.478285264246</v>
      </c>
      <c r="BE53" s="70">
        <v>43811.319718649647</v>
      </c>
      <c r="BF53" s="70">
        <v>44892.2347207899</v>
      </c>
      <c r="BG53" s="70">
        <v>52707.316500067696</v>
      </c>
      <c r="BH53" s="42">
        <v>47490.448304977683</v>
      </c>
      <c r="BI53" s="42">
        <v>53366.535541858924</v>
      </c>
      <c r="BJ53" s="42">
        <v>50847.910591710614</v>
      </c>
      <c r="BK53" s="42">
        <v>54751.567970401054</v>
      </c>
      <c r="BL53" s="42">
        <v>48469</v>
      </c>
      <c r="BM53" s="42">
        <v>47554</v>
      </c>
      <c r="BN53" s="42">
        <v>43895</v>
      </c>
      <c r="BO53" s="42">
        <v>51918</v>
      </c>
      <c r="BP53" s="42">
        <v>44507</v>
      </c>
    </row>
    <row r="54" spans="1:68" s="58" customFormat="1" x14ac:dyDescent="0.3">
      <c r="A54" s="57"/>
      <c r="B54" s="274" t="s">
        <v>128</v>
      </c>
      <c r="C54" s="73" t="s">
        <v>29</v>
      </c>
      <c r="D54" s="70">
        <v>408269.3045286308</v>
      </c>
      <c r="E54" s="70">
        <v>456025.40801861696</v>
      </c>
      <c r="F54" s="70">
        <v>428532.94799383398</v>
      </c>
      <c r="G54" s="70">
        <v>462019.6131827737</v>
      </c>
      <c r="H54" s="70">
        <v>404308.573930713</v>
      </c>
      <c r="I54" s="70">
        <v>448736.55528494454</v>
      </c>
      <c r="J54" s="70">
        <v>420221.22697727737</v>
      </c>
      <c r="K54" s="70">
        <v>467626.88519756414</v>
      </c>
      <c r="L54" s="70">
        <v>411924.22499241203</v>
      </c>
      <c r="M54" s="70">
        <v>467160.06487211422</v>
      </c>
      <c r="N54" s="70">
        <v>444764.87705629197</v>
      </c>
      <c r="O54" s="70">
        <v>489850.48115255177</v>
      </c>
      <c r="P54" s="70">
        <v>437910.47376458364</v>
      </c>
      <c r="Q54" s="70">
        <v>490255.61317652842</v>
      </c>
      <c r="R54" s="70">
        <v>467153.83118760644</v>
      </c>
      <c r="S54" s="70">
        <v>497110.37921682477</v>
      </c>
      <c r="T54" s="70">
        <v>444590.9200941103</v>
      </c>
      <c r="U54" s="70">
        <v>492106.66399447643</v>
      </c>
      <c r="V54" s="70">
        <v>463928.15437473415</v>
      </c>
      <c r="W54" s="70">
        <v>506883.48998306674</v>
      </c>
      <c r="X54" s="70">
        <v>457542.60025183595</v>
      </c>
      <c r="Y54" s="70">
        <v>508772.66048679629</v>
      </c>
      <c r="Z54" s="70">
        <v>484394.15776319802</v>
      </c>
      <c r="AA54" s="70">
        <v>540418.02435101662</v>
      </c>
      <c r="AB54" s="70">
        <v>482238.25265556516</v>
      </c>
      <c r="AC54" s="70">
        <v>530426.20877490588</v>
      </c>
      <c r="AD54" s="70">
        <v>506899.53613542003</v>
      </c>
      <c r="AE54" s="70">
        <v>560579.95526906103</v>
      </c>
      <c r="AF54" s="70">
        <v>510851.5855535742</v>
      </c>
      <c r="AG54" s="70">
        <v>557036.71373206296</v>
      </c>
      <c r="AH54" s="70">
        <v>529421.65068418928</v>
      </c>
      <c r="AI54" s="70">
        <v>590865.59679712763</v>
      </c>
      <c r="AJ54" s="70">
        <v>522058.8620701264</v>
      </c>
      <c r="AK54" s="70">
        <v>585349.34795311443</v>
      </c>
      <c r="AL54" s="70">
        <v>549146.488856329</v>
      </c>
      <c r="AM54" s="70">
        <v>607218.35816406761</v>
      </c>
      <c r="AN54" s="70">
        <v>546573.6429174795</v>
      </c>
      <c r="AO54" s="70">
        <v>585482.82650727092</v>
      </c>
      <c r="AP54" s="70">
        <v>556118.25234427582</v>
      </c>
      <c r="AQ54" s="70">
        <v>615039.19111786014</v>
      </c>
      <c r="AR54" s="70">
        <v>554174.2584682469</v>
      </c>
      <c r="AS54" s="70">
        <v>609987.88624480204</v>
      </c>
      <c r="AT54" s="70">
        <v>571438.54170774214</v>
      </c>
      <c r="AU54" s="70">
        <v>634250.45780725998</v>
      </c>
      <c r="AV54" s="70">
        <v>575849.75275864766</v>
      </c>
      <c r="AW54" s="70">
        <v>632110.65785099776</v>
      </c>
      <c r="AX54" s="70">
        <v>597296.22549171699</v>
      </c>
      <c r="AY54" s="70">
        <v>664589.6740816622</v>
      </c>
      <c r="AZ54" s="70">
        <v>606605.92699153733</v>
      </c>
      <c r="BA54" s="70">
        <v>594252.22676075227</v>
      </c>
      <c r="BB54" s="70">
        <v>588925.69927861926</v>
      </c>
      <c r="BC54" s="70">
        <v>665393.37875044078</v>
      </c>
      <c r="BD54" s="70">
        <v>604731.04014685785</v>
      </c>
      <c r="BE54" s="70">
        <v>663452.82269655436</v>
      </c>
      <c r="BF54" s="70">
        <v>624052.35680952983</v>
      </c>
      <c r="BG54" s="70">
        <v>714963.81704299105</v>
      </c>
      <c r="BH54" s="42">
        <v>630176.13138281391</v>
      </c>
      <c r="BI54" s="42">
        <v>672517.8311416615</v>
      </c>
      <c r="BJ54" s="42">
        <v>633146.19920297677</v>
      </c>
      <c r="BK54" s="42">
        <v>694255.31655156601</v>
      </c>
      <c r="BL54" s="42">
        <v>639748</v>
      </c>
      <c r="BM54" s="42">
        <v>673018</v>
      </c>
      <c r="BN54" s="42">
        <v>645048</v>
      </c>
      <c r="BO54" s="42">
        <v>709156</v>
      </c>
      <c r="BP54" s="42">
        <v>649648</v>
      </c>
    </row>
    <row r="55" spans="1:68" s="74" customFormat="1" x14ac:dyDescent="0.3">
      <c r="A55" s="57"/>
      <c r="B55" s="274" t="s">
        <v>129</v>
      </c>
      <c r="C55" s="73" t="s">
        <v>26</v>
      </c>
      <c r="D55" s="70">
        <v>278588.87107414205</v>
      </c>
      <c r="E55" s="70">
        <v>268248.59467063716</v>
      </c>
      <c r="F55" s="70">
        <v>219556.06357380477</v>
      </c>
      <c r="G55" s="70">
        <v>266915.44769580005</v>
      </c>
      <c r="H55" s="70">
        <v>282311.75547334697</v>
      </c>
      <c r="I55" s="70">
        <v>267431.98623918247</v>
      </c>
      <c r="J55" s="70">
        <v>223520.3081133024</v>
      </c>
      <c r="K55" s="70">
        <v>270310.12758555263</v>
      </c>
      <c r="L55" s="70">
        <v>282931.69181525073</v>
      </c>
      <c r="M55" s="70">
        <v>270260.21419440571</v>
      </c>
      <c r="N55" s="70">
        <v>224907.24535975029</v>
      </c>
      <c r="O55" s="70">
        <v>271874.55602044705</v>
      </c>
      <c r="P55" s="70">
        <v>283037.61458373623</v>
      </c>
      <c r="Q55" s="70">
        <v>267265.45577437844</v>
      </c>
      <c r="R55" s="70">
        <v>223308.50111542904</v>
      </c>
      <c r="S55" s="70">
        <v>271330.39333642053</v>
      </c>
      <c r="T55" s="70">
        <v>286816.908477808</v>
      </c>
      <c r="U55" s="70">
        <v>268275.69240735372</v>
      </c>
      <c r="V55" s="70">
        <v>224538.39193303624</v>
      </c>
      <c r="W55" s="70">
        <v>271295.34497233102</v>
      </c>
      <c r="X55" s="70">
        <v>283795.6737614423</v>
      </c>
      <c r="Y55" s="70">
        <v>270634.7195080322</v>
      </c>
      <c r="Z55" s="70">
        <v>226095.60031137354</v>
      </c>
      <c r="AA55" s="70">
        <v>272567.5344684344</v>
      </c>
      <c r="AB55" s="70">
        <v>283804.58003850462</v>
      </c>
      <c r="AC55" s="70">
        <v>270082.7963497538</v>
      </c>
      <c r="AD55" s="70">
        <v>228183.13378741345</v>
      </c>
      <c r="AE55" s="70">
        <v>274132.86491065071</v>
      </c>
      <c r="AF55" s="70">
        <v>286949.17504109297</v>
      </c>
      <c r="AG55" s="70">
        <v>274803.40288387809</v>
      </c>
      <c r="AH55" s="70">
        <v>229834.02922596579</v>
      </c>
      <c r="AI55" s="70">
        <v>279600.21416622115</v>
      </c>
      <c r="AJ55" s="70">
        <v>287347.35197326716</v>
      </c>
      <c r="AK55" s="70">
        <v>286172.42133716354</v>
      </c>
      <c r="AL55" s="70">
        <v>233353.17277731618</v>
      </c>
      <c r="AM55" s="70">
        <v>283741.48131646018</v>
      </c>
      <c r="AN55" s="70">
        <v>294819.07439440186</v>
      </c>
      <c r="AO55" s="70">
        <v>280636.09013773134</v>
      </c>
      <c r="AP55" s="70">
        <v>236475.65335910942</v>
      </c>
      <c r="AQ55" s="70">
        <v>290226.61996713286</v>
      </c>
      <c r="AR55" s="70">
        <v>293506.87555410224</v>
      </c>
      <c r="AS55" s="70">
        <v>285809.72118078143</v>
      </c>
      <c r="AT55" s="70">
        <v>237625.85199422046</v>
      </c>
      <c r="AU55" s="70">
        <v>292546.05288421828</v>
      </c>
      <c r="AV55" s="70">
        <v>296830.43519814935</v>
      </c>
      <c r="AW55" s="70">
        <v>284720.93107518891</v>
      </c>
      <c r="AX55" s="70">
        <v>238732.93874631452</v>
      </c>
      <c r="AY55" s="70">
        <v>290629.36576809484</v>
      </c>
      <c r="AZ55" s="70">
        <v>288294.61498583935</v>
      </c>
      <c r="BA55" s="70">
        <v>268779.97624982375</v>
      </c>
      <c r="BB55" s="70">
        <v>230812.88642580542</v>
      </c>
      <c r="BC55" s="70">
        <v>279310.07384331553</v>
      </c>
      <c r="BD55" s="70">
        <v>289655.48070344509</v>
      </c>
      <c r="BE55" s="70">
        <v>285825.46287699882</v>
      </c>
      <c r="BF55" s="70">
        <v>237395.34890951647</v>
      </c>
      <c r="BG55" s="70">
        <v>284497.64645584224</v>
      </c>
      <c r="BH55" s="42">
        <v>291991.39693033631</v>
      </c>
      <c r="BI55" s="42">
        <v>282589.77237842983</v>
      </c>
      <c r="BJ55" s="42">
        <v>241782.14556183424</v>
      </c>
      <c r="BK55" s="42">
        <v>291574.34848480154</v>
      </c>
      <c r="BL55" s="42">
        <v>302922</v>
      </c>
      <c r="BM55" s="42">
        <v>283530</v>
      </c>
      <c r="BN55" s="42">
        <v>238844</v>
      </c>
      <c r="BO55" s="42">
        <v>294475</v>
      </c>
      <c r="BP55" s="42">
        <v>304067</v>
      </c>
    </row>
    <row r="56" spans="1:68" s="67" customFormat="1" x14ac:dyDescent="0.3">
      <c r="A56" s="57"/>
      <c r="B56" s="275" t="s">
        <v>295</v>
      </c>
      <c r="C56" s="226" t="s">
        <v>294</v>
      </c>
      <c r="D56" s="276">
        <v>13962.410840037492</v>
      </c>
      <c r="E56" s="276">
        <v>16776.745858996415</v>
      </c>
      <c r="F56" s="276">
        <v>13985.824608914021</v>
      </c>
      <c r="G56" s="276">
        <v>15862.047954886639</v>
      </c>
      <c r="H56" s="276">
        <v>13707.9617270751</v>
      </c>
      <c r="I56" s="276">
        <v>16654.603083869715</v>
      </c>
      <c r="J56" s="276">
        <v>13667.432273874156</v>
      </c>
      <c r="K56" s="276">
        <v>15324.636582535009</v>
      </c>
      <c r="L56" s="276">
        <v>13640.53233351521</v>
      </c>
      <c r="M56" s="276">
        <v>16658.035061884962</v>
      </c>
      <c r="N56" s="276">
        <v>13808.092485019977</v>
      </c>
      <c r="O56" s="276">
        <v>15083.253637996937</v>
      </c>
      <c r="P56" s="276">
        <v>13739.389852425296</v>
      </c>
      <c r="Q56" s="276">
        <v>16754.294202626093</v>
      </c>
      <c r="R56" s="276">
        <v>13949.536531110296</v>
      </c>
      <c r="S56" s="276">
        <v>15496.216086231894</v>
      </c>
      <c r="T56" s="276">
        <v>13929.953541856259</v>
      </c>
      <c r="U56" s="276">
        <v>16881.226480642625</v>
      </c>
      <c r="V56" s="276">
        <v>14183.076162939004</v>
      </c>
      <c r="W56" s="276">
        <v>15465.108032963493</v>
      </c>
      <c r="X56" s="276">
        <v>14002.652918595031</v>
      </c>
      <c r="Y56" s="276">
        <v>16553.217460545184</v>
      </c>
      <c r="Z56" s="276">
        <v>14322.813068556212</v>
      </c>
      <c r="AA56" s="276">
        <v>15515.041242051819</v>
      </c>
      <c r="AB56" s="276">
        <v>14412.0206627895</v>
      </c>
      <c r="AC56" s="276">
        <v>16657.155038095065</v>
      </c>
      <c r="AD56" s="276">
        <v>14769.526136564273</v>
      </c>
      <c r="AE56" s="276">
        <v>15983.744727493859</v>
      </c>
      <c r="AF56" s="276">
        <v>14546.082959639885</v>
      </c>
      <c r="AG56" s="276">
        <v>16773.83845455449</v>
      </c>
      <c r="AH56" s="276">
        <v>14878.907335239606</v>
      </c>
      <c r="AI56" s="276">
        <v>16100.538568283791</v>
      </c>
      <c r="AJ56" s="276">
        <v>14506.204855730475</v>
      </c>
      <c r="AK56" s="276">
        <v>16756.227747599842</v>
      </c>
      <c r="AL56" s="276">
        <v>14996.848614089655</v>
      </c>
      <c r="AM56" s="276">
        <v>16251.954995952907</v>
      </c>
      <c r="AN56" s="276">
        <v>15008.295439001187</v>
      </c>
      <c r="AO56" s="276">
        <v>17057.923978396044</v>
      </c>
      <c r="AP56" s="276">
        <v>15412.378975271431</v>
      </c>
      <c r="AQ56" s="276">
        <v>16741.473016256696</v>
      </c>
      <c r="AR56" s="276">
        <v>14996.020526398073</v>
      </c>
      <c r="AS56" s="276">
        <v>17108.069095381656</v>
      </c>
      <c r="AT56" s="276">
        <v>15646.521971912725</v>
      </c>
      <c r="AU56" s="276">
        <v>16494.433362501291</v>
      </c>
      <c r="AV56" s="276">
        <v>15248.457732676199</v>
      </c>
      <c r="AW56" s="276">
        <v>17257.944410625776</v>
      </c>
      <c r="AX56" s="276">
        <v>15581.26820475237</v>
      </c>
      <c r="AY56" s="276">
        <v>16592.323466473434</v>
      </c>
      <c r="AZ56" s="276">
        <v>15054.777774301903</v>
      </c>
      <c r="BA56" s="276">
        <v>15692.207053154194</v>
      </c>
      <c r="BB56" s="276">
        <v>14821.352967961626</v>
      </c>
      <c r="BC56" s="276">
        <v>15875.131300430467</v>
      </c>
      <c r="BD56" s="276">
        <v>14602.49963530883</v>
      </c>
      <c r="BE56" s="276">
        <v>16617.472816775815</v>
      </c>
      <c r="BF56" s="276">
        <v>15383.164108347133</v>
      </c>
      <c r="BG56" s="276">
        <v>16502.960679686981</v>
      </c>
      <c r="BH56" s="277">
        <v>15154.91918939929</v>
      </c>
      <c r="BI56" s="277">
        <v>17515.687587579323</v>
      </c>
      <c r="BJ56" s="277">
        <v>16123.931026270662</v>
      </c>
      <c r="BK56" s="277">
        <v>17063.127114315223</v>
      </c>
      <c r="BL56" s="277">
        <v>15748</v>
      </c>
      <c r="BM56" s="277">
        <v>17624</v>
      </c>
      <c r="BN56" s="277">
        <v>16239</v>
      </c>
      <c r="BO56" s="277">
        <v>17262</v>
      </c>
      <c r="BP56" s="277">
        <v>16234</v>
      </c>
    </row>
    <row r="57" spans="1:68" x14ac:dyDescent="0.3">
      <c r="A57" s="66"/>
      <c r="B57" s="269" t="s">
        <v>243</v>
      </c>
      <c r="C57" s="178" t="s">
        <v>242</v>
      </c>
      <c r="D57" s="209">
        <v>1194767</v>
      </c>
      <c r="E57" s="209">
        <v>1267612</v>
      </c>
      <c r="F57" s="209">
        <v>1127207</v>
      </c>
      <c r="G57" s="209">
        <v>1233300</v>
      </c>
      <c r="H57" s="209">
        <v>1125753</v>
      </c>
      <c r="I57" s="209">
        <v>1188722</v>
      </c>
      <c r="J57" s="209">
        <v>1075806</v>
      </c>
      <c r="K57" s="209">
        <v>1227364</v>
      </c>
      <c r="L57" s="209">
        <v>1148886</v>
      </c>
      <c r="M57" s="209">
        <v>1257832</v>
      </c>
      <c r="N57" s="209">
        <v>1154321</v>
      </c>
      <c r="O57" s="209">
        <v>1322154</v>
      </c>
      <c r="P57" s="209">
        <v>1227264</v>
      </c>
      <c r="Q57" s="209">
        <v>1300733</v>
      </c>
      <c r="R57" s="209">
        <v>1190584</v>
      </c>
      <c r="S57" s="209">
        <v>1319112</v>
      </c>
      <c r="T57" s="209">
        <v>1230261</v>
      </c>
      <c r="U57" s="209">
        <v>1289544</v>
      </c>
      <c r="V57" s="209">
        <v>1179766</v>
      </c>
      <c r="W57" s="209">
        <v>1317243</v>
      </c>
      <c r="X57" s="209">
        <v>1225743</v>
      </c>
      <c r="Y57" s="209">
        <v>1303039</v>
      </c>
      <c r="Z57" s="209">
        <v>1193396</v>
      </c>
      <c r="AA57" s="209">
        <v>1351713</v>
      </c>
      <c r="AB57" s="209">
        <v>1253057</v>
      </c>
      <c r="AC57" s="209">
        <v>1331692</v>
      </c>
      <c r="AD57" s="209">
        <v>1221216</v>
      </c>
      <c r="AE57" s="209">
        <v>1384411</v>
      </c>
      <c r="AF57" s="209">
        <v>1292574</v>
      </c>
      <c r="AG57" s="209">
        <v>1401032</v>
      </c>
      <c r="AH57" s="209">
        <v>1269583</v>
      </c>
      <c r="AI57" s="209">
        <v>1456090</v>
      </c>
      <c r="AJ57" s="209">
        <v>1327761</v>
      </c>
      <c r="AK57" s="209">
        <v>1443327</v>
      </c>
      <c r="AL57" s="209">
        <v>1293663</v>
      </c>
      <c r="AM57" s="209">
        <v>1481867</v>
      </c>
      <c r="AN57" s="209">
        <v>1374756</v>
      </c>
      <c r="AO57" s="209">
        <v>1444761</v>
      </c>
      <c r="AP57" s="209">
        <v>1311953</v>
      </c>
      <c r="AQ57" s="209">
        <v>1516383</v>
      </c>
      <c r="AR57" s="209">
        <v>1396643</v>
      </c>
      <c r="AS57" s="209">
        <v>1485623</v>
      </c>
      <c r="AT57" s="209">
        <v>1331310</v>
      </c>
      <c r="AU57" s="209">
        <v>1541754</v>
      </c>
      <c r="AV57" s="209">
        <v>1430976</v>
      </c>
      <c r="AW57" s="209">
        <v>1513950</v>
      </c>
      <c r="AX57" s="209">
        <v>1374452</v>
      </c>
      <c r="AY57" s="209">
        <v>1582693</v>
      </c>
      <c r="AZ57" s="209">
        <v>1462653</v>
      </c>
      <c r="BA57" s="209">
        <v>1410797</v>
      </c>
      <c r="BB57" s="209">
        <v>1341999</v>
      </c>
      <c r="BC57" s="209">
        <v>1568265</v>
      </c>
      <c r="BD57" s="209">
        <v>1468966</v>
      </c>
      <c r="BE57" s="209">
        <v>1565299</v>
      </c>
      <c r="BF57" s="209">
        <v>1420525</v>
      </c>
      <c r="BG57" s="209">
        <v>1672332</v>
      </c>
      <c r="BH57" s="209">
        <v>1510724</v>
      </c>
      <c r="BI57" s="209">
        <v>1595189</v>
      </c>
      <c r="BJ57" s="209">
        <v>1454335</v>
      </c>
      <c r="BK57" s="209">
        <v>1656286</v>
      </c>
      <c r="BL57" s="215">
        <v>1542125</v>
      </c>
      <c r="BM57" s="209">
        <v>1579880</v>
      </c>
      <c r="BN57" s="215">
        <v>1437374</v>
      </c>
      <c r="BO57" s="209">
        <v>1646655</v>
      </c>
      <c r="BP57" s="215">
        <v>1544874</v>
      </c>
    </row>
    <row r="58" spans="1:68" s="67" customFormat="1" x14ac:dyDescent="0.3">
      <c r="A58" s="57"/>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row>
    <row r="59" spans="1:68" s="67" customFormat="1" x14ac:dyDescent="0.3">
      <c r="A59" s="57"/>
      <c r="B59" s="67" t="s">
        <v>281</v>
      </c>
      <c r="C59" s="180" t="s">
        <v>252</v>
      </c>
      <c r="D59" s="57"/>
      <c r="E59" s="68"/>
      <c r="F59" s="57"/>
      <c r="G59" s="57"/>
      <c r="H59" s="57"/>
      <c r="I59" s="57"/>
      <c r="J59" s="57"/>
      <c r="K59" s="57"/>
      <c r="L59" s="57"/>
      <c r="M59" s="57"/>
      <c r="N59" s="57"/>
      <c r="O59" s="57"/>
      <c r="P59" s="57"/>
      <c r="Q59" s="57"/>
      <c r="R59" s="57"/>
      <c r="S59" s="57"/>
      <c r="T59" s="57"/>
      <c r="U59" s="57"/>
      <c r="V59" s="57"/>
      <c r="W59" s="57"/>
      <c r="X59" s="57"/>
      <c r="Y59" s="57"/>
      <c r="Z59" s="57"/>
      <c r="AA59" s="57"/>
      <c r="AB59" s="57"/>
      <c r="AC59" s="60"/>
      <c r="AD59" s="57"/>
      <c r="AE59" s="2"/>
      <c r="AF59" s="2"/>
      <c r="AG59" s="2"/>
      <c r="AH59" s="2"/>
      <c r="AI59" s="2"/>
      <c r="AJ59" s="58"/>
      <c r="AK59" s="58"/>
      <c r="AL59" s="60"/>
      <c r="AN59" s="77"/>
      <c r="AS59" s="174"/>
      <c r="AT59" s="174"/>
      <c r="AU59" s="174"/>
      <c r="AV59" s="174"/>
      <c r="AW59" s="174"/>
      <c r="AX59" s="174"/>
      <c r="AY59" s="174"/>
      <c r="AZ59" s="174"/>
      <c r="BA59" s="174"/>
      <c r="BB59" s="174"/>
      <c r="BC59" s="174"/>
      <c r="BD59" s="174"/>
      <c r="BE59" s="174"/>
      <c r="BF59" s="174"/>
    </row>
    <row r="60" spans="1:68" s="67" customFormat="1" x14ac:dyDescent="0.3">
      <c r="D60" s="57"/>
      <c r="E60" s="68"/>
      <c r="F60" s="57"/>
      <c r="G60" s="57"/>
      <c r="H60" s="57"/>
      <c r="I60" s="57"/>
      <c r="J60" s="57"/>
      <c r="K60" s="57"/>
      <c r="L60" s="57"/>
      <c r="M60" s="57"/>
      <c r="N60" s="57"/>
      <c r="O60" s="57"/>
      <c r="P60" s="57"/>
      <c r="Q60" s="57"/>
      <c r="R60" s="57"/>
      <c r="S60" s="57"/>
      <c r="T60" s="57"/>
      <c r="U60" s="57"/>
      <c r="V60" s="57"/>
      <c r="W60" s="57"/>
      <c r="X60" s="57"/>
      <c r="Y60" s="57"/>
      <c r="Z60" s="57"/>
      <c r="AA60" s="57"/>
      <c r="AB60" s="57"/>
      <c r="AC60" s="60"/>
      <c r="AD60" s="57"/>
      <c r="AE60" s="60"/>
      <c r="AF60" s="60"/>
      <c r="AG60" s="60"/>
      <c r="AH60" s="60"/>
      <c r="AI60" s="60"/>
      <c r="AJ60" s="58"/>
      <c r="AK60" s="58"/>
      <c r="AL60" s="60"/>
      <c r="AN60" s="77"/>
      <c r="AS60" s="70"/>
      <c r="AT60" s="70"/>
      <c r="AU60" s="70"/>
      <c r="AV60" s="70"/>
      <c r="AW60" s="70"/>
      <c r="AX60" s="70"/>
      <c r="AY60" s="70"/>
      <c r="AZ60" s="70"/>
      <c r="BA60" s="70"/>
      <c r="BB60" s="70"/>
      <c r="BC60" s="70"/>
      <c r="BD60" s="70"/>
      <c r="BE60" s="70"/>
      <c r="BF60" s="70"/>
      <c r="BH60" s="174"/>
      <c r="BL60" s="70"/>
    </row>
    <row r="61" spans="1:68" s="67" customFormat="1" x14ac:dyDescent="0.3">
      <c r="C61" s="75"/>
      <c r="D61" s="57"/>
      <c r="E61" s="68"/>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N61" s="58"/>
    </row>
    <row r="62" spans="1:68" s="67" customFormat="1" x14ac:dyDescent="0.3">
      <c r="B62" s="75"/>
      <c r="C62" s="75"/>
      <c r="D62" s="57"/>
      <c r="E62" s="68"/>
      <c r="F62" s="57"/>
      <c r="G62" s="57"/>
      <c r="H62" s="57"/>
      <c r="I62" s="57"/>
      <c r="J62" s="57"/>
      <c r="K62" s="57"/>
      <c r="L62" s="57"/>
      <c r="M62" s="57"/>
      <c r="N62" s="57"/>
      <c r="O62" s="57"/>
      <c r="P62" s="57"/>
      <c r="Q62" s="57"/>
      <c r="R62" s="57"/>
      <c r="S62" s="57"/>
      <c r="T62" s="57"/>
      <c r="U62" s="57"/>
      <c r="V62" s="57"/>
      <c r="W62" s="57"/>
      <c r="X62" s="57"/>
      <c r="Y62" s="57"/>
      <c r="Z62" s="57"/>
      <c r="AA62" s="57"/>
      <c r="AB62" s="78"/>
      <c r="AC62" s="57"/>
      <c r="AD62" s="57"/>
      <c r="AE62" s="57"/>
      <c r="AF62" s="57"/>
      <c r="AG62" s="57"/>
      <c r="AH62" s="57"/>
      <c r="AI62" s="57"/>
      <c r="AJ62" s="57"/>
      <c r="AK62" s="57"/>
      <c r="AN62" s="58"/>
    </row>
    <row r="63" spans="1:68" s="67" customFormat="1" x14ac:dyDescent="0.3">
      <c r="B63" s="75"/>
      <c r="C63" s="75"/>
      <c r="D63" s="57"/>
      <c r="E63" s="68"/>
      <c r="F63" s="57"/>
      <c r="G63" s="57"/>
      <c r="H63" s="57"/>
      <c r="I63" s="57"/>
      <c r="J63" s="57"/>
      <c r="K63" s="57"/>
      <c r="L63" s="57"/>
      <c r="M63" s="57"/>
      <c r="N63" s="57"/>
      <c r="O63" s="57"/>
      <c r="P63" s="57"/>
      <c r="Q63" s="57"/>
      <c r="R63" s="57"/>
      <c r="S63" s="57"/>
      <c r="T63" s="57"/>
      <c r="U63" s="57"/>
      <c r="V63" s="57"/>
      <c r="W63" s="57"/>
      <c r="X63" s="57"/>
      <c r="Y63" s="57"/>
      <c r="Z63" s="57"/>
      <c r="AA63" s="57"/>
      <c r="AB63" s="79"/>
      <c r="AC63" s="57"/>
      <c r="AD63" s="57"/>
      <c r="AE63" s="57"/>
      <c r="AF63" s="57"/>
      <c r="AG63" s="57"/>
      <c r="AH63" s="57"/>
      <c r="AI63" s="57"/>
      <c r="AJ63" s="57"/>
      <c r="AK63" s="57"/>
      <c r="AN63" s="58"/>
    </row>
    <row r="64" spans="1:68" s="67" customFormat="1" x14ac:dyDescent="0.3">
      <c r="B64" s="48" t="s">
        <v>118</v>
      </c>
      <c r="C64" s="48" t="s">
        <v>120</v>
      </c>
      <c r="D64" s="57"/>
      <c r="E64" s="68"/>
      <c r="F64" s="57"/>
      <c r="G64" s="57"/>
      <c r="H64" s="57"/>
      <c r="I64" s="57"/>
      <c r="J64" s="57"/>
      <c r="K64" s="57"/>
      <c r="L64" s="57"/>
      <c r="M64" s="57"/>
      <c r="N64" s="57"/>
      <c r="O64" s="57"/>
      <c r="P64" s="57"/>
      <c r="Q64" s="57"/>
      <c r="R64" s="57"/>
      <c r="S64" s="57"/>
      <c r="T64" s="57"/>
      <c r="U64" s="57"/>
      <c r="V64" s="57"/>
      <c r="W64" s="57"/>
      <c r="X64" s="57"/>
      <c r="Y64" s="57"/>
      <c r="Z64" s="57"/>
      <c r="AA64" s="57"/>
      <c r="AB64" s="80"/>
      <c r="AC64" s="57"/>
      <c r="AD64" s="57"/>
      <c r="AE64" s="57"/>
      <c r="AF64" s="57"/>
      <c r="AG64" s="57"/>
      <c r="AH64" s="57"/>
      <c r="AI64" s="57"/>
      <c r="AJ64" s="57"/>
      <c r="AK64" s="57"/>
      <c r="AN64" s="58"/>
    </row>
    <row r="65" spans="2:67" s="67" customFormat="1" x14ac:dyDescent="0.3">
      <c r="B65" s="196">
        <v>45533</v>
      </c>
      <c r="C65" s="196">
        <v>45533</v>
      </c>
      <c r="D65" s="57"/>
      <c r="E65" s="68"/>
      <c r="F65" s="57"/>
      <c r="G65" s="57"/>
      <c r="H65" s="57"/>
      <c r="I65" s="57"/>
      <c r="J65" s="57"/>
      <c r="K65" s="57"/>
      <c r="L65" s="57"/>
      <c r="M65" s="57"/>
      <c r="N65" s="57"/>
      <c r="O65" s="57"/>
      <c r="P65" s="57"/>
      <c r="Q65" s="57"/>
      <c r="R65" s="57"/>
      <c r="S65" s="57"/>
      <c r="T65" s="57"/>
      <c r="U65" s="57"/>
      <c r="V65" s="57"/>
      <c r="W65" s="57"/>
      <c r="X65" s="57"/>
      <c r="Y65" s="57"/>
      <c r="Z65" s="57"/>
      <c r="AA65" s="57"/>
      <c r="AB65" s="78"/>
      <c r="AC65" s="57"/>
      <c r="AD65" s="57"/>
      <c r="AE65" s="57"/>
      <c r="AF65" s="57"/>
      <c r="AG65" s="57"/>
      <c r="AH65" s="57"/>
      <c r="AI65" s="57"/>
      <c r="AJ65" s="57"/>
      <c r="AK65" s="57"/>
      <c r="AN65" s="58"/>
    </row>
    <row r="66" spans="2:67" s="67" customFormat="1" x14ac:dyDescent="0.3">
      <c r="B66" s="49"/>
      <c r="C66" s="49"/>
      <c r="D66" s="57"/>
      <c r="E66" s="68"/>
      <c r="F66" s="57"/>
      <c r="G66" s="57"/>
      <c r="H66" s="57"/>
      <c r="I66" s="57"/>
      <c r="J66" s="57"/>
      <c r="K66" s="57"/>
      <c r="L66" s="57"/>
      <c r="M66" s="57"/>
      <c r="N66" s="57"/>
      <c r="O66" s="57"/>
      <c r="P66" s="57"/>
      <c r="Q66" s="57"/>
      <c r="R66" s="57"/>
      <c r="S66" s="57"/>
      <c r="T66" s="57"/>
      <c r="U66" s="57"/>
      <c r="V66" s="57"/>
      <c r="W66" s="57"/>
      <c r="X66" s="57"/>
      <c r="Y66" s="57"/>
      <c r="Z66" s="57"/>
      <c r="AA66" s="57"/>
      <c r="AB66" s="80"/>
      <c r="AC66" s="57"/>
      <c r="AD66" s="57"/>
      <c r="AE66" s="57"/>
      <c r="AF66" s="57"/>
      <c r="AG66" s="57"/>
      <c r="AH66" s="57"/>
      <c r="AI66" s="57"/>
      <c r="AJ66" s="57"/>
      <c r="AK66" s="57"/>
      <c r="AN66" s="58"/>
    </row>
    <row r="67" spans="2:67" s="67" customFormat="1" x14ac:dyDescent="0.3">
      <c r="B67" s="48" t="s">
        <v>119</v>
      </c>
      <c r="C67" s="48" t="s">
        <v>121</v>
      </c>
      <c r="D67" s="57"/>
      <c r="E67" s="76"/>
      <c r="F67" s="57"/>
      <c r="G67" s="57"/>
      <c r="H67" s="57"/>
      <c r="I67" s="57"/>
      <c r="J67" s="57"/>
      <c r="K67" s="57"/>
      <c r="L67" s="57"/>
      <c r="M67" s="57"/>
      <c r="N67" s="57"/>
      <c r="O67" s="57"/>
      <c r="P67" s="57"/>
      <c r="Q67" s="57"/>
      <c r="R67" s="57"/>
      <c r="S67" s="57"/>
      <c r="T67" s="57"/>
      <c r="U67" s="57"/>
      <c r="V67" s="57"/>
      <c r="W67" s="57"/>
      <c r="X67" s="57"/>
      <c r="Y67" s="57"/>
      <c r="Z67" s="57"/>
      <c r="AA67" s="57"/>
      <c r="AB67" s="80"/>
      <c r="AC67" s="57"/>
      <c r="AD67" s="57"/>
      <c r="AE67" s="57"/>
      <c r="AF67" s="57"/>
      <c r="AG67" s="57"/>
      <c r="AH67" s="57"/>
      <c r="AI67" s="57"/>
      <c r="AJ67" s="57"/>
      <c r="AK67" s="57"/>
      <c r="AN67" s="58"/>
    </row>
    <row r="68" spans="2:67" s="67" customFormat="1" x14ac:dyDescent="0.3">
      <c r="B68" s="49" t="s">
        <v>186</v>
      </c>
      <c r="C68" s="49" t="s">
        <v>268</v>
      </c>
      <c r="D68" s="57"/>
      <c r="E68" s="76"/>
      <c r="F68" s="57"/>
      <c r="G68" s="57"/>
      <c r="H68" s="57"/>
      <c r="I68" s="57"/>
      <c r="J68" s="57"/>
      <c r="K68" s="57"/>
      <c r="L68" s="57"/>
      <c r="M68" s="57"/>
      <c r="N68" s="57"/>
      <c r="O68" s="57"/>
      <c r="P68" s="57"/>
      <c r="Q68" s="57"/>
      <c r="R68" s="57"/>
      <c r="S68" s="57"/>
      <c r="T68" s="57"/>
      <c r="U68" s="57"/>
      <c r="V68" s="57"/>
      <c r="W68" s="57"/>
      <c r="X68" s="57"/>
      <c r="Y68" s="57"/>
      <c r="Z68" s="57"/>
      <c r="AA68" s="57"/>
      <c r="AB68" s="78"/>
      <c r="AC68" s="57"/>
      <c r="AD68" s="57"/>
      <c r="AE68" s="57"/>
      <c r="AF68" s="57"/>
      <c r="AG68" s="57"/>
      <c r="AH68" s="57"/>
      <c r="AI68" s="57"/>
      <c r="AJ68" s="57"/>
      <c r="AK68" s="57"/>
      <c r="AN68" s="58"/>
    </row>
    <row r="69" spans="2:67" s="67" customFormat="1" x14ac:dyDescent="0.3">
      <c r="B69" s="29"/>
      <c r="C69" s="53"/>
      <c r="D69" s="57"/>
      <c r="E69" s="76"/>
      <c r="F69" s="57"/>
      <c r="G69" s="57"/>
      <c r="H69" s="57"/>
      <c r="I69" s="57"/>
      <c r="J69" s="57"/>
      <c r="K69" s="57"/>
      <c r="L69" s="57"/>
      <c r="M69" s="57"/>
      <c r="N69" s="57"/>
      <c r="O69" s="57"/>
      <c r="P69" s="57"/>
      <c r="Q69" s="57"/>
      <c r="R69" s="57"/>
      <c r="S69" s="57"/>
      <c r="T69" s="57"/>
      <c r="U69" s="57"/>
      <c r="V69" s="57"/>
      <c r="W69" s="57"/>
      <c r="X69" s="57"/>
      <c r="Y69" s="57"/>
      <c r="Z69" s="57"/>
      <c r="AA69" s="57"/>
      <c r="AB69" s="81"/>
      <c r="AC69" s="57"/>
      <c r="AD69" s="57"/>
      <c r="AE69" s="57"/>
      <c r="AF69" s="57"/>
      <c r="AG69" s="57"/>
      <c r="AH69" s="57"/>
      <c r="AI69" s="57"/>
      <c r="AJ69" s="57"/>
      <c r="AK69" s="57"/>
      <c r="AN69" s="58"/>
    </row>
    <row r="70" spans="2:67" s="67" customFormat="1" x14ac:dyDescent="0.3">
      <c r="B70" s="48" t="s">
        <v>34</v>
      </c>
      <c r="C70" s="48" t="s">
        <v>33</v>
      </c>
      <c r="D70" s="57"/>
      <c r="E70" s="57"/>
      <c r="F70" s="57"/>
      <c r="G70" s="57"/>
      <c r="H70" s="57"/>
      <c r="I70" s="57"/>
      <c r="J70" s="57"/>
      <c r="K70" s="57"/>
      <c r="L70" s="57"/>
      <c r="M70" s="57"/>
      <c r="N70" s="57"/>
      <c r="O70" s="57"/>
      <c r="P70" s="57"/>
      <c r="Q70" s="57"/>
      <c r="R70" s="57"/>
      <c r="S70" s="57"/>
      <c r="T70" s="57"/>
      <c r="U70" s="57"/>
      <c r="V70" s="57"/>
      <c r="W70" s="57"/>
      <c r="X70" s="57"/>
      <c r="Y70" s="57"/>
      <c r="Z70" s="57"/>
      <c r="AA70" s="57"/>
      <c r="AB70" s="81"/>
      <c r="AC70" s="57"/>
      <c r="AD70" s="57"/>
      <c r="AE70" s="57"/>
      <c r="AF70" s="57"/>
      <c r="AG70" s="57"/>
      <c r="AH70" s="57"/>
      <c r="AI70" s="57"/>
      <c r="AJ70" s="57"/>
      <c r="AK70" s="57"/>
      <c r="AN70" s="58"/>
    </row>
    <row r="71" spans="2:67" s="67" customFormat="1" x14ac:dyDescent="0.3">
      <c r="B71" s="49" t="s">
        <v>212</v>
      </c>
      <c r="C71" s="49" t="s">
        <v>212</v>
      </c>
      <c r="D71" s="57"/>
      <c r="E71" s="57"/>
      <c r="F71" s="57"/>
      <c r="G71" s="57"/>
      <c r="H71" s="57"/>
      <c r="I71" s="57"/>
      <c r="J71" s="57"/>
      <c r="K71" s="57"/>
      <c r="L71" s="57"/>
      <c r="M71" s="57"/>
      <c r="N71" s="57"/>
      <c r="O71" s="57"/>
      <c r="P71" s="57"/>
      <c r="Q71" s="57"/>
      <c r="R71" s="57"/>
      <c r="S71" s="57"/>
      <c r="T71" s="57"/>
      <c r="U71" s="57"/>
      <c r="V71" s="57"/>
      <c r="W71" s="57"/>
      <c r="X71" s="57"/>
      <c r="Y71" s="57"/>
      <c r="Z71" s="57"/>
      <c r="AA71" s="57"/>
      <c r="AB71" s="81"/>
      <c r="AC71" s="57"/>
      <c r="AD71" s="57"/>
      <c r="AE71" s="57"/>
      <c r="AF71" s="57"/>
      <c r="AG71" s="57"/>
      <c r="AH71" s="57"/>
      <c r="AI71" s="57"/>
      <c r="AJ71" s="57"/>
      <c r="AK71" s="57"/>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74"/>
      <c r="BL71" s="58"/>
      <c r="BM71" s="58"/>
      <c r="BN71" s="58"/>
      <c r="BO71" s="58"/>
    </row>
    <row r="72" spans="2:67" x14ac:dyDescent="0.3">
      <c r="B72" s="49" t="s">
        <v>265</v>
      </c>
      <c r="C72" s="49" t="s">
        <v>213</v>
      </c>
    </row>
    <row r="73" spans="2:67" x14ac:dyDescent="0.3">
      <c r="B73" s="49" t="s">
        <v>266</v>
      </c>
      <c r="C73" s="49" t="s">
        <v>214</v>
      </c>
    </row>
    <row r="74" spans="2:67" x14ac:dyDescent="0.3">
      <c r="B74" s="49" t="s">
        <v>215</v>
      </c>
      <c r="C74" s="49" t="s">
        <v>215</v>
      </c>
    </row>
    <row r="75" spans="2:67" x14ac:dyDescent="0.3">
      <c r="B75" s="49" t="s">
        <v>265</v>
      </c>
      <c r="C75" s="49" t="s">
        <v>213</v>
      </c>
    </row>
    <row r="76" spans="2:67" x14ac:dyDescent="0.3">
      <c r="B76" s="49" t="s">
        <v>267</v>
      </c>
      <c r="C76" s="49" t="s">
        <v>216</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dimension ref="A1:BP93"/>
  <sheetViews>
    <sheetView zoomScale="70" zoomScaleNormal="70" workbookViewId="0">
      <pane xSplit="3" ySplit="5" topLeftCell="D6" activePane="bottomRight" state="frozen"/>
      <selection pane="topRight"/>
      <selection pane="bottomLeft"/>
      <selection pane="bottomRight" activeCell="K60" sqref="K60"/>
    </sheetView>
  </sheetViews>
  <sheetFormatPr defaultColWidth="9.1796875" defaultRowHeight="13" x14ac:dyDescent="0.3"/>
  <cols>
    <col min="1" max="1" width="4.453125" style="29" customWidth="1"/>
    <col min="2" max="2" width="67.453125" style="29" customWidth="1"/>
    <col min="3" max="3" width="45.7265625" style="29" customWidth="1"/>
    <col min="4" max="4" width="9.1796875" style="30" bestFit="1" customWidth="1"/>
    <col min="5" max="10" width="9.1796875" style="30"/>
    <col min="11" max="33" width="8.453125" style="30" bestFit="1" customWidth="1"/>
    <col min="34" max="34" width="7.81640625" style="30" bestFit="1" customWidth="1"/>
    <col min="35" max="39" width="7.81640625" style="29" bestFit="1" customWidth="1"/>
    <col min="40" max="40" width="8" style="29" bestFit="1" customWidth="1"/>
    <col min="41" max="59" width="9.1796875" style="29"/>
    <col min="60" max="62" width="8" style="29" customWidth="1"/>
    <col min="63" max="16384" width="9.1796875" style="29"/>
  </cols>
  <sheetData>
    <row r="1" spans="1:68" x14ac:dyDescent="0.3">
      <c r="B1" s="193" t="s">
        <v>195</v>
      </c>
      <c r="C1" s="34"/>
    </row>
    <row r="2" spans="1:68" x14ac:dyDescent="0.3">
      <c r="B2" s="193"/>
      <c r="C2" s="34"/>
    </row>
    <row r="3" spans="1:68" x14ac:dyDescent="0.3">
      <c r="B3" s="261" t="s">
        <v>292</v>
      </c>
      <c r="C3" s="261" t="s">
        <v>257</v>
      </c>
      <c r="D3" s="32"/>
      <c r="AI3" s="30"/>
      <c r="AJ3" s="30"/>
      <c r="AK3" s="30"/>
      <c r="AL3" s="30"/>
      <c r="AM3" s="30"/>
      <c r="AN3" s="30"/>
      <c r="AO3" s="30"/>
      <c r="AP3" s="30"/>
    </row>
    <row r="4" spans="1:68" ht="14.5" x14ac:dyDescent="0.35">
      <c r="B4" s="261" t="s">
        <v>262</v>
      </c>
      <c r="C4" s="261" t="s">
        <v>258</v>
      </c>
      <c r="D4" s="32"/>
      <c r="AY4" s="186"/>
      <c r="AZ4" s="186"/>
      <c r="BA4" s="186"/>
      <c r="BC4" s="186"/>
      <c r="BD4" s="186"/>
      <c r="BE4" s="186"/>
      <c r="BF4" s="186"/>
    </row>
    <row r="5" spans="1:68" s="50" customFormat="1" x14ac:dyDescent="0.3">
      <c r="A5" s="175"/>
      <c r="B5" s="51" t="s">
        <v>134</v>
      </c>
      <c r="C5" s="35" t="s">
        <v>21</v>
      </c>
      <c r="D5" s="175" t="s">
        <v>52</v>
      </c>
      <c r="E5" s="175" t="s">
        <v>53</v>
      </c>
      <c r="F5" s="175" t="s">
        <v>54</v>
      </c>
      <c r="G5" s="175" t="s">
        <v>55</v>
      </c>
      <c r="H5" s="175" t="s">
        <v>56</v>
      </c>
      <c r="I5" s="175" t="s">
        <v>57</v>
      </c>
      <c r="J5" s="175" t="s">
        <v>58</v>
      </c>
      <c r="K5" s="175" t="s">
        <v>59</v>
      </c>
      <c r="L5" s="175" t="s">
        <v>60</v>
      </c>
      <c r="M5" s="175" t="s">
        <v>61</v>
      </c>
      <c r="N5" s="175" t="s">
        <v>62</v>
      </c>
      <c r="O5" s="175" t="s">
        <v>63</v>
      </c>
      <c r="P5" s="175" t="s">
        <v>64</v>
      </c>
      <c r="Q5" s="175" t="s">
        <v>65</v>
      </c>
      <c r="R5" s="175" t="s">
        <v>66</v>
      </c>
      <c r="S5" s="175" t="s">
        <v>67</v>
      </c>
      <c r="T5" s="175" t="s">
        <v>68</v>
      </c>
      <c r="U5" s="175" t="s">
        <v>69</v>
      </c>
      <c r="V5" s="175" t="s">
        <v>70</v>
      </c>
      <c r="W5" s="175" t="s">
        <v>71</v>
      </c>
      <c r="X5" s="175" t="s">
        <v>72</v>
      </c>
      <c r="Y5" s="175" t="s">
        <v>73</v>
      </c>
      <c r="Z5" s="175" t="s">
        <v>74</v>
      </c>
      <c r="AA5" s="175" t="s">
        <v>75</v>
      </c>
      <c r="AB5" s="175" t="s">
        <v>76</v>
      </c>
      <c r="AC5" s="175" t="s">
        <v>77</v>
      </c>
      <c r="AD5" s="175" t="s">
        <v>78</v>
      </c>
      <c r="AE5" s="175" t="s">
        <v>79</v>
      </c>
      <c r="AF5" s="175" t="s">
        <v>80</v>
      </c>
      <c r="AG5" s="175" t="s">
        <v>81</v>
      </c>
      <c r="AH5" s="175" t="s">
        <v>179</v>
      </c>
      <c r="AI5" s="175" t="s">
        <v>180</v>
      </c>
      <c r="AJ5" s="175" t="s">
        <v>194</v>
      </c>
      <c r="AK5" s="175" t="s">
        <v>196</v>
      </c>
      <c r="AL5" s="175" t="s">
        <v>198</v>
      </c>
      <c r="AM5" s="175" t="s">
        <v>200</v>
      </c>
      <c r="AN5" s="36" t="s">
        <v>201</v>
      </c>
      <c r="AO5" s="36" t="s">
        <v>205</v>
      </c>
      <c r="AP5" s="36" t="s">
        <v>209</v>
      </c>
      <c r="AQ5" s="45" t="s">
        <v>211</v>
      </c>
      <c r="AR5" s="45" t="s">
        <v>251</v>
      </c>
      <c r="AS5" s="45" t="s">
        <v>263</v>
      </c>
      <c r="AT5" s="45" t="s">
        <v>264</v>
      </c>
      <c r="AU5" s="45" t="s">
        <v>269</v>
      </c>
      <c r="AV5" s="45" t="s">
        <v>270</v>
      </c>
      <c r="AW5" s="45" t="s">
        <v>271</v>
      </c>
      <c r="AX5" s="45" t="s">
        <v>272</v>
      </c>
      <c r="AY5" s="45" t="s">
        <v>274</v>
      </c>
      <c r="AZ5" s="45" t="s">
        <v>277</v>
      </c>
      <c r="BA5" s="45" t="s">
        <v>279</v>
      </c>
      <c r="BB5" s="45" t="s">
        <v>280</v>
      </c>
      <c r="BC5" s="45" t="s">
        <v>282</v>
      </c>
      <c r="BD5" s="45" t="s">
        <v>283</v>
      </c>
      <c r="BE5" s="45" t="s">
        <v>284</v>
      </c>
      <c r="BF5" s="45" t="s">
        <v>287</v>
      </c>
      <c r="BG5" s="217" t="s">
        <v>289</v>
      </c>
      <c r="BH5" s="45" t="s">
        <v>290</v>
      </c>
      <c r="BI5" s="45" t="s">
        <v>291</v>
      </c>
      <c r="BJ5" s="45" t="s">
        <v>293</v>
      </c>
      <c r="BK5" s="45" t="s">
        <v>310</v>
      </c>
      <c r="BL5" s="45" t="s">
        <v>313</v>
      </c>
      <c r="BM5" s="45" t="s">
        <v>402</v>
      </c>
      <c r="BN5" s="45" t="s">
        <v>405</v>
      </c>
      <c r="BO5" s="45" t="s">
        <v>408</v>
      </c>
      <c r="BP5" s="45" t="s">
        <v>409</v>
      </c>
    </row>
    <row r="6" spans="1:68" x14ac:dyDescent="0.3">
      <c r="A6" s="38">
        <v>1</v>
      </c>
      <c r="B6" s="38" t="s">
        <v>135</v>
      </c>
      <c r="C6" s="29" t="s">
        <v>35</v>
      </c>
      <c r="D6" s="252">
        <v>103.8</v>
      </c>
      <c r="E6" s="252">
        <v>109.5</v>
      </c>
      <c r="F6" s="252">
        <v>111.4</v>
      </c>
      <c r="G6" s="252">
        <v>124.5</v>
      </c>
      <c r="H6" s="252">
        <v>103.1</v>
      </c>
      <c r="I6" s="252">
        <v>111.8</v>
      </c>
      <c r="J6" s="252">
        <v>113.7</v>
      </c>
      <c r="K6" s="252">
        <v>121.3</v>
      </c>
      <c r="L6" s="252">
        <v>106.4</v>
      </c>
      <c r="M6" s="252">
        <v>116.7</v>
      </c>
      <c r="N6" s="252">
        <v>118.5</v>
      </c>
      <c r="O6" s="252">
        <v>125.3</v>
      </c>
      <c r="P6" s="252">
        <v>118.5</v>
      </c>
      <c r="Q6" s="252">
        <v>125.8</v>
      </c>
      <c r="R6" s="252">
        <v>129.6</v>
      </c>
      <c r="S6" s="252">
        <v>137.19999999999999</v>
      </c>
      <c r="T6" s="252">
        <v>126.2</v>
      </c>
      <c r="U6" s="252">
        <v>128.1</v>
      </c>
      <c r="V6" s="252">
        <v>130.80000000000001</v>
      </c>
      <c r="W6" s="252">
        <v>141.69999999999999</v>
      </c>
      <c r="X6" s="252">
        <v>125.9</v>
      </c>
      <c r="Y6" s="252">
        <v>134.19999999999999</v>
      </c>
      <c r="Z6" s="252">
        <v>129.69999999999999</v>
      </c>
      <c r="AA6" s="252">
        <v>140.80000000000001</v>
      </c>
      <c r="AB6" s="252">
        <v>122.8</v>
      </c>
      <c r="AC6" s="252">
        <v>133.4</v>
      </c>
      <c r="AD6" s="252">
        <v>140.1</v>
      </c>
      <c r="AE6" s="252">
        <v>137.30000000000001</v>
      </c>
      <c r="AF6" s="252">
        <v>132.80000000000001</v>
      </c>
      <c r="AG6" s="252">
        <v>135.69999999999999</v>
      </c>
      <c r="AH6" s="252">
        <v>135.6</v>
      </c>
      <c r="AI6" s="252">
        <v>125.4</v>
      </c>
      <c r="AJ6" s="252">
        <v>124.2</v>
      </c>
      <c r="AK6" s="252">
        <v>132.9</v>
      </c>
      <c r="AL6" s="252">
        <v>128.1</v>
      </c>
      <c r="AM6" s="252">
        <v>129.6</v>
      </c>
      <c r="AN6" s="252">
        <v>125.6</v>
      </c>
      <c r="AO6" s="252">
        <v>133.6</v>
      </c>
      <c r="AP6" s="252">
        <v>135</v>
      </c>
      <c r="AQ6" s="252">
        <v>131.5</v>
      </c>
      <c r="AR6" s="252">
        <v>128.80000000000001</v>
      </c>
      <c r="AS6" s="252">
        <v>125.9</v>
      </c>
      <c r="AT6" s="252">
        <v>134.19999999999999</v>
      </c>
      <c r="AU6" s="252">
        <v>134.19999999999999</v>
      </c>
      <c r="AV6" s="252">
        <v>128.9</v>
      </c>
      <c r="AW6" s="252">
        <v>132.19999999999999</v>
      </c>
      <c r="AX6" s="252">
        <v>134.5</v>
      </c>
      <c r="AY6" s="252">
        <v>141.69999999999999</v>
      </c>
      <c r="AZ6" s="252">
        <v>129</v>
      </c>
      <c r="BA6" s="252">
        <v>137</v>
      </c>
      <c r="BB6" s="252">
        <v>144.4</v>
      </c>
      <c r="BC6" s="252">
        <v>139.69999999999999</v>
      </c>
      <c r="BD6" s="252">
        <v>131.6</v>
      </c>
      <c r="BE6" s="252">
        <v>137.30000000000001</v>
      </c>
      <c r="BF6" s="252">
        <v>144.5</v>
      </c>
      <c r="BG6" s="252">
        <v>139</v>
      </c>
      <c r="BH6" s="252">
        <v>132.30000000000001</v>
      </c>
      <c r="BI6" s="252">
        <v>137.5</v>
      </c>
      <c r="BJ6" s="252">
        <v>144.30000000000001</v>
      </c>
      <c r="BK6" s="252">
        <v>139.4</v>
      </c>
      <c r="BL6" s="252">
        <v>132.69999999999999</v>
      </c>
      <c r="BM6" s="252">
        <v>138.69999999999999</v>
      </c>
      <c r="BN6" s="252">
        <v>145.5</v>
      </c>
      <c r="BO6" s="252">
        <v>140.1</v>
      </c>
      <c r="BP6" s="252">
        <v>132.80000000000001</v>
      </c>
    </row>
    <row r="7" spans="1:68" x14ac:dyDescent="0.3">
      <c r="A7" s="37">
        <v>2</v>
      </c>
      <c r="B7" s="37" t="s">
        <v>136</v>
      </c>
      <c r="C7" s="29" t="s">
        <v>1</v>
      </c>
      <c r="D7" s="252">
        <v>9.1</v>
      </c>
      <c r="E7" s="252">
        <v>8.1999999999999993</v>
      </c>
      <c r="F7" s="252">
        <v>9.8000000000000007</v>
      </c>
      <c r="G7" s="252">
        <v>9.6999999999999993</v>
      </c>
      <c r="H7" s="252">
        <v>9.1</v>
      </c>
      <c r="I7" s="252">
        <v>7.1</v>
      </c>
      <c r="J7" s="252">
        <v>8.5</v>
      </c>
      <c r="K7" s="252">
        <v>8.9</v>
      </c>
      <c r="L7" s="252">
        <v>9.1</v>
      </c>
      <c r="M7" s="252">
        <v>8</v>
      </c>
      <c r="N7" s="252">
        <v>9</v>
      </c>
      <c r="O7" s="252">
        <v>9.1</v>
      </c>
      <c r="P7" s="252">
        <v>9.5</v>
      </c>
      <c r="Q7" s="252">
        <v>9</v>
      </c>
      <c r="R7" s="252">
        <v>9.6999999999999993</v>
      </c>
      <c r="S7" s="252">
        <v>9.1</v>
      </c>
      <c r="T7" s="252">
        <v>9.1999999999999993</v>
      </c>
      <c r="U7" s="252">
        <v>9.6</v>
      </c>
      <c r="V7" s="252">
        <v>10.3</v>
      </c>
      <c r="W7" s="252">
        <v>9.4</v>
      </c>
      <c r="X7" s="252">
        <v>9.9</v>
      </c>
      <c r="Y7" s="252">
        <v>9.4</v>
      </c>
      <c r="Z7" s="252">
        <v>10.6</v>
      </c>
      <c r="AA7" s="252">
        <v>9.6</v>
      </c>
      <c r="AB7" s="252">
        <v>10.3</v>
      </c>
      <c r="AC7" s="252">
        <v>9.6999999999999993</v>
      </c>
      <c r="AD7" s="252">
        <v>10.7</v>
      </c>
      <c r="AE7" s="252">
        <v>9.4</v>
      </c>
      <c r="AF7" s="252">
        <v>9.8000000000000007</v>
      </c>
      <c r="AG7" s="252">
        <v>8.8000000000000007</v>
      </c>
      <c r="AH7" s="252">
        <v>9.6999999999999993</v>
      </c>
      <c r="AI7" s="252">
        <v>8.8000000000000007</v>
      </c>
      <c r="AJ7" s="252">
        <v>9.3000000000000007</v>
      </c>
      <c r="AK7" s="252">
        <v>9</v>
      </c>
      <c r="AL7" s="252">
        <v>9.6</v>
      </c>
      <c r="AM7" s="252">
        <v>8.9</v>
      </c>
      <c r="AN7" s="252">
        <v>9.1</v>
      </c>
      <c r="AO7" s="252">
        <v>9</v>
      </c>
      <c r="AP7" s="252">
        <v>9.6999999999999993</v>
      </c>
      <c r="AQ7" s="252">
        <v>9.1</v>
      </c>
      <c r="AR7" s="252">
        <v>9.5</v>
      </c>
      <c r="AS7" s="252">
        <v>9.6999999999999993</v>
      </c>
      <c r="AT7" s="252">
        <v>10.199999999999999</v>
      </c>
      <c r="AU7" s="252">
        <v>9.1</v>
      </c>
      <c r="AV7" s="252">
        <v>9.1999999999999993</v>
      </c>
      <c r="AW7" s="252">
        <v>9.6999999999999993</v>
      </c>
      <c r="AX7" s="252">
        <v>10.3</v>
      </c>
      <c r="AY7" s="252">
        <v>9.6</v>
      </c>
      <c r="AZ7" s="252">
        <v>9.5</v>
      </c>
      <c r="BA7" s="252">
        <v>9.9</v>
      </c>
      <c r="BB7" s="252">
        <v>10.6</v>
      </c>
      <c r="BC7" s="252">
        <v>9.9</v>
      </c>
      <c r="BD7" s="252">
        <v>10</v>
      </c>
      <c r="BE7" s="252">
        <v>10.4</v>
      </c>
      <c r="BF7" s="252">
        <v>11.2</v>
      </c>
      <c r="BG7" s="252">
        <v>10.4</v>
      </c>
      <c r="BH7" s="252">
        <v>10.199999999999999</v>
      </c>
      <c r="BI7" s="252">
        <v>10.7</v>
      </c>
      <c r="BJ7" s="252">
        <v>11.4</v>
      </c>
      <c r="BK7" s="252">
        <v>10.5</v>
      </c>
      <c r="BL7" s="252">
        <v>10.3</v>
      </c>
      <c r="BM7" s="252">
        <v>10.8</v>
      </c>
      <c r="BN7" s="252">
        <v>11.4</v>
      </c>
      <c r="BO7" s="252">
        <v>10.6</v>
      </c>
      <c r="BP7" s="252">
        <v>10.4</v>
      </c>
    </row>
    <row r="8" spans="1:68" x14ac:dyDescent="0.3">
      <c r="A8" s="37">
        <v>3</v>
      </c>
      <c r="B8" s="37" t="s">
        <v>137</v>
      </c>
      <c r="C8" s="29" t="s">
        <v>2</v>
      </c>
      <c r="D8" s="252">
        <v>59.1</v>
      </c>
      <c r="E8" s="252">
        <v>59.4</v>
      </c>
      <c r="F8" s="252">
        <v>63.1</v>
      </c>
      <c r="G8" s="252">
        <v>62.8</v>
      </c>
      <c r="H8" s="252">
        <v>58.7</v>
      </c>
      <c r="I8" s="252">
        <v>58.1</v>
      </c>
      <c r="J8" s="252">
        <v>60.6</v>
      </c>
      <c r="K8" s="252">
        <v>62.6</v>
      </c>
      <c r="L8" s="252">
        <v>58.1</v>
      </c>
      <c r="M8" s="252">
        <v>56.6</v>
      </c>
      <c r="N8" s="252">
        <v>60</v>
      </c>
      <c r="O8" s="252">
        <v>61.6</v>
      </c>
      <c r="P8" s="252">
        <v>56.3</v>
      </c>
      <c r="Q8" s="252">
        <v>56.8</v>
      </c>
      <c r="R8" s="252">
        <v>60</v>
      </c>
      <c r="S8" s="252">
        <v>62.6</v>
      </c>
      <c r="T8" s="252">
        <v>57.2</v>
      </c>
      <c r="U8" s="252">
        <v>55.5</v>
      </c>
      <c r="V8" s="252">
        <v>60</v>
      </c>
      <c r="W8" s="252">
        <v>60.9</v>
      </c>
      <c r="X8" s="252">
        <v>57.8</v>
      </c>
      <c r="Y8" s="252">
        <v>54.1</v>
      </c>
      <c r="Z8" s="252">
        <v>59.2</v>
      </c>
      <c r="AA8" s="252">
        <v>60.1</v>
      </c>
      <c r="AB8" s="252">
        <v>56.3</v>
      </c>
      <c r="AC8" s="252">
        <v>54.5</v>
      </c>
      <c r="AD8" s="252">
        <v>59.8</v>
      </c>
      <c r="AE8" s="252">
        <v>59.5</v>
      </c>
      <c r="AF8" s="252">
        <v>57.6</v>
      </c>
      <c r="AG8" s="252">
        <v>56</v>
      </c>
      <c r="AH8" s="252">
        <v>59.6</v>
      </c>
      <c r="AI8" s="252">
        <v>59.3</v>
      </c>
      <c r="AJ8" s="252">
        <v>57</v>
      </c>
      <c r="AK8" s="252">
        <v>54.5</v>
      </c>
      <c r="AL8" s="252">
        <v>58.8</v>
      </c>
      <c r="AM8" s="252">
        <v>59.8</v>
      </c>
      <c r="AN8" s="252">
        <v>57.7</v>
      </c>
      <c r="AO8" s="252">
        <v>55.6</v>
      </c>
      <c r="AP8" s="252">
        <v>59.4</v>
      </c>
      <c r="AQ8" s="252">
        <v>60.1</v>
      </c>
      <c r="AR8" s="252">
        <v>58.6</v>
      </c>
      <c r="AS8" s="252">
        <v>56.6</v>
      </c>
      <c r="AT8" s="252">
        <v>61.1</v>
      </c>
      <c r="AU8" s="252">
        <v>58.7</v>
      </c>
      <c r="AV8" s="252">
        <v>56.1</v>
      </c>
      <c r="AW8" s="252">
        <v>55.1</v>
      </c>
      <c r="AX8" s="252">
        <v>61.3</v>
      </c>
      <c r="AY8" s="252">
        <v>58.8</v>
      </c>
      <c r="AZ8" s="252">
        <v>55</v>
      </c>
      <c r="BA8" s="252">
        <v>55</v>
      </c>
      <c r="BB8" s="252">
        <v>58.9</v>
      </c>
      <c r="BC8" s="252">
        <v>54.7</v>
      </c>
      <c r="BD8" s="252">
        <v>53.7</v>
      </c>
      <c r="BE8" s="252">
        <v>55.2</v>
      </c>
      <c r="BF8" s="252">
        <v>59.9</v>
      </c>
      <c r="BG8" s="252">
        <v>55.6</v>
      </c>
      <c r="BH8" s="252">
        <v>54.7</v>
      </c>
      <c r="BI8" s="252">
        <v>56.4</v>
      </c>
      <c r="BJ8" s="252">
        <v>60.9</v>
      </c>
      <c r="BK8" s="252">
        <v>56.1</v>
      </c>
      <c r="BL8" s="252">
        <v>54.7</v>
      </c>
      <c r="BM8" s="252">
        <v>56.1</v>
      </c>
      <c r="BN8" s="252">
        <v>60.4</v>
      </c>
      <c r="BO8" s="252">
        <v>55.5</v>
      </c>
      <c r="BP8" s="252">
        <v>54</v>
      </c>
    </row>
    <row r="9" spans="1:68" x14ac:dyDescent="0.3">
      <c r="A9" s="37">
        <v>4</v>
      </c>
      <c r="B9" s="37" t="s">
        <v>138</v>
      </c>
      <c r="C9" s="29" t="s">
        <v>3</v>
      </c>
      <c r="D9" s="252">
        <v>10.1</v>
      </c>
      <c r="E9" s="252">
        <v>10.6</v>
      </c>
      <c r="F9" s="252">
        <v>11.2</v>
      </c>
      <c r="G9" s="252">
        <v>10.9</v>
      </c>
      <c r="H9" s="252">
        <v>9.1</v>
      </c>
      <c r="I9" s="252">
        <v>9.4</v>
      </c>
      <c r="J9" s="252">
        <v>9.8000000000000007</v>
      </c>
      <c r="K9" s="252">
        <v>10.199999999999999</v>
      </c>
      <c r="L9" s="252">
        <v>9</v>
      </c>
      <c r="M9" s="252">
        <v>9.3000000000000007</v>
      </c>
      <c r="N9" s="252">
        <v>9.5</v>
      </c>
      <c r="O9" s="252">
        <v>9.8000000000000007</v>
      </c>
      <c r="P9" s="252">
        <v>8.8000000000000007</v>
      </c>
      <c r="Q9" s="252">
        <v>8.6999999999999993</v>
      </c>
      <c r="R9" s="252">
        <v>8.8000000000000007</v>
      </c>
      <c r="S9" s="252">
        <v>8.9</v>
      </c>
      <c r="T9" s="252">
        <v>8.1</v>
      </c>
      <c r="U9" s="252">
        <v>7.7</v>
      </c>
      <c r="V9" s="252">
        <v>8.6999999999999993</v>
      </c>
      <c r="W9" s="252">
        <v>8.6999999999999993</v>
      </c>
      <c r="X9" s="252">
        <v>8.1</v>
      </c>
      <c r="Y9" s="252">
        <v>7.9</v>
      </c>
      <c r="Z9" s="252">
        <v>8.8000000000000007</v>
      </c>
      <c r="AA9" s="252">
        <v>8.9</v>
      </c>
      <c r="AB9" s="252">
        <v>8</v>
      </c>
      <c r="AC9" s="252">
        <v>8</v>
      </c>
      <c r="AD9" s="252">
        <v>8.8000000000000007</v>
      </c>
      <c r="AE9" s="252">
        <v>8.4</v>
      </c>
      <c r="AF9" s="252">
        <v>8.1999999999999993</v>
      </c>
      <c r="AG9" s="252">
        <v>7.7</v>
      </c>
      <c r="AH9" s="252">
        <v>8.3000000000000007</v>
      </c>
      <c r="AI9" s="252">
        <v>8.1999999999999993</v>
      </c>
      <c r="AJ9" s="252">
        <v>7.8</v>
      </c>
      <c r="AK9" s="252">
        <v>7.4</v>
      </c>
      <c r="AL9" s="252">
        <v>7.8</v>
      </c>
      <c r="AM9" s="252">
        <v>8.5</v>
      </c>
      <c r="AN9" s="252">
        <v>8.4</v>
      </c>
      <c r="AO9" s="252">
        <v>7.4</v>
      </c>
      <c r="AP9" s="252">
        <v>8.1999999999999993</v>
      </c>
      <c r="AQ9" s="252">
        <v>8.3000000000000007</v>
      </c>
      <c r="AR9" s="252">
        <v>7.7</v>
      </c>
      <c r="AS9" s="252">
        <v>7.5</v>
      </c>
      <c r="AT9" s="252">
        <v>8.1999999999999993</v>
      </c>
      <c r="AU9" s="252">
        <v>7.8</v>
      </c>
      <c r="AV9" s="252">
        <v>8</v>
      </c>
      <c r="AW9" s="252">
        <v>7.9</v>
      </c>
      <c r="AX9" s="252">
        <v>8</v>
      </c>
      <c r="AY9" s="252">
        <v>7.8</v>
      </c>
      <c r="AZ9" s="252">
        <v>7.4</v>
      </c>
      <c r="BA9" s="252">
        <v>7.5</v>
      </c>
      <c r="BB9" s="252">
        <v>7.6</v>
      </c>
      <c r="BC9" s="252">
        <v>7.4</v>
      </c>
      <c r="BD9" s="252">
        <v>7.2</v>
      </c>
      <c r="BE9" s="252">
        <v>7.4</v>
      </c>
      <c r="BF9" s="252">
        <v>7.6</v>
      </c>
      <c r="BG9" s="252">
        <v>7.4</v>
      </c>
      <c r="BH9" s="252">
        <v>7.5</v>
      </c>
      <c r="BI9" s="252">
        <v>7.7</v>
      </c>
      <c r="BJ9" s="252">
        <v>7.9</v>
      </c>
      <c r="BK9" s="252">
        <v>7.7</v>
      </c>
      <c r="BL9" s="252">
        <v>7.6</v>
      </c>
      <c r="BM9" s="252">
        <v>7.7</v>
      </c>
      <c r="BN9" s="252">
        <v>7.8</v>
      </c>
      <c r="BO9" s="252">
        <v>7.5</v>
      </c>
      <c r="BP9" s="252">
        <v>7.4</v>
      </c>
    </row>
    <row r="10" spans="1:68" x14ac:dyDescent="0.3">
      <c r="A10" s="37">
        <v>5</v>
      </c>
      <c r="B10" s="37" t="s">
        <v>139</v>
      </c>
      <c r="C10" s="29" t="s">
        <v>36</v>
      </c>
      <c r="D10" s="252">
        <v>86.9</v>
      </c>
      <c r="E10" s="252">
        <v>92.8</v>
      </c>
      <c r="F10" s="252">
        <v>99.1</v>
      </c>
      <c r="G10" s="252">
        <v>84.8</v>
      </c>
      <c r="H10" s="252">
        <v>80.8</v>
      </c>
      <c r="I10" s="252">
        <v>84.8</v>
      </c>
      <c r="J10" s="252">
        <v>88.8</v>
      </c>
      <c r="K10" s="252">
        <v>78.5</v>
      </c>
      <c r="L10" s="252">
        <v>77.3</v>
      </c>
      <c r="M10" s="252">
        <v>82</v>
      </c>
      <c r="N10" s="252">
        <v>88</v>
      </c>
      <c r="O10" s="252">
        <v>76.7</v>
      </c>
      <c r="P10" s="252">
        <v>75.8</v>
      </c>
      <c r="Q10" s="252">
        <v>80.7</v>
      </c>
      <c r="R10" s="252">
        <v>85.8</v>
      </c>
      <c r="S10" s="252">
        <v>75.3</v>
      </c>
      <c r="T10" s="252">
        <v>74.2</v>
      </c>
      <c r="U10" s="252">
        <v>77.3</v>
      </c>
      <c r="V10" s="252">
        <v>81.5</v>
      </c>
      <c r="W10" s="252">
        <v>71.599999999999994</v>
      </c>
      <c r="X10" s="252">
        <v>70</v>
      </c>
      <c r="Y10" s="252">
        <v>73.099999999999994</v>
      </c>
      <c r="Z10" s="252">
        <v>76.7</v>
      </c>
      <c r="AA10" s="252">
        <v>69.099999999999994</v>
      </c>
      <c r="AB10" s="252">
        <v>69.400000000000006</v>
      </c>
      <c r="AC10" s="252">
        <v>70.099999999999994</v>
      </c>
      <c r="AD10" s="252">
        <v>75.099999999999994</v>
      </c>
      <c r="AE10" s="252">
        <v>69</v>
      </c>
      <c r="AF10" s="252">
        <v>70.099999999999994</v>
      </c>
      <c r="AG10" s="252">
        <v>70.5</v>
      </c>
      <c r="AH10" s="252">
        <v>72.900000000000006</v>
      </c>
      <c r="AI10" s="252">
        <v>70.8</v>
      </c>
      <c r="AJ10" s="252">
        <v>68.8</v>
      </c>
      <c r="AK10" s="252">
        <v>69.8</v>
      </c>
      <c r="AL10" s="252">
        <v>71.400000000000006</v>
      </c>
      <c r="AM10" s="252">
        <v>68.3</v>
      </c>
      <c r="AN10" s="252">
        <v>69.8</v>
      </c>
      <c r="AO10" s="252">
        <v>70.3</v>
      </c>
      <c r="AP10" s="252">
        <v>73</v>
      </c>
      <c r="AQ10" s="252">
        <v>68.900000000000006</v>
      </c>
      <c r="AR10" s="252">
        <v>70.599999999999994</v>
      </c>
      <c r="AS10" s="252">
        <v>70.900000000000006</v>
      </c>
      <c r="AT10" s="252">
        <v>71.900000000000006</v>
      </c>
      <c r="AU10" s="252">
        <v>67.5</v>
      </c>
      <c r="AV10" s="252">
        <v>68.5</v>
      </c>
      <c r="AW10" s="252">
        <v>68.3</v>
      </c>
      <c r="AX10" s="252">
        <v>70.7</v>
      </c>
      <c r="AY10" s="252">
        <v>65.7</v>
      </c>
      <c r="AZ10" s="252">
        <v>67.099999999999994</v>
      </c>
      <c r="BA10" s="252">
        <v>67.599999999999994</v>
      </c>
      <c r="BB10" s="252">
        <v>69.400000000000006</v>
      </c>
      <c r="BC10" s="252">
        <v>66.8</v>
      </c>
      <c r="BD10" s="252">
        <v>67.099999999999994</v>
      </c>
      <c r="BE10" s="252">
        <v>68.3</v>
      </c>
      <c r="BF10" s="252">
        <v>70.5</v>
      </c>
      <c r="BG10" s="252">
        <v>68.099999999999994</v>
      </c>
      <c r="BH10" s="252">
        <v>68.400000000000006</v>
      </c>
      <c r="BI10" s="252">
        <v>70.3</v>
      </c>
      <c r="BJ10" s="252">
        <v>72.7</v>
      </c>
      <c r="BK10" s="252">
        <v>69.7</v>
      </c>
      <c r="BL10" s="252">
        <v>68.5</v>
      </c>
      <c r="BM10" s="252">
        <v>68.3</v>
      </c>
      <c r="BN10" s="252">
        <v>69.5</v>
      </c>
      <c r="BO10" s="252">
        <v>65.8</v>
      </c>
      <c r="BP10" s="252">
        <v>63.9</v>
      </c>
    </row>
    <row r="11" spans="1:68" x14ac:dyDescent="0.3">
      <c r="A11" s="37">
        <v>6</v>
      </c>
      <c r="B11" s="37" t="s">
        <v>140</v>
      </c>
      <c r="C11" s="29" t="s">
        <v>37</v>
      </c>
      <c r="D11" s="252">
        <v>39.799999999999997</v>
      </c>
      <c r="E11" s="252">
        <v>38.4</v>
      </c>
      <c r="F11" s="252">
        <v>37.6</v>
      </c>
      <c r="G11" s="252">
        <v>37</v>
      </c>
      <c r="H11" s="252">
        <v>36.1</v>
      </c>
      <c r="I11" s="252">
        <v>36.1</v>
      </c>
      <c r="J11" s="252">
        <v>35.200000000000003</v>
      </c>
      <c r="K11" s="252">
        <v>35</v>
      </c>
      <c r="L11" s="252">
        <v>35.200000000000003</v>
      </c>
      <c r="M11" s="252">
        <v>34.4</v>
      </c>
      <c r="N11" s="252">
        <v>34.5</v>
      </c>
      <c r="O11" s="252">
        <v>33.5</v>
      </c>
      <c r="P11" s="252">
        <v>34.9</v>
      </c>
      <c r="Q11" s="252">
        <v>33.6</v>
      </c>
      <c r="R11" s="252">
        <v>33.299999999999997</v>
      </c>
      <c r="S11" s="252">
        <v>32.5</v>
      </c>
      <c r="T11" s="252">
        <v>33.700000000000003</v>
      </c>
      <c r="U11" s="252">
        <v>32</v>
      </c>
      <c r="V11" s="252">
        <v>32.4</v>
      </c>
      <c r="W11" s="252">
        <v>31.3</v>
      </c>
      <c r="X11" s="252">
        <v>34.4</v>
      </c>
      <c r="Y11" s="252">
        <v>31.8</v>
      </c>
      <c r="Z11" s="252">
        <v>32.4</v>
      </c>
      <c r="AA11" s="252">
        <v>31.1</v>
      </c>
      <c r="AB11" s="252">
        <v>32.5</v>
      </c>
      <c r="AC11" s="252">
        <v>31.8</v>
      </c>
      <c r="AD11" s="252">
        <v>32.1</v>
      </c>
      <c r="AE11" s="252">
        <v>30.8</v>
      </c>
      <c r="AF11" s="252">
        <v>33.4</v>
      </c>
      <c r="AG11" s="252">
        <v>32.200000000000003</v>
      </c>
      <c r="AH11" s="252">
        <v>31.6</v>
      </c>
      <c r="AI11" s="252">
        <v>31.1</v>
      </c>
      <c r="AJ11" s="252">
        <v>32</v>
      </c>
      <c r="AK11" s="252">
        <v>32</v>
      </c>
      <c r="AL11" s="252">
        <v>31.6</v>
      </c>
      <c r="AM11" s="252">
        <v>31.6</v>
      </c>
      <c r="AN11" s="252">
        <v>34.6</v>
      </c>
      <c r="AO11" s="252">
        <v>32.6</v>
      </c>
      <c r="AP11" s="252">
        <v>33.4</v>
      </c>
      <c r="AQ11" s="252">
        <v>31.6</v>
      </c>
      <c r="AR11" s="252">
        <v>33.200000000000003</v>
      </c>
      <c r="AS11" s="252">
        <v>34.200000000000003</v>
      </c>
      <c r="AT11" s="252">
        <v>34.700000000000003</v>
      </c>
      <c r="AU11" s="252">
        <v>32.700000000000003</v>
      </c>
      <c r="AV11" s="252">
        <v>34</v>
      </c>
      <c r="AW11" s="252">
        <v>34.1</v>
      </c>
      <c r="AX11" s="252">
        <v>35.299999999999997</v>
      </c>
      <c r="AY11" s="252">
        <v>33.9</v>
      </c>
      <c r="AZ11" s="252">
        <v>34.5</v>
      </c>
      <c r="BA11" s="252">
        <v>35.200000000000003</v>
      </c>
      <c r="BB11" s="252">
        <v>36.299999999999997</v>
      </c>
      <c r="BC11" s="252">
        <v>35.1</v>
      </c>
      <c r="BD11" s="252">
        <v>35.4</v>
      </c>
      <c r="BE11" s="252">
        <v>36.1</v>
      </c>
      <c r="BF11" s="252">
        <v>37.299999999999997</v>
      </c>
      <c r="BG11" s="252">
        <v>36</v>
      </c>
      <c r="BH11" s="252">
        <v>36</v>
      </c>
      <c r="BI11" s="252">
        <v>36.5</v>
      </c>
      <c r="BJ11" s="252">
        <v>37.6</v>
      </c>
      <c r="BK11" s="252">
        <v>36.299999999999997</v>
      </c>
      <c r="BL11" s="252">
        <v>36.200000000000003</v>
      </c>
      <c r="BM11" s="252">
        <v>36.700000000000003</v>
      </c>
      <c r="BN11" s="252">
        <v>37.700000000000003</v>
      </c>
      <c r="BO11" s="252">
        <v>36.6</v>
      </c>
      <c r="BP11" s="252">
        <v>36.700000000000003</v>
      </c>
    </row>
    <row r="12" spans="1:68" x14ac:dyDescent="0.3">
      <c r="A12" s="37">
        <v>7</v>
      </c>
      <c r="B12" s="37" t="s">
        <v>141</v>
      </c>
      <c r="C12" s="29" t="s">
        <v>38</v>
      </c>
      <c r="D12" s="252">
        <v>38</v>
      </c>
      <c r="E12" s="252">
        <v>41.6</v>
      </c>
      <c r="F12" s="252">
        <v>44.3</v>
      </c>
      <c r="G12" s="252">
        <v>39.799999999999997</v>
      </c>
      <c r="H12" s="252">
        <v>35.1</v>
      </c>
      <c r="I12" s="252">
        <v>37.4</v>
      </c>
      <c r="J12" s="252">
        <v>38.200000000000003</v>
      </c>
      <c r="K12" s="252">
        <v>37.700000000000003</v>
      </c>
      <c r="L12" s="252">
        <v>34.299999999999997</v>
      </c>
      <c r="M12" s="252">
        <v>38.200000000000003</v>
      </c>
      <c r="N12" s="252">
        <v>40.200000000000003</v>
      </c>
      <c r="O12" s="252">
        <v>40</v>
      </c>
      <c r="P12" s="252">
        <v>36.200000000000003</v>
      </c>
      <c r="Q12" s="252">
        <v>40.700000000000003</v>
      </c>
      <c r="R12" s="252">
        <v>41</v>
      </c>
      <c r="S12" s="252">
        <v>40</v>
      </c>
      <c r="T12" s="252">
        <v>36.5</v>
      </c>
      <c r="U12" s="252">
        <v>40.4</v>
      </c>
      <c r="V12" s="252">
        <v>40.299999999999997</v>
      </c>
      <c r="W12" s="252">
        <v>39.1</v>
      </c>
      <c r="X12" s="252">
        <v>36.4</v>
      </c>
      <c r="Y12" s="252">
        <v>38.799999999999997</v>
      </c>
      <c r="Z12" s="252">
        <v>39.1</v>
      </c>
      <c r="AA12" s="252">
        <v>38.5</v>
      </c>
      <c r="AB12" s="252">
        <v>35.1</v>
      </c>
      <c r="AC12" s="252">
        <v>36.9</v>
      </c>
      <c r="AD12" s="252">
        <v>38.799999999999997</v>
      </c>
      <c r="AE12" s="252">
        <v>37.299999999999997</v>
      </c>
      <c r="AF12" s="252">
        <v>36</v>
      </c>
      <c r="AG12" s="252">
        <v>36.5</v>
      </c>
      <c r="AH12" s="252">
        <v>38</v>
      </c>
      <c r="AI12" s="252">
        <v>37</v>
      </c>
      <c r="AJ12" s="252">
        <v>36.299999999999997</v>
      </c>
      <c r="AK12" s="252">
        <v>36.9</v>
      </c>
      <c r="AL12" s="252">
        <v>37.700000000000003</v>
      </c>
      <c r="AM12" s="252">
        <v>36.700000000000003</v>
      </c>
      <c r="AN12" s="252">
        <v>37</v>
      </c>
      <c r="AO12" s="252">
        <v>38.200000000000003</v>
      </c>
      <c r="AP12" s="252">
        <v>39.1</v>
      </c>
      <c r="AQ12" s="252">
        <v>38.200000000000003</v>
      </c>
      <c r="AR12" s="252">
        <v>39.6</v>
      </c>
      <c r="AS12" s="252">
        <v>40.700000000000003</v>
      </c>
      <c r="AT12" s="252">
        <v>40.5</v>
      </c>
      <c r="AU12" s="252">
        <v>39.200000000000003</v>
      </c>
      <c r="AV12" s="252">
        <v>39.1</v>
      </c>
      <c r="AW12" s="252">
        <v>38.9</v>
      </c>
      <c r="AX12" s="252">
        <v>39.200000000000003</v>
      </c>
      <c r="AY12" s="252">
        <v>38</v>
      </c>
      <c r="AZ12" s="252">
        <v>38.1</v>
      </c>
      <c r="BA12" s="252">
        <v>38.1</v>
      </c>
      <c r="BB12" s="252">
        <v>38.5</v>
      </c>
      <c r="BC12" s="252">
        <v>37.700000000000003</v>
      </c>
      <c r="BD12" s="252">
        <v>37.6</v>
      </c>
      <c r="BE12" s="252">
        <v>38.200000000000003</v>
      </c>
      <c r="BF12" s="252">
        <v>39.200000000000003</v>
      </c>
      <c r="BG12" s="252">
        <v>38.4</v>
      </c>
      <c r="BH12" s="252">
        <v>38.299999999999997</v>
      </c>
      <c r="BI12" s="252">
        <v>38.9</v>
      </c>
      <c r="BJ12" s="252">
        <v>39.799999999999997</v>
      </c>
      <c r="BK12" s="252">
        <v>38.6</v>
      </c>
      <c r="BL12" s="252">
        <v>38.1</v>
      </c>
      <c r="BM12" s="252">
        <v>38.1</v>
      </c>
      <c r="BN12" s="252">
        <v>38.299999999999997</v>
      </c>
      <c r="BO12" s="252">
        <v>36.9</v>
      </c>
      <c r="BP12" s="252">
        <v>35.9</v>
      </c>
    </row>
    <row r="13" spans="1:68" x14ac:dyDescent="0.3">
      <c r="A13" s="37">
        <v>8</v>
      </c>
      <c r="B13" s="37" t="s">
        <v>142</v>
      </c>
      <c r="C13" s="29" t="s">
        <v>39</v>
      </c>
      <c r="D13" s="252">
        <v>115</v>
      </c>
      <c r="E13" s="252">
        <v>122.6</v>
      </c>
      <c r="F13" s="252">
        <v>118.9</v>
      </c>
      <c r="G13" s="252">
        <v>115.3</v>
      </c>
      <c r="H13" s="252">
        <v>110.2</v>
      </c>
      <c r="I13" s="252">
        <v>106.8</v>
      </c>
      <c r="J13" s="252">
        <v>100.3</v>
      </c>
      <c r="K13" s="252">
        <v>100.8</v>
      </c>
      <c r="L13" s="252">
        <v>99</v>
      </c>
      <c r="M13" s="252">
        <v>103.8</v>
      </c>
      <c r="N13" s="252">
        <v>104.5</v>
      </c>
      <c r="O13" s="252">
        <v>105.1</v>
      </c>
      <c r="P13" s="252">
        <v>104.2</v>
      </c>
      <c r="Q13" s="252">
        <v>107.4</v>
      </c>
      <c r="R13" s="252">
        <v>107.7</v>
      </c>
      <c r="S13" s="252">
        <v>104.6</v>
      </c>
      <c r="T13" s="252">
        <v>105.9</v>
      </c>
      <c r="U13" s="252">
        <v>106.7</v>
      </c>
      <c r="V13" s="252">
        <v>106</v>
      </c>
      <c r="W13" s="252">
        <v>103.5</v>
      </c>
      <c r="X13" s="252">
        <v>102.7</v>
      </c>
      <c r="Y13" s="252">
        <v>101.8</v>
      </c>
      <c r="Z13" s="252">
        <v>103.5</v>
      </c>
      <c r="AA13" s="252">
        <v>101.5</v>
      </c>
      <c r="AB13" s="252">
        <v>101</v>
      </c>
      <c r="AC13" s="252">
        <v>100.8</v>
      </c>
      <c r="AD13" s="252">
        <v>103.4</v>
      </c>
      <c r="AE13" s="252">
        <v>102</v>
      </c>
      <c r="AF13" s="252">
        <v>100.1</v>
      </c>
      <c r="AG13" s="252">
        <v>100.2</v>
      </c>
      <c r="AH13" s="252">
        <v>100.9</v>
      </c>
      <c r="AI13" s="252">
        <v>98.2</v>
      </c>
      <c r="AJ13" s="252">
        <v>98</v>
      </c>
      <c r="AK13" s="252">
        <v>99.7</v>
      </c>
      <c r="AL13" s="252">
        <v>96.7</v>
      </c>
      <c r="AM13" s="252">
        <v>93.6</v>
      </c>
      <c r="AN13" s="252">
        <v>97.2</v>
      </c>
      <c r="AO13" s="252">
        <v>99.6</v>
      </c>
      <c r="AP13" s="252">
        <v>100.8</v>
      </c>
      <c r="AQ13" s="252">
        <v>96.4</v>
      </c>
      <c r="AR13" s="252">
        <v>98.9</v>
      </c>
      <c r="AS13" s="252">
        <v>100.5</v>
      </c>
      <c r="AT13" s="252">
        <v>101.5</v>
      </c>
      <c r="AU13" s="252">
        <v>98.2</v>
      </c>
      <c r="AV13" s="252">
        <v>97.9</v>
      </c>
      <c r="AW13" s="252">
        <v>100.2</v>
      </c>
      <c r="AX13" s="252">
        <v>103.2</v>
      </c>
      <c r="AY13" s="252">
        <v>97.5</v>
      </c>
      <c r="AZ13" s="252">
        <v>96.6</v>
      </c>
      <c r="BA13" s="252">
        <v>96.4</v>
      </c>
      <c r="BB13" s="252">
        <v>96.2</v>
      </c>
      <c r="BC13" s="252">
        <v>94</v>
      </c>
      <c r="BD13" s="252">
        <v>93.8</v>
      </c>
      <c r="BE13" s="252">
        <v>95.5</v>
      </c>
      <c r="BF13" s="252">
        <v>98.2</v>
      </c>
      <c r="BG13" s="252">
        <v>96.1</v>
      </c>
      <c r="BH13" s="252">
        <v>96.2</v>
      </c>
      <c r="BI13" s="252">
        <v>98.2</v>
      </c>
      <c r="BJ13" s="252">
        <v>100.5</v>
      </c>
      <c r="BK13" s="252">
        <v>97.6</v>
      </c>
      <c r="BL13" s="252">
        <v>96.9</v>
      </c>
      <c r="BM13" s="252">
        <v>98.3</v>
      </c>
      <c r="BN13" s="252">
        <v>100.5</v>
      </c>
      <c r="BO13" s="252">
        <v>97.3</v>
      </c>
      <c r="BP13" s="252">
        <v>96.3</v>
      </c>
    </row>
    <row r="14" spans="1:68" x14ac:dyDescent="0.3">
      <c r="A14" s="37">
        <v>9</v>
      </c>
      <c r="B14" s="37" t="s">
        <v>143</v>
      </c>
      <c r="C14" s="29" t="s">
        <v>4</v>
      </c>
      <c r="D14" s="252">
        <v>24.4</v>
      </c>
      <c r="E14" s="252">
        <v>24.8</v>
      </c>
      <c r="F14" s="252">
        <v>26.4</v>
      </c>
      <c r="G14" s="252">
        <v>24.8</v>
      </c>
      <c r="H14" s="252">
        <v>26.2</v>
      </c>
      <c r="I14" s="252">
        <v>26</v>
      </c>
      <c r="J14" s="252">
        <v>27</v>
      </c>
      <c r="K14" s="252">
        <v>25.7</v>
      </c>
      <c r="L14" s="252">
        <v>24.7</v>
      </c>
      <c r="M14" s="252">
        <v>24.5</v>
      </c>
      <c r="N14" s="252">
        <v>25.9</v>
      </c>
      <c r="O14" s="252">
        <v>24.8</v>
      </c>
      <c r="P14" s="252">
        <v>24.2</v>
      </c>
      <c r="Q14" s="252">
        <v>24</v>
      </c>
      <c r="R14" s="252">
        <v>25</v>
      </c>
      <c r="S14" s="252">
        <v>24</v>
      </c>
      <c r="T14" s="252">
        <v>24</v>
      </c>
      <c r="U14" s="252">
        <v>25.1</v>
      </c>
      <c r="V14" s="252">
        <v>26.8</v>
      </c>
      <c r="W14" s="252">
        <v>24.1</v>
      </c>
      <c r="X14" s="252">
        <v>25.6</v>
      </c>
      <c r="Y14" s="252">
        <v>26.4</v>
      </c>
      <c r="Z14" s="252">
        <v>26.9</v>
      </c>
      <c r="AA14" s="252">
        <v>25</v>
      </c>
      <c r="AB14" s="252">
        <v>23.5</v>
      </c>
      <c r="AC14" s="252">
        <v>25.4</v>
      </c>
      <c r="AD14" s="252">
        <v>26.4</v>
      </c>
      <c r="AE14" s="252">
        <v>24.7</v>
      </c>
      <c r="AF14" s="252">
        <v>17.8</v>
      </c>
      <c r="AG14" s="252">
        <v>19.8</v>
      </c>
      <c r="AH14" s="252">
        <v>19.3</v>
      </c>
      <c r="AI14" s="252">
        <v>17.7</v>
      </c>
      <c r="AJ14" s="252">
        <v>16.7</v>
      </c>
      <c r="AK14" s="252">
        <v>17.8</v>
      </c>
      <c r="AL14" s="252">
        <v>17.899999999999999</v>
      </c>
      <c r="AM14" s="252">
        <v>16.5</v>
      </c>
      <c r="AN14" s="252">
        <v>15.8</v>
      </c>
      <c r="AO14" s="252">
        <v>16.899999999999999</v>
      </c>
      <c r="AP14" s="252">
        <v>16.899999999999999</v>
      </c>
      <c r="AQ14" s="252">
        <v>16</v>
      </c>
      <c r="AR14" s="252">
        <v>18.7</v>
      </c>
      <c r="AS14" s="252">
        <v>18.5</v>
      </c>
      <c r="AT14" s="252">
        <v>18.2</v>
      </c>
      <c r="AU14" s="252">
        <v>17.8</v>
      </c>
      <c r="AV14" s="252">
        <v>19.5</v>
      </c>
      <c r="AW14" s="252">
        <v>20.100000000000001</v>
      </c>
      <c r="AX14" s="252">
        <v>20.2</v>
      </c>
      <c r="AY14" s="252">
        <v>19.8</v>
      </c>
      <c r="AZ14" s="252">
        <v>19.5</v>
      </c>
      <c r="BA14" s="252">
        <v>19.5</v>
      </c>
      <c r="BB14" s="252">
        <v>19.7</v>
      </c>
      <c r="BC14" s="252">
        <v>19.399999999999999</v>
      </c>
      <c r="BD14" s="252">
        <v>19.600000000000001</v>
      </c>
      <c r="BE14" s="252">
        <v>19.600000000000001</v>
      </c>
      <c r="BF14" s="252">
        <v>20.2</v>
      </c>
      <c r="BG14" s="252">
        <v>19.8</v>
      </c>
      <c r="BH14" s="252">
        <v>20</v>
      </c>
      <c r="BI14" s="252">
        <v>20.100000000000001</v>
      </c>
      <c r="BJ14" s="252">
        <v>20.7</v>
      </c>
      <c r="BK14" s="252">
        <v>20.3</v>
      </c>
      <c r="BL14" s="252">
        <v>20.7</v>
      </c>
      <c r="BM14" s="252">
        <v>21.1</v>
      </c>
      <c r="BN14" s="252">
        <v>21.9</v>
      </c>
      <c r="BO14" s="252">
        <v>21.5</v>
      </c>
      <c r="BP14" s="252">
        <v>21.6</v>
      </c>
    </row>
    <row r="15" spans="1:68" x14ac:dyDescent="0.3">
      <c r="A15" s="37">
        <v>10</v>
      </c>
      <c r="B15" s="37" t="s">
        <v>144</v>
      </c>
      <c r="C15" s="29" t="s">
        <v>5</v>
      </c>
      <c r="D15" s="252">
        <v>28.7</v>
      </c>
      <c r="E15" s="252">
        <v>27.1</v>
      </c>
      <c r="F15" s="252">
        <v>28.3</v>
      </c>
      <c r="G15" s="252">
        <v>26.3</v>
      </c>
      <c r="H15" s="252">
        <v>26.1</v>
      </c>
      <c r="I15" s="252">
        <v>24.9</v>
      </c>
      <c r="J15" s="252">
        <v>25.9</v>
      </c>
      <c r="K15" s="252">
        <v>25</v>
      </c>
      <c r="L15" s="252">
        <v>26.1</v>
      </c>
      <c r="M15" s="252">
        <v>24.5</v>
      </c>
      <c r="N15" s="252">
        <v>24.8</v>
      </c>
      <c r="O15" s="252">
        <v>24.2</v>
      </c>
      <c r="P15" s="252">
        <v>25.6</v>
      </c>
      <c r="Q15" s="252">
        <v>24.7</v>
      </c>
      <c r="R15" s="252">
        <v>25.3</v>
      </c>
      <c r="S15" s="252">
        <v>24</v>
      </c>
      <c r="T15" s="252">
        <v>24.6</v>
      </c>
      <c r="U15" s="252">
        <v>24.1</v>
      </c>
      <c r="V15" s="252">
        <v>25.2</v>
      </c>
      <c r="W15" s="252">
        <v>24.5</v>
      </c>
      <c r="X15" s="252">
        <v>23.8</v>
      </c>
      <c r="Y15" s="252">
        <v>23.3</v>
      </c>
      <c r="Z15" s="252">
        <v>24.4</v>
      </c>
      <c r="AA15" s="252">
        <v>23.3</v>
      </c>
      <c r="AB15" s="252">
        <v>24.3</v>
      </c>
      <c r="AC15" s="252">
        <v>23.5</v>
      </c>
      <c r="AD15" s="252">
        <v>25.2</v>
      </c>
      <c r="AE15" s="252">
        <v>23</v>
      </c>
      <c r="AF15" s="252">
        <v>23.8</v>
      </c>
      <c r="AG15" s="252">
        <v>22.1</v>
      </c>
      <c r="AH15" s="252">
        <v>23.8</v>
      </c>
      <c r="AI15" s="252">
        <v>21.9</v>
      </c>
      <c r="AJ15" s="252">
        <v>21.5</v>
      </c>
      <c r="AK15" s="252">
        <v>21.1</v>
      </c>
      <c r="AL15" s="252">
        <v>22.2</v>
      </c>
      <c r="AM15" s="252">
        <v>20.7</v>
      </c>
      <c r="AN15" s="252">
        <v>21.1</v>
      </c>
      <c r="AO15" s="252">
        <v>21</v>
      </c>
      <c r="AP15" s="252">
        <v>22.8</v>
      </c>
      <c r="AQ15" s="252">
        <v>20.6</v>
      </c>
      <c r="AR15" s="252">
        <v>22.1</v>
      </c>
      <c r="AS15" s="252">
        <v>21.2</v>
      </c>
      <c r="AT15" s="252">
        <v>22.2</v>
      </c>
      <c r="AU15" s="252">
        <v>21</v>
      </c>
      <c r="AV15" s="252">
        <v>21.6</v>
      </c>
      <c r="AW15" s="252">
        <v>21.9</v>
      </c>
      <c r="AX15" s="252">
        <v>22.4</v>
      </c>
      <c r="AY15" s="252">
        <v>21.4</v>
      </c>
      <c r="AZ15" s="252">
        <v>21.8</v>
      </c>
      <c r="BA15" s="252">
        <v>21.9</v>
      </c>
      <c r="BB15" s="252">
        <v>22.4</v>
      </c>
      <c r="BC15" s="252">
        <v>22</v>
      </c>
      <c r="BD15" s="252">
        <v>22.1</v>
      </c>
      <c r="BE15" s="252">
        <v>22.6</v>
      </c>
      <c r="BF15" s="252">
        <v>23.5</v>
      </c>
      <c r="BG15" s="252">
        <v>23.3</v>
      </c>
      <c r="BH15" s="252">
        <v>23.8</v>
      </c>
      <c r="BI15" s="252">
        <v>24.5</v>
      </c>
      <c r="BJ15" s="252">
        <v>25.7</v>
      </c>
      <c r="BK15" s="252">
        <v>25.6</v>
      </c>
      <c r="BL15" s="252">
        <v>26.3</v>
      </c>
      <c r="BM15" s="252">
        <v>26.9</v>
      </c>
      <c r="BN15" s="252">
        <v>28.2</v>
      </c>
      <c r="BO15" s="252">
        <v>28.1</v>
      </c>
      <c r="BP15" s="252">
        <v>30.5</v>
      </c>
    </row>
    <row r="16" spans="1:68" x14ac:dyDescent="0.3">
      <c r="A16" s="37">
        <v>11</v>
      </c>
      <c r="B16" s="37" t="s">
        <v>145</v>
      </c>
      <c r="C16" s="29" t="s">
        <v>6</v>
      </c>
      <c r="D16" s="252">
        <v>86</v>
      </c>
      <c r="E16" s="252">
        <v>87.2</v>
      </c>
      <c r="F16" s="252">
        <v>93.9</v>
      </c>
      <c r="G16" s="252">
        <v>83.7</v>
      </c>
      <c r="H16" s="252">
        <v>80.5</v>
      </c>
      <c r="I16" s="252">
        <v>75.3</v>
      </c>
      <c r="J16" s="252">
        <v>76.3</v>
      </c>
      <c r="K16" s="252">
        <v>71.099999999999994</v>
      </c>
      <c r="L16" s="252">
        <v>72.3</v>
      </c>
      <c r="M16" s="252">
        <v>72</v>
      </c>
      <c r="N16" s="252">
        <v>78.3</v>
      </c>
      <c r="O16" s="252">
        <v>74.900000000000006</v>
      </c>
      <c r="P16" s="252">
        <v>76.2</v>
      </c>
      <c r="Q16" s="252">
        <v>74.2</v>
      </c>
      <c r="R16" s="252">
        <v>81.099999999999994</v>
      </c>
      <c r="S16" s="252">
        <v>74.099999999999994</v>
      </c>
      <c r="T16" s="252">
        <v>75.7</v>
      </c>
      <c r="U16" s="252">
        <v>72.7</v>
      </c>
      <c r="V16" s="252">
        <v>78</v>
      </c>
      <c r="W16" s="252">
        <v>72.8</v>
      </c>
      <c r="X16" s="252">
        <v>72.8</v>
      </c>
      <c r="Y16" s="252">
        <v>72.2</v>
      </c>
      <c r="Z16" s="252">
        <v>74.400000000000006</v>
      </c>
      <c r="AA16" s="252">
        <v>72.2</v>
      </c>
      <c r="AB16" s="252">
        <v>67.599999999999994</v>
      </c>
      <c r="AC16" s="252">
        <v>70.3</v>
      </c>
      <c r="AD16" s="252">
        <v>70.599999999999994</v>
      </c>
      <c r="AE16" s="252">
        <v>69.8</v>
      </c>
      <c r="AF16" s="252">
        <v>67.5</v>
      </c>
      <c r="AG16" s="252">
        <v>69.400000000000006</v>
      </c>
      <c r="AH16" s="252">
        <v>67.400000000000006</v>
      </c>
      <c r="AI16" s="252">
        <v>69.8</v>
      </c>
      <c r="AJ16" s="252">
        <v>67.3</v>
      </c>
      <c r="AK16" s="252">
        <v>67.400000000000006</v>
      </c>
      <c r="AL16" s="252">
        <v>66</v>
      </c>
      <c r="AM16" s="252">
        <v>67.7</v>
      </c>
      <c r="AN16" s="252">
        <v>67.099999999999994</v>
      </c>
      <c r="AO16" s="252">
        <v>69.2</v>
      </c>
      <c r="AP16" s="252">
        <v>69.099999999999994</v>
      </c>
      <c r="AQ16" s="252">
        <v>69.3</v>
      </c>
      <c r="AR16" s="252">
        <v>69.599999999999994</v>
      </c>
      <c r="AS16" s="252">
        <v>71.7</v>
      </c>
      <c r="AT16" s="252">
        <v>72.2</v>
      </c>
      <c r="AU16" s="252">
        <v>70.099999999999994</v>
      </c>
      <c r="AV16" s="252">
        <v>71.900000000000006</v>
      </c>
      <c r="AW16" s="252">
        <v>72.7</v>
      </c>
      <c r="AX16" s="252">
        <v>73.8</v>
      </c>
      <c r="AY16" s="252">
        <v>72.5</v>
      </c>
      <c r="AZ16" s="252">
        <v>73</v>
      </c>
      <c r="BA16" s="252">
        <v>72.7</v>
      </c>
      <c r="BB16" s="252">
        <v>73</v>
      </c>
      <c r="BC16" s="252">
        <v>71.400000000000006</v>
      </c>
      <c r="BD16" s="252">
        <v>71.3</v>
      </c>
      <c r="BE16" s="252">
        <v>72.400000000000006</v>
      </c>
      <c r="BF16" s="252">
        <v>74.3</v>
      </c>
      <c r="BG16" s="252">
        <v>73.3</v>
      </c>
      <c r="BH16" s="252">
        <v>74.900000000000006</v>
      </c>
      <c r="BI16" s="252">
        <v>76.2</v>
      </c>
      <c r="BJ16" s="252">
        <v>78.599999999999994</v>
      </c>
      <c r="BK16" s="252">
        <v>77.400000000000006</v>
      </c>
      <c r="BL16" s="252">
        <v>77.8</v>
      </c>
      <c r="BM16" s="252">
        <v>79</v>
      </c>
      <c r="BN16" s="252">
        <v>81.3</v>
      </c>
      <c r="BO16" s="252">
        <v>79.599999999999994</v>
      </c>
      <c r="BP16" s="252">
        <v>78.2</v>
      </c>
    </row>
    <row r="17" spans="1:68" x14ac:dyDescent="0.3">
      <c r="A17" s="37">
        <v>12</v>
      </c>
      <c r="B17" s="37" t="s">
        <v>146</v>
      </c>
      <c r="C17" s="29" t="s">
        <v>7</v>
      </c>
      <c r="D17" s="252">
        <v>87.5</v>
      </c>
      <c r="E17" s="252">
        <v>74.3</v>
      </c>
      <c r="F17" s="252">
        <v>78.2</v>
      </c>
      <c r="G17" s="252">
        <v>78.900000000000006</v>
      </c>
      <c r="H17" s="252">
        <v>74.099999999999994</v>
      </c>
      <c r="I17" s="252">
        <v>58.8</v>
      </c>
      <c r="J17" s="252">
        <v>61.2</v>
      </c>
      <c r="K17" s="252">
        <v>61.6</v>
      </c>
      <c r="L17" s="252">
        <v>63.7</v>
      </c>
      <c r="M17" s="252">
        <v>57.6</v>
      </c>
      <c r="N17" s="252">
        <v>64</v>
      </c>
      <c r="O17" s="252">
        <v>67.8</v>
      </c>
      <c r="P17" s="252">
        <v>71.2</v>
      </c>
      <c r="Q17" s="252">
        <v>63.8</v>
      </c>
      <c r="R17" s="252">
        <v>69.8</v>
      </c>
      <c r="S17" s="252">
        <v>67.5</v>
      </c>
      <c r="T17" s="252">
        <v>66.2</v>
      </c>
      <c r="U17" s="252">
        <v>60.4</v>
      </c>
      <c r="V17" s="252">
        <v>67</v>
      </c>
      <c r="W17" s="252">
        <v>63.1</v>
      </c>
      <c r="X17" s="252">
        <v>66</v>
      </c>
      <c r="Y17" s="252">
        <v>60.7</v>
      </c>
      <c r="Z17" s="252">
        <v>67.900000000000006</v>
      </c>
      <c r="AA17" s="252">
        <v>63.8</v>
      </c>
      <c r="AB17" s="252">
        <v>67.2</v>
      </c>
      <c r="AC17" s="252">
        <v>63.7</v>
      </c>
      <c r="AD17" s="252">
        <v>68.5</v>
      </c>
      <c r="AE17" s="252">
        <v>65.400000000000006</v>
      </c>
      <c r="AF17" s="252">
        <v>66.2</v>
      </c>
      <c r="AG17" s="252">
        <v>64.3</v>
      </c>
      <c r="AH17" s="252">
        <v>69</v>
      </c>
      <c r="AI17" s="252">
        <v>66</v>
      </c>
      <c r="AJ17" s="252">
        <v>67.7</v>
      </c>
      <c r="AK17" s="252">
        <v>67.900000000000006</v>
      </c>
      <c r="AL17" s="252">
        <v>69.099999999999994</v>
      </c>
      <c r="AM17" s="252">
        <v>69.3</v>
      </c>
      <c r="AN17" s="252">
        <v>72.7</v>
      </c>
      <c r="AO17" s="252">
        <v>73</v>
      </c>
      <c r="AP17" s="252">
        <v>76</v>
      </c>
      <c r="AQ17" s="252">
        <v>76.3</v>
      </c>
      <c r="AR17" s="252">
        <v>78.5</v>
      </c>
      <c r="AS17" s="252">
        <v>81.5</v>
      </c>
      <c r="AT17" s="252">
        <v>81.400000000000006</v>
      </c>
      <c r="AU17" s="252">
        <v>79.400000000000006</v>
      </c>
      <c r="AV17" s="252">
        <v>78.7</v>
      </c>
      <c r="AW17" s="252">
        <v>78.2</v>
      </c>
      <c r="AX17" s="252">
        <v>78.2</v>
      </c>
      <c r="AY17" s="252">
        <v>74.900000000000006</v>
      </c>
      <c r="AZ17" s="252">
        <v>74.599999999999994</v>
      </c>
      <c r="BA17" s="252">
        <v>74.2</v>
      </c>
      <c r="BB17" s="252">
        <v>74.3</v>
      </c>
      <c r="BC17" s="252">
        <v>73.7</v>
      </c>
      <c r="BD17" s="252">
        <v>73.8</v>
      </c>
      <c r="BE17" s="252">
        <v>75</v>
      </c>
      <c r="BF17" s="252">
        <v>77.3</v>
      </c>
      <c r="BG17" s="252">
        <v>75.5</v>
      </c>
      <c r="BH17" s="252">
        <v>76</v>
      </c>
      <c r="BI17" s="252">
        <v>77.2</v>
      </c>
      <c r="BJ17" s="252">
        <v>79</v>
      </c>
      <c r="BK17" s="252">
        <v>77.400000000000006</v>
      </c>
      <c r="BL17" s="252">
        <v>78.099999999999994</v>
      </c>
      <c r="BM17" s="252">
        <v>79.5</v>
      </c>
      <c r="BN17" s="252">
        <v>81.5</v>
      </c>
      <c r="BO17" s="252">
        <v>79.599999999999994</v>
      </c>
      <c r="BP17" s="252">
        <v>80.400000000000006</v>
      </c>
    </row>
    <row r="18" spans="1:68" x14ac:dyDescent="0.3">
      <c r="A18" s="37">
        <v>13</v>
      </c>
      <c r="B18" s="37" t="s">
        <v>147</v>
      </c>
      <c r="C18" s="29" t="s">
        <v>8</v>
      </c>
      <c r="D18" s="252">
        <v>15.6</v>
      </c>
      <c r="E18" s="252">
        <v>16.600000000000001</v>
      </c>
      <c r="F18" s="252">
        <v>14.6</v>
      </c>
      <c r="G18" s="252">
        <v>14</v>
      </c>
      <c r="H18" s="252">
        <v>16.2</v>
      </c>
      <c r="I18" s="252">
        <v>16.7</v>
      </c>
      <c r="J18" s="252">
        <v>15.1</v>
      </c>
      <c r="K18" s="252">
        <v>14.4</v>
      </c>
      <c r="L18" s="252">
        <v>15.3</v>
      </c>
      <c r="M18" s="252">
        <v>15.6</v>
      </c>
      <c r="N18" s="252">
        <v>14.4</v>
      </c>
      <c r="O18" s="252">
        <v>13.8</v>
      </c>
      <c r="P18" s="252">
        <v>14.5</v>
      </c>
      <c r="Q18" s="252">
        <v>15.6</v>
      </c>
      <c r="R18" s="252">
        <v>14.3</v>
      </c>
      <c r="S18" s="252">
        <v>14</v>
      </c>
      <c r="T18" s="252">
        <v>14.5</v>
      </c>
      <c r="U18" s="252">
        <v>15.5</v>
      </c>
      <c r="V18" s="252">
        <v>14.4</v>
      </c>
      <c r="W18" s="252">
        <v>14.4</v>
      </c>
      <c r="X18" s="252">
        <v>15.2</v>
      </c>
      <c r="Y18" s="252">
        <v>15.4</v>
      </c>
      <c r="Z18" s="252">
        <v>14.5</v>
      </c>
      <c r="AA18" s="252">
        <v>14.5</v>
      </c>
      <c r="AB18" s="252">
        <v>15.1</v>
      </c>
      <c r="AC18" s="252">
        <v>15.5</v>
      </c>
      <c r="AD18" s="252">
        <v>14.5</v>
      </c>
      <c r="AE18" s="252">
        <v>14.9</v>
      </c>
      <c r="AF18" s="252">
        <v>15.6</v>
      </c>
      <c r="AG18" s="252">
        <v>15.8</v>
      </c>
      <c r="AH18" s="252">
        <v>15.4</v>
      </c>
      <c r="AI18" s="252">
        <v>15.1</v>
      </c>
      <c r="AJ18" s="252">
        <v>15</v>
      </c>
      <c r="AK18" s="252">
        <v>15.3</v>
      </c>
      <c r="AL18" s="252">
        <v>14.8</v>
      </c>
      <c r="AM18" s="252">
        <v>14.1</v>
      </c>
      <c r="AN18" s="252">
        <v>15.6</v>
      </c>
      <c r="AO18" s="252">
        <v>15.6</v>
      </c>
      <c r="AP18" s="252">
        <v>15.5</v>
      </c>
      <c r="AQ18" s="252">
        <v>14.9</v>
      </c>
      <c r="AR18" s="252">
        <v>14.3</v>
      </c>
      <c r="AS18" s="252">
        <v>14.6</v>
      </c>
      <c r="AT18" s="252">
        <v>14.5</v>
      </c>
      <c r="AU18" s="252">
        <v>14.1</v>
      </c>
      <c r="AV18" s="252">
        <v>14.3</v>
      </c>
      <c r="AW18" s="252">
        <v>14.8</v>
      </c>
      <c r="AX18" s="252">
        <v>14.9</v>
      </c>
      <c r="AY18" s="252">
        <v>14.8</v>
      </c>
      <c r="AZ18" s="252">
        <v>15.3</v>
      </c>
      <c r="BA18" s="252">
        <v>15.4</v>
      </c>
      <c r="BB18" s="252">
        <v>15.3</v>
      </c>
      <c r="BC18" s="252">
        <v>15.2</v>
      </c>
      <c r="BD18" s="252">
        <v>15.2</v>
      </c>
      <c r="BE18" s="252">
        <v>15.3</v>
      </c>
      <c r="BF18" s="252">
        <v>15.6</v>
      </c>
      <c r="BG18" s="252">
        <v>15.5</v>
      </c>
      <c r="BH18" s="252">
        <v>15.6</v>
      </c>
      <c r="BI18" s="252">
        <v>15.8</v>
      </c>
      <c r="BJ18" s="252">
        <v>16.3</v>
      </c>
      <c r="BK18" s="252">
        <v>16.2</v>
      </c>
      <c r="BL18" s="252">
        <v>16.5</v>
      </c>
      <c r="BM18" s="252">
        <v>16.899999999999999</v>
      </c>
      <c r="BN18" s="252">
        <v>17.5</v>
      </c>
      <c r="BO18" s="252">
        <v>17.600000000000001</v>
      </c>
      <c r="BP18" s="252">
        <v>17.899999999999999</v>
      </c>
    </row>
    <row r="19" spans="1:68" x14ac:dyDescent="0.3">
      <c r="A19" s="37">
        <v>14</v>
      </c>
      <c r="B19" s="37" t="s">
        <v>148</v>
      </c>
      <c r="C19" s="29" t="s">
        <v>40</v>
      </c>
      <c r="D19" s="252">
        <v>51.3</v>
      </c>
      <c r="E19" s="252">
        <v>53.7</v>
      </c>
      <c r="F19" s="252">
        <v>51.4</v>
      </c>
      <c r="G19" s="252">
        <v>51.4</v>
      </c>
      <c r="H19" s="252">
        <v>47.1</v>
      </c>
      <c r="I19" s="252">
        <v>48.2</v>
      </c>
      <c r="J19" s="252">
        <v>48.2</v>
      </c>
      <c r="K19" s="252">
        <v>50.8</v>
      </c>
      <c r="L19" s="252">
        <v>45.5</v>
      </c>
      <c r="M19" s="252">
        <v>46.2</v>
      </c>
      <c r="N19" s="252">
        <v>46.8</v>
      </c>
      <c r="O19" s="252">
        <v>49.2</v>
      </c>
      <c r="P19" s="252">
        <v>47.3</v>
      </c>
      <c r="Q19" s="252">
        <v>47.8</v>
      </c>
      <c r="R19" s="252">
        <v>48.7</v>
      </c>
      <c r="S19" s="252">
        <v>48.5</v>
      </c>
      <c r="T19" s="252">
        <v>47.6</v>
      </c>
      <c r="U19" s="252">
        <v>48.7</v>
      </c>
      <c r="V19" s="252">
        <v>47.5</v>
      </c>
      <c r="W19" s="252">
        <v>48.4</v>
      </c>
      <c r="X19" s="252">
        <v>46.1</v>
      </c>
      <c r="Y19" s="252">
        <v>44.6</v>
      </c>
      <c r="Z19" s="252">
        <v>44.2</v>
      </c>
      <c r="AA19" s="252">
        <v>45.8</v>
      </c>
      <c r="AB19" s="252">
        <v>46.6</v>
      </c>
      <c r="AC19" s="252">
        <v>44.7</v>
      </c>
      <c r="AD19" s="252">
        <v>44.2</v>
      </c>
      <c r="AE19" s="252">
        <v>43.8</v>
      </c>
      <c r="AF19" s="252">
        <v>45.3</v>
      </c>
      <c r="AG19" s="252">
        <v>43.9</v>
      </c>
      <c r="AH19" s="252">
        <v>43.1</v>
      </c>
      <c r="AI19" s="252">
        <v>44</v>
      </c>
      <c r="AJ19" s="252">
        <v>42.4</v>
      </c>
      <c r="AK19" s="252">
        <v>43.8</v>
      </c>
      <c r="AL19" s="252">
        <v>43.4</v>
      </c>
      <c r="AM19" s="252">
        <v>43.5</v>
      </c>
      <c r="AN19" s="252">
        <v>43</v>
      </c>
      <c r="AO19" s="252">
        <v>43.6</v>
      </c>
      <c r="AP19" s="252">
        <v>43.2</v>
      </c>
      <c r="AQ19" s="252">
        <v>42</v>
      </c>
      <c r="AR19" s="252">
        <v>42.7</v>
      </c>
      <c r="AS19" s="252">
        <v>44.1</v>
      </c>
      <c r="AT19" s="252">
        <v>43.7</v>
      </c>
      <c r="AU19" s="252">
        <v>42.2</v>
      </c>
      <c r="AV19" s="252">
        <v>42.3</v>
      </c>
      <c r="AW19" s="252">
        <v>42.7</v>
      </c>
      <c r="AX19" s="252">
        <v>44</v>
      </c>
      <c r="AY19" s="252">
        <v>42.7</v>
      </c>
      <c r="AZ19" s="252">
        <v>42.6</v>
      </c>
      <c r="BA19" s="252">
        <v>42.6</v>
      </c>
      <c r="BB19" s="252">
        <v>42.6</v>
      </c>
      <c r="BC19" s="252">
        <v>42.2</v>
      </c>
      <c r="BD19" s="252">
        <v>41.9</v>
      </c>
      <c r="BE19" s="252">
        <v>42.6</v>
      </c>
      <c r="BF19" s="252">
        <v>43.1</v>
      </c>
      <c r="BG19" s="252">
        <v>43</v>
      </c>
      <c r="BH19" s="252">
        <v>43.3</v>
      </c>
      <c r="BI19" s="252">
        <v>44</v>
      </c>
      <c r="BJ19" s="252">
        <v>44.6</v>
      </c>
      <c r="BK19" s="252">
        <v>44</v>
      </c>
      <c r="BL19" s="252">
        <v>44</v>
      </c>
      <c r="BM19" s="252">
        <v>44.1</v>
      </c>
      <c r="BN19" s="252">
        <v>44.8</v>
      </c>
      <c r="BO19" s="252">
        <v>43.9</v>
      </c>
      <c r="BP19" s="252">
        <v>43.5</v>
      </c>
    </row>
    <row r="20" spans="1:68" x14ac:dyDescent="0.3">
      <c r="A20" s="37">
        <v>15</v>
      </c>
      <c r="B20" s="37" t="s">
        <v>149</v>
      </c>
      <c r="C20" s="29" t="s">
        <v>41</v>
      </c>
      <c r="D20" s="252">
        <v>49</v>
      </c>
      <c r="E20" s="252">
        <v>51.1</v>
      </c>
      <c r="F20" s="252">
        <v>49.1</v>
      </c>
      <c r="G20" s="252">
        <v>47.2</v>
      </c>
      <c r="H20" s="252">
        <v>50.2</v>
      </c>
      <c r="I20" s="252">
        <v>53.5</v>
      </c>
      <c r="J20" s="252">
        <v>50.1</v>
      </c>
      <c r="K20" s="252">
        <v>47.1</v>
      </c>
      <c r="L20" s="252">
        <v>50.4</v>
      </c>
      <c r="M20" s="252">
        <v>52.4</v>
      </c>
      <c r="N20" s="252">
        <v>49.5</v>
      </c>
      <c r="O20" s="252">
        <v>47.1</v>
      </c>
      <c r="P20" s="252">
        <v>51.8</v>
      </c>
      <c r="Q20" s="252">
        <v>52.8</v>
      </c>
      <c r="R20" s="252">
        <v>50.4</v>
      </c>
      <c r="S20" s="252">
        <v>47.7</v>
      </c>
      <c r="T20" s="252">
        <v>52.4</v>
      </c>
      <c r="U20" s="252">
        <v>52.7</v>
      </c>
      <c r="V20" s="252">
        <v>51.7</v>
      </c>
      <c r="W20" s="252">
        <v>48.8</v>
      </c>
      <c r="X20" s="252">
        <v>53.6</v>
      </c>
      <c r="Y20" s="252">
        <v>54.4</v>
      </c>
      <c r="Z20" s="252">
        <v>53.1</v>
      </c>
      <c r="AA20" s="252">
        <v>49.7</v>
      </c>
      <c r="AB20" s="252">
        <v>54.2</v>
      </c>
      <c r="AC20" s="252">
        <v>54.5</v>
      </c>
      <c r="AD20" s="252">
        <v>53.8</v>
      </c>
      <c r="AE20" s="252">
        <v>51.1</v>
      </c>
      <c r="AF20" s="252">
        <v>54.1</v>
      </c>
      <c r="AG20" s="252">
        <v>53.7</v>
      </c>
      <c r="AH20" s="252">
        <v>54.7</v>
      </c>
      <c r="AI20" s="252">
        <v>52.4</v>
      </c>
      <c r="AJ20" s="252">
        <v>53.4</v>
      </c>
      <c r="AK20" s="252">
        <v>54.2</v>
      </c>
      <c r="AL20" s="252">
        <v>54.2</v>
      </c>
      <c r="AM20" s="252">
        <v>53.8</v>
      </c>
      <c r="AN20" s="252">
        <v>55.4</v>
      </c>
      <c r="AO20" s="252">
        <v>54.4</v>
      </c>
      <c r="AP20" s="252">
        <v>55.6</v>
      </c>
      <c r="AQ20" s="252">
        <v>54.7</v>
      </c>
      <c r="AR20" s="252">
        <v>56.3</v>
      </c>
      <c r="AS20" s="252">
        <v>55.7</v>
      </c>
      <c r="AT20" s="252">
        <v>56.5</v>
      </c>
      <c r="AU20" s="252">
        <v>55.1</v>
      </c>
      <c r="AV20" s="252">
        <v>56.4</v>
      </c>
      <c r="AW20" s="252">
        <v>56.2</v>
      </c>
      <c r="AX20" s="252">
        <v>57.8</v>
      </c>
      <c r="AY20" s="252">
        <v>57.1</v>
      </c>
      <c r="AZ20" s="252">
        <v>57.7</v>
      </c>
      <c r="BA20" s="252">
        <v>58.3</v>
      </c>
      <c r="BB20" s="252">
        <v>60.2</v>
      </c>
      <c r="BC20" s="252">
        <v>58.6</v>
      </c>
      <c r="BD20" s="252">
        <v>58.5</v>
      </c>
      <c r="BE20" s="252">
        <v>59.4</v>
      </c>
      <c r="BF20" s="252">
        <v>61.4</v>
      </c>
      <c r="BG20" s="252">
        <v>59.8</v>
      </c>
      <c r="BH20" s="252">
        <v>59.4</v>
      </c>
      <c r="BI20" s="252">
        <v>59.8</v>
      </c>
      <c r="BJ20" s="252">
        <v>61.5</v>
      </c>
      <c r="BK20" s="252">
        <v>60.3</v>
      </c>
      <c r="BL20" s="252">
        <v>60.3</v>
      </c>
      <c r="BM20" s="252">
        <v>61.7</v>
      </c>
      <c r="BN20" s="252">
        <v>63.9</v>
      </c>
      <c r="BO20" s="252">
        <v>63</v>
      </c>
      <c r="BP20" s="252">
        <v>63.2</v>
      </c>
    </row>
    <row r="21" spans="1:68" x14ac:dyDescent="0.3">
      <c r="A21" s="37">
        <v>16</v>
      </c>
      <c r="B21" s="37" t="s">
        <v>150</v>
      </c>
      <c r="C21" s="29" t="s">
        <v>9</v>
      </c>
      <c r="D21" s="252">
        <v>301.3</v>
      </c>
      <c r="E21" s="252">
        <v>296.10000000000002</v>
      </c>
      <c r="F21" s="252">
        <v>291.2</v>
      </c>
      <c r="G21" s="252">
        <v>283</v>
      </c>
      <c r="H21" s="252">
        <v>304</v>
      </c>
      <c r="I21" s="252">
        <v>297.39999999999998</v>
      </c>
      <c r="J21" s="252">
        <v>288.60000000000002</v>
      </c>
      <c r="K21" s="252">
        <v>282.39999999999998</v>
      </c>
      <c r="L21" s="252">
        <v>308.60000000000002</v>
      </c>
      <c r="M21" s="252">
        <v>299</v>
      </c>
      <c r="N21" s="252">
        <v>294.7</v>
      </c>
      <c r="O21" s="252">
        <v>289.39999999999998</v>
      </c>
      <c r="P21" s="252">
        <v>327.5</v>
      </c>
      <c r="Q21" s="252">
        <v>307.3</v>
      </c>
      <c r="R21" s="252">
        <v>305.5</v>
      </c>
      <c r="S21" s="252">
        <v>307.7</v>
      </c>
      <c r="T21" s="252">
        <v>327.3</v>
      </c>
      <c r="U21" s="252">
        <v>321.7</v>
      </c>
      <c r="V21" s="252">
        <v>315.8</v>
      </c>
      <c r="W21" s="252">
        <v>302.39999999999998</v>
      </c>
      <c r="X21" s="252">
        <v>310.8</v>
      </c>
      <c r="Y21" s="252">
        <v>323.8</v>
      </c>
      <c r="Z21" s="252">
        <v>322.3</v>
      </c>
      <c r="AA21" s="252">
        <v>318</v>
      </c>
      <c r="AB21" s="252">
        <v>317.60000000000002</v>
      </c>
      <c r="AC21" s="252">
        <v>329.2</v>
      </c>
      <c r="AD21" s="252">
        <v>326.5</v>
      </c>
      <c r="AE21" s="252">
        <v>325.10000000000002</v>
      </c>
      <c r="AF21" s="252">
        <v>326.7</v>
      </c>
      <c r="AG21" s="252">
        <v>333.9</v>
      </c>
      <c r="AH21" s="252">
        <v>332.8</v>
      </c>
      <c r="AI21" s="252">
        <v>337.8</v>
      </c>
      <c r="AJ21" s="252">
        <v>327.39999999999998</v>
      </c>
      <c r="AK21" s="252">
        <v>340.4</v>
      </c>
      <c r="AL21" s="252">
        <v>341.6</v>
      </c>
      <c r="AM21" s="252">
        <v>343.3</v>
      </c>
      <c r="AN21" s="252">
        <v>353.7</v>
      </c>
      <c r="AO21" s="252">
        <v>362.1</v>
      </c>
      <c r="AP21" s="252">
        <v>371</v>
      </c>
      <c r="AQ21" s="252">
        <v>364.8</v>
      </c>
      <c r="AR21" s="252">
        <v>363.6</v>
      </c>
      <c r="AS21" s="252">
        <v>378.3</v>
      </c>
      <c r="AT21" s="252">
        <v>380.5</v>
      </c>
      <c r="AU21" s="252">
        <v>378.7</v>
      </c>
      <c r="AV21" s="252">
        <v>366.9</v>
      </c>
      <c r="AW21" s="252">
        <v>378.3</v>
      </c>
      <c r="AX21" s="252">
        <v>380.2</v>
      </c>
      <c r="AY21" s="252">
        <v>378.3</v>
      </c>
      <c r="AZ21" s="252">
        <v>365.8</v>
      </c>
      <c r="BA21" s="252">
        <v>373.5</v>
      </c>
      <c r="BB21" s="252">
        <v>379</v>
      </c>
      <c r="BC21" s="252">
        <v>376.4</v>
      </c>
      <c r="BD21" s="252">
        <v>367.9</v>
      </c>
      <c r="BE21" s="252">
        <v>377.4</v>
      </c>
      <c r="BF21" s="252">
        <v>389.1</v>
      </c>
      <c r="BG21" s="252">
        <v>389.9</v>
      </c>
      <c r="BH21" s="252">
        <v>382.6</v>
      </c>
      <c r="BI21" s="252">
        <v>391.5</v>
      </c>
      <c r="BJ21" s="252">
        <v>402</v>
      </c>
      <c r="BK21" s="252">
        <v>402</v>
      </c>
      <c r="BL21" s="252">
        <v>392.5</v>
      </c>
      <c r="BM21" s="252">
        <v>395.7</v>
      </c>
      <c r="BN21" s="252">
        <v>400.8</v>
      </c>
      <c r="BO21" s="252">
        <v>393.3</v>
      </c>
      <c r="BP21" s="252">
        <v>376.4</v>
      </c>
    </row>
    <row r="22" spans="1:68" x14ac:dyDescent="0.3">
      <c r="A22" s="37">
        <v>17</v>
      </c>
      <c r="B22" s="37" t="s">
        <v>151</v>
      </c>
      <c r="C22" s="29" t="s">
        <v>10</v>
      </c>
      <c r="D22" s="252">
        <v>559.9</v>
      </c>
      <c r="E22" s="252">
        <v>566.79999999999995</v>
      </c>
      <c r="F22" s="252">
        <v>567</v>
      </c>
      <c r="G22" s="252">
        <v>542.20000000000005</v>
      </c>
      <c r="H22" s="252">
        <v>572.9</v>
      </c>
      <c r="I22" s="252">
        <v>567.29999999999995</v>
      </c>
      <c r="J22" s="252">
        <v>565.29999999999995</v>
      </c>
      <c r="K22" s="252">
        <v>547.9</v>
      </c>
      <c r="L22" s="252">
        <v>569.5</v>
      </c>
      <c r="M22" s="252">
        <v>573.9</v>
      </c>
      <c r="N22" s="252">
        <v>575</v>
      </c>
      <c r="O22" s="252">
        <v>557.9</v>
      </c>
      <c r="P22" s="252">
        <v>579.29999999999995</v>
      </c>
      <c r="Q22" s="252">
        <v>586.5</v>
      </c>
      <c r="R22" s="252">
        <v>583</v>
      </c>
      <c r="S22" s="252">
        <v>563.6</v>
      </c>
      <c r="T22" s="252">
        <v>576.70000000000005</v>
      </c>
      <c r="U22" s="252">
        <v>585.9</v>
      </c>
      <c r="V22" s="252">
        <v>584.5</v>
      </c>
      <c r="W22" s="252">
        <v>564.29999999999995</v>
      </c>
      <c r="X22" s="252">
        <v>572.5</v>
      </c>
      <c r="Y22" s="252">
        <v>582.9</v>
      </c>
      <c r="Z22" s="252">
        <v>591.6</v>
      </c>
      <c r="AA22" s="252">
        <v>572.9</v>
      </c>
      <c r="AB22" s="252">
        <v>573.9</v>
      </c>
      <c r="AC22" s="252">
        <v>596.9</v>
      </c>
      <c r="AD22" s="252">
        <v>604</v>
      </c>
      <c r="AE22" s="252">
        <v>581.5</v>
      </c>
      <c r="AF22" s="252">
        <v>578.5</v>
      </c>
      <c r="AG22" s="252">
        <v>598.20000000000005</v>
      </c>
      <c r="AH22" s="252">
        <v>604.9</v>
      </c>
      <c r="AI22" s="252">
        <v>580.70000000000005</v>
      </c>
      <c r="AJ22" s="252">
        <v>594.79999999999995</v>
      </c>
      <c r="AK22" s="252">
        <v>596.70000000000005</v>
      </c>
      <c r="AL22" s="252">
        <v>597.20000000000005</v>
      </c>
      <c r="AM22" s="252">
        <v>581.70000000000005</v>
      </c>
      <c r="AN22" s="252">
        <v>605.5</v>
      </c>
      <c r="AO22" s="252">
        <v>604.70000000000005</v>
      </c>
      <c r="AP22" s="252">
        <v>614.9</v>
      </c>
      <c r="AQ22" s="252">
        <v>589.4</v>
      </c>
      <c r="AR22" s="252">
        <v>608.5</v>
      </c>
      <c r="AS22" s="252">
        <v>617</v>
      </c>
      <c r="AT22" s="252">
        <v>621.9</v>
      </c>
      <c r="AU22" s="252">
        <v>604.20000000000005</v>
      </c>
      <c r="AV22" s="252">
        <v>619.5</v>
      </c>
      <c r="AW22" s="252">
        <v>613.6</v>
      </c>
      <c r="AX22" s="252">
        <v>624.9</v>
      </c>
      <c r="AY22" s="252">
        <v>598.1</v>
      </c>
      <c r="AZ22" s="252">
        <v>598.20000000000005</v>
      </c>
      <c r="BA22" s="252">
        <v>595.70000000000005</v>
      </c>
      <c r="BB22" s="252">
        <v>616.9</v>
      </c>
      <c r="BC22" s="252">
        <v>594.79999999999995</v>
      </c>
      <c r="BD22" s="252">
        <v>588.4</v>
      </c>
      <c r="BE22" s="252">
        <v>601.6</v>
      </c>
      <c r="BF22" s="252">
        <v>636.4</v>
      </c>
      <c r="BG22" s="252">
        <v>609.70000000000005</v>
      </c>
      <c r="BH22" s="252">
        <v>606.9</v>
      </c>
      <c r="BI22" s="252">
        <v>620.20000000000005</v>
      </c>
      <c r="BJ22" s="252">
        <v>652.70000000000005</v>
      </c>
      <c r="BK22" s="252">
        <v>619.29999999999995</v>
      </c>
      <c r="BL22" s="252">
        <v>610.79999999999995</v>
      </c>
      <c r="BM22" s="252">
        <v>620.70000000000005</v>
      </c>
      <c r="BN22" s="252">
        <v>652.70000000000005</v>
      </c>
      <c r="BO22" s="252">
        <v>617.9</v>
      </c>
      <c r="BP22" s="252">
        <v>609.29999999999995</v>
      </c>
    </row>
    <row r="23" spans="1:68" x14ac:dyDescent="0.3">
      <c r="A23" s="37">
        <v>18</v>
      </c>
      <c r="B23" s="37" t="s">
        <v>152</v>
      </c>
      <c r="C23" s="29" t="s">
        <v>42</v>
      </c>
      <c r="D23" s="252">
        <v>224.4</v>
      </c>
      <c r="E23" s="252">
        <v>240.9</v>
      </c>
      <c r="F23" s="252">
        <v>255.8</v>
      </c>
      <c r="G23" s="252">
        <v>238.7</v>
      </c>
      <c r="H23" s="252">
        <v>218.4</v>
      </c>
      <c r="I23" s="252">
        <v>232.3</v>
      </c>
      <c r="J23" s="252">
        <v>244.8</v>
      </c>
      <c r="K23" s="252">
        <v>229.8</v>
      </c>
      <c r="L23" s="252">
        <v>218.1</v>
      </c>
      <c r="M23" s="252">
        <v>234.4</v>
      </c>
      <c r="N23" s="252">
        <v>244.6</v>
      </c>
      <c r="O23" s="252">
        <v>232.6</v>
      </c>
      <c r="P23" s="252">
        <v>223.6</v>
      </c>
      <c r="Q23" s="252">
        <v>238.3</v>
      </c>
      <c r="R23" s="252">
        <v>246.3</v>
      </c>
      <c r="S23" s="252">
        <v>235.9</v>
      </c>
      <c r="T23" s="252">
        <v>222.2</v>
      </c>
      <c r="U23" s="252">
        <v>234.2</v>
      </c>
      <c r="V23" s="252">
        <v>240.4</v>
      </c>
      <c r="W23" s="252">
        <v>231.4</v>
      </c>
      <c r="X23" s="252">
        <v>223</v>
      </c>
      <c r="Y23" s="252">
        <v>231.2</v>
      </c>
      <c r="Z23" s="252">
        <v>241.3</v>
      </c>
      <c r="AA23" s="252">
        <v>231.5</v>
      </c>
      <c r="AB23" s="252">
        <v>221.7</v>
      </c>
      <c r="AC23" s="252">
        <v>227.2</v>
      </c>
      <c r="AD23" s="252">
        <v>240.8</v>
      </c>
      <c r="AE23" s="252">
        <v>224.1</v>
      </c>
      <c r="AF23" s="252">
        <v>219.5</v>
      </c>
      <c r="AG23" s="252">
        <v>225.9</v>
      </c>
      <c r="AH23" s="252">
        <v>233.3</v>
      </c>
      <c r="AI23" s="252">
        <v>222.2</v>
      </c>
      <c r="AJ23" s="252">
        <v>225.3</v>
      </c>
      <c r="AK23" s="252">
        <v>232.4</v>
      </c>
      <c r="AL23" s="252">
        <v>229.7</v>
      </c>
      <c r="AM23" s="252">
        <v>229.4</v>
      </c>
      <c r="AN23" s="252">
        <v>231.1</v>
      </c>
      <c r="AO23" s="252">
        <v>236.6</v>
      </c>
      <c r="AP23" s="252">
        <v>236.2</v>
      </c>
      <c r="AQ23" s="252">
        <v>232.8</v>
      </c>
      <c r="AR23" s="252">
        <v>234.1</v>
      </c>
      <c r="AS23" s="252">
        <v>245.5</v>
      </c>
      <c r="AT23" s="252">
        <v>243.1</v>
      </c>
      <c r="AU23" s="252">
        <v>238.2</v>
      </c>
      <c r="AV23" s="252">
        <v>238.3</v>
      </c>
      <c r="AW23" s="252">
        <v>248.1</v>
      </c>
      <c r="AX23" s="252">
        <v>247.4</v>
      </c>
      <c r="AY23" s="252">
        <v>241.2</v>
      </c>
      <c r="AZ23" s="252">
        <v>238.1</v>
      </c>
      <c r="BA23" s="252">
        <v>232.9</v>
      </c>
      <c r="BB23" s="252">
        <v>234.7</v>
      </c>
      <c r="BC23" s="252">
        <v>230.1</v>
      </c>
      <c r="BD23" s="252">
        <v>228.8</v>
      </c>
      <c r="BE23" s="252">
        <v>231.2</v>
      </c>
      <c r="BF23" s="252">
        <v>239.3</v>
      </c>
      <c r="BG23" s="252">
        <v>237.2</v>
      </c>
      <c r="BH23" s="252">
        <v>236.8</v>
      </c>
      <c r="BI23" s="252">
        <v>238.2</v>
      </c>
      <c r="BJ23" s="252">
        <v>244.7</v>
      </c>
      <c r="BK23" s="252">
        <v>238.9</v>
      </c>
      <c r="BL23" s="252">
        <v>236.7</v>
      </c>
      <c r="BM23" s="252">
        <v>238.5</v>
      </c>
      <c r="BN23" s="252">
        <v>244.4</v>
      </c>
      <c r="BO23" s="252">
        <v>237.7</v>
      </c>
      <c r="BP23" s="252">
        <v>233.4</v>
      </c>
    </row>
    <row r="24" spans="1:68" x14ac:dyDescent="0.3">
      <c r="A24" s="37">
        <v>19</v>
      </c>
      <c r="B24" s="37" t="s">
        <v>153</v>
      </c>
      <c r="C24" s="29" t="s">
        <v>11</v>
      </c>
      <c r="D24" s="252">
        <v>118.6</v>
      </c>
      <c r="E24" s="252">
        <v>137.5</v>
      </c>
      <c r="F24" s="252">
        <v>141.1</v>
      </c>
      <c r="G24" s="252">
        <v>136</v>
      </c>
      <c r="H24" s="252">
        <v>117.9</v>
      </c>
      <c r="I24" s="252">
        <v>137.9</v>
      </c>
      <c r="J24" s="252">
        <v>145.9</v>
      </c>
      <c r="K24" s="252">
        <v>145.69999999999999</v>
      </c>
      <c r="L24" s="252">
        <v>121.8</v>
      </c>
      <c r="M24" s="252">
        <v>143.30000000000001</v>
      </c>
      <c r="N24" s="252">
        <v>153.9</v>
      </c>
      <c r="O24" s="252">
        <v>146.19999999999999</v>
      </c>
      <c r="P24" s="252">
        <v>131.9</v>
      </c>
      <c r="Q24" s="252">
        <v>150.6</v>
      </c>
      <c r="R24" s="252">
        <v>157</v>
      </c>
      <c r="S24" s="252">
        <v>149.19999999999999</v>
      </c>
      <c r="T24" s="252">
        <v>141.6</v>
      </c>
      <c r="U24" s="252">
        <v>157.5</v>
      </c>
      <c r="V24" s="252">
        <v>160.80000000000001</v>
      </c>
      <c r="W24" s="252">
        <v>157.19999999999999</v>
      </c>
      <c r="X24" s="252">
        <v>153.5</v>
      </c>
      <c r="Y24" s="252">
        <v>163.9</v>
      </c>
      <c r="Z24" s="252">
        <v>171.5</v>
      </c>
      <c r="AA24" s="252">
        <v>165.5</v>
      </c>
      <c r="AB24" s="252">
        <v>162.80000000000001</v>
      </c>
      <c r="AC24" s="252">
        <v>171.2</v>
      </c>
      <c r="AD24" s="252">
        <v>177.9</v>
      </c>
      <c r="AE24" s="252">
        <v>167.4</v>
      </c>
      <c r="AF24" s="252">
        <v>165.8</v>
      </c>
      <c r="AG24" s="252">
        <v>173.4</v>
      </c>
      <c r="AH24" s="252">
        <v>189.1</v>
      </c>
      <c r="AI24" s="252">
        <v>179.6</v>
      </c>
      <c r="AJ24" s="252">
        <v>180</v>
      </c>
      <c r="AK24" s="252">
        <v>195</v>
      </c>
      <c r="AL24" s="252">
        <v>201.5</v>
      </c>
      <c r="AM24" s="252">
        <v>182.3</v>
      </c>
      <c r="AN24" s="252">
        <v>175.2</v>
      </c>
      <c r="AO24" s="252">
        <v>199.5</v>
      </c>
      <c r="AP24" s="252">
        <v>206.8</v>
      </c>
      <c r="AQ24" s="252">
        <v>190.6</v>
      </c>
      <c r="AR24" s="252">
        <v>188.1</v>
      </c>
      <c r="AS24" s="252">
        <v>192</v>
      </c>
      <c r="AT24" s="252">
        <v>202.3</v>
      </c>
      <c r="AU24" s="252">
        <v>193.3</v>
      </c>
      <c r="AV24" s="252">
        <v>180.8</v>
      </c>
      <c r="AW24" s="252">
        <v>192.3</v>
      </c>
      <c r="AX24" s="252">
        <v>203.5</v>
      </c>
      <c r="AY24" s="252">
        <v>193</v>
      </c>
      <c r="AZ24" s="252">
        <v>181.5</v>
      </c>
      <c r="BA24" s="252">
        <v>157.69999999999999</v>
      </c>
      <c r="BB24" s="252">
        <v>171.5</v>
      </c>
      <c r="BC24" s="252">
        <v>157.30000000000001</v>
      </c>
      <c r="BD24" s="252">
        <v>135</v>
      </c>
      <c r="BE24" s="252">
        <v>147.1</v>
      </c>
      <c r="BF24" s="252">
        <v>186.1</v>
      </c>
      <c r="BG24" s="252">
        <v>178.6</v>
      </c>
      <c r="BH24" s="252">
        <v>170.7</v>
      </c>
      <c r="BI24" s="252">
        <v>194</v>
      </c>
      <c r="BJ24" s="252">
        <v>222</v>
      </c>
      <c r="BK24" s="252">
        <v>196.9</v>
      </c>
      <c r="BL24" s="252">
        <v>186.7</v>
      </c>
      <c r="BM24" s="252">
        <v>201.7</v>
      </c>
      <c r="BN24" s="252">
        <v>226.2</v>
      </c>
      <c r="BO24" s="252">
        <v>198.6</v>
      </c>
      <c r="BP24" s="252">
        <v>186.9</v>
      </c>
    </row>
    <row r="25" spans="1:68" x14ac:dyDescent="0.3">
      <c r="A25" s="37">
        <v>20</v>
      </c>
      <c r="B25" s="37" t="s">
        <v>154</v>
      </c>
      <c r="C25" s="29" t="s">
        <v>43</v>
      </c>
      <c r="D25" s="252">
        <v>53.2</v>
      </c>
      <c r="E25" s="252">
        <v>42.8</v>
      </c>
      <c r="F25" s="252">
        <v>45.3</v>
      </c>
      <c r="G25" s="252">
        <v>47.4</v>
      </c>
      <c r="H25" s="252">
        <v>53</v>
      </c>
      <c r="I25" s="252">
        <v>43</v>
      </c>
      <c r="J25" s="252">
        <v>45.1</v>
      </c>
      <c r="K25" s="252">
        <v>46.3</v>
      </c>
      <c r="L25" s="252">
        <v>50.9</v>
      </c>
      <c r="M25" s="252">
        <v>40.6</v>
      </c>
      <c r="N25" s="252">
        <v>44.1</v>
      </c>
      <c r="O25" s="252">
        <v>45.3</v>
      </c>
      <c r="P25" s="252">
        <v>50.6</v>
      </c>
      <c r="Q25" s="252">
        <v>40.5</v>
      </c>
      <c r="R25" s="252">
        <v>43.7</v>
      </c>
      <c r="S25" s="252">
        <v>44.1</v>
      </c>
      <c r="T25" s="252">
        <v>50.4</v>
      </c>
      <c r="U25" s="252">
        <v>40.700000000000003</v>
      </c>
      <c r="V25" s="252">
        <v>44</v>
      </c>
      <c r="W25" s="252">
        <v>44.1</v>
      </c>
      <c r="X25" s="252">
        <v>49.6</v>
      </c>
      <c r="Y25" s="252">
        <v>42</v>
      </c>
      <c r="Z25" s="252">
        <v>45.5</v>
      </c>
      <c r="AA25" s="252">
        <v>44.9</v>
      </c>
      <c r="AB25" s="252">
        <v>48.9</v>
      </c>
      <c r="AC25" s="252">
        <v>43.4</v>
      </c>
      <c r="AD25" s="252">
        <v>44.2</v>
      </c>
      <c r="AE25" s="252">
        <v>45.1</v>
      </c>
      <c r="AF25" s="252">
        <v>50.6</v>
      </c>
      <c r="AG25" s="252">
        <v>44.1</v>
      </c>
      <c r="AH25" s="252">
        <v>45.4</v>
      </c>
      <c r="AI25" s="252">
        <v>47</v>
      </c>
      <c r="AJ25" s="252">
        <v>47.2</v>
      </c>
      <c r="AK25" s="252">
        <v>45.2</v>
      </c>
      <c r="AL25" s="252">
        <v>44.4</v>
      </c>
      <c r="AM25" s="252">
        <v>46.7</v>
      </c>
      <c r="AN25" s="252">
        <v>47.9</v>
      </c>
      <c r="AO25" s="252">
        <v>46.8</v>
      </c>
      <c r="AP25" s="252">
        <v>47.7</v>
      </c>
      <c r="AQ25" s="252">
        <v>48.7</v>
      </c>
      <c r="AR25" s="252">
        <v>46.4</v>
      </c>
      <c r="AS25" s="252">
        <v>46.1</v>
      </c>
      <c r="AT25" s="252">
        <v>46.9</v>
      </c>
      <c r="AU25" s="252">
        <v>49</v>
      </c>
      <c r="AV25" s="252">
        <v>47.4</v>
      </c>
      <c r="AW25" s="252">
        <v>48.8</v>
      </c>
      <c r="AX25" s="252">
        <v>49.7</v>
      </c>
      <c r="AY25" s="252">
        <v>50.6</v>
      </c>
      <c r="AZ25" s="252">
        <v>49.4</v>
      </c>
      <c r="BA25" s="252">
        <v>49.4</v>
      </c>
      <c r="BB25" s="252">
        <v>49</v>
      </c>
      <c r="BC25" s="252">
        <v>50.6</v>
      </c>
      <c r="BD25" s="252">
        <v>50</v>
      </c>
      <c r="BE25" s="252">
        <v>51.3</v>
      </c>
      <c r="BF25" s="252">
        <v>52.6</v>
      </c>
      <c r="BG25" s="252">
        <v>53.8</v>
      </c>
      <c r="BH25" s="252">
        <v>52.9</v>
      </c>
      <c r="BI25" s="252">
        <v>54.2</v>
      </c>
      <c r="BJ25" s="252">
        <v>55.1</v>
      </c>
      <c r="BK25" s="252">
        <v>55.9</v>
      </c>
      <c r="BL25" s="252">
        <v>55.4</v>
      </c>
      <c r="BM25" s="252">
        <v>55.9</v>
      </c>
      <c r="BN25" s="252">
        <v>55.9</v>
      </c>
      <c r="BO25" s="252">
        <v>55.7</v>
      </c>
      <c r="BP25" s="252">
        <v>53.5</v>
      </c>
    </row>
    <row r="26" spans="1:68" x14ac:dyDescent="0.3">
      <c r="A26" s="37">
        <v>21</v>
      </c>
      <c r="B26" s="37" t="s">
        <v>155</v>
      </c>
      <c r="C26" s="29" t="s">
        <v>12</v>
      </c>
      <c r="D26" s="252">
        <v>23.1</v>
      </c>
      <c r="E26" s="252">
        <v>28.5</v>
      </c>
      <c r="F26" s="252">
        <v>27.3</v>
      </c>
      <c r="G26" s="252">
        <v>24.3</v>
      </c>
      <c r="H26" s="252">
        <v>23.5</v>
      </c>
      <c r="I26" s="252">
        <v>28.2</v>
      </c>
      <c r="J26" s="252">
        <v>26.7</v>
      </c>
      <c r="K26" s="252">
        <v>23.7</v>
      </c>
      <c r="L26" s="252">
        <v>21.7</v>
      </c>
      <c r="M26" s="252">
        <v>26.2</v>
      </c>
      <c r="N26" s="252">
        <v>24</v>
      </c>
      <c r="O26" s="252">
        <v>22.1</v>
      </c>
      <c r="P26" s="252">
        <v>20.399999999999999</v>
      </c>
      <c r="Q26" s="252">
        <v>24.4</v>
      </c>
      <c r="R26" s="252">
        <v>22.9</v>
      </c>
      <c r="S26" s="252">
        <v>20.7</v>
      </c>
      <c r="T26" s="252">
        <v>21.5</v>
      </c>
      <c r="U26" s="252">
        <v>23.3</v>
      </c>
      <c r="V26" s="252">
        <v>23.4</v>
      </c>
      <c r="W26" s="252">
        <v>21.3</v>
      </c>
      <c r="X26" s="252">
        <v>21.9</v>
      </c>
      <c r="Y26" s="252">
        <v>23.2</v>
      </c>
      <c r="Z26" s="252">
        <v>23.8</v>
      </c>
      <c r="AA26" s="252">
        <v>21.5</v>
      </c>
      <c r="AB26" s="252">
        <v>21.9</v>
      </c>
      <c r="AC26" s="252">
        <v>24</v>
      </c>
      <c r="AD26" s="252">
        <v>23.9</v>
      </c>
      <c r="AE26" s="252">
        <v>21.8</v>
      </c>
      <c r="AF26" s="252">
        <v>23.8</v>
      </c>
      <c r="AG26" s="252">
        <v>25</v>
      </c>
      <c r="AH26" s="252">
        <v>24.2</v>
      </c>
      <c r="AI26" s="252">
        <v>23.1</v>
      </c>
      <c r="AJ26" s="252">
        <v>23.7</v>
      </c>
      <c r="AK26" s="252">
        <v>24.4</v>
      </c>
      <c r="AL26" s="252">
        <v>24.4</v>
      </c>
      <c r="AM26" s="252">
        <v>22.7</v>
      </c>
      <c r="AN26" s="252">
        <v>25.1</v>
      </c>
      <c r="AO26" s="252">
        <v>24.2</v>
      </c>
      <c r="AP26" s="252">
        <v>24.1</v>
      </c>
      <c r="AQ26" s="252">
        <v>21.1</v>
      </c>
      <c r="AR26" s="252">
        <v>23.5</v>
      </c>
      <c r="AS26" s="252">
        <v>24.3</v>
      </c>
      <c r="AT26" s="252">
        <v>23.4</v>
      </c>
      <c r="AU26" s="252">
        <v>21.7</v>
      </c>
      <c r="AV26" s="252">
        <v>23</v>
      </c>
      <c r="AW26" s="252">
        <v>22.9</v>
      </c>
      <c r="AX26" s="252">
        <v>22.7</v>
      </c>
      <c r="AY26" s="252">
        <v>20.6</v>
      </c>
      <c r="AZ26" s="252">
        <v>22.2</v>
      </c>
      <c r="BA26" s="252">
        <v>22.1</v>
      </c>
      <c r="BB26" s="252">
        <v>22</v>
      </c>
      <c r="BC26" s="252">
        <v>21.7</v>
      </c>
      <c r="BD26" s="252">
        <v>21.6</v>
      </c>
      <c r="BE26" s="252">
        <v>21.5</v>
      </c>
      <c r="BF26" s="252">
        <v>21.6</v>
      </c>
      <c r="BG26" s="252">
        <v>21.3</v>
      </c>
      <c r="BH26" s="252">
        <v>21.1</v>
      </c>
      <c r="BI26" s="252">
        <v>21.2</v>
      </c>
      <c r="BJ26" s="252">
        <v>21.3</v>
      </c>
      <c r="BK26" s="252">
        <v>21.2</v>
      </c>
      <c r="BL26" s="252">
        <v>21.2</v>
      </c>
      <c r="BM26" s="252">
        <v>21.5</v>
      </c>
      <c r="BN26" s="252">
        <v>21.6</v>
      </c>
      <c r="BO26" s="252">
        <v>21.5</v>
      </c>
      <c r="BP26" s="252">
        <v>21.1</v>
      </c>
    </row>
    <row r="27" spans="1:68" x14ac:dyDescent="0.3">
      <c r="A27" s="37">
        <v>22</v>
      </c>
      <c r="B27" s="37" t="s">
        <v>156</v>
      </c>
      <c r="C27" s="29" t="s">
        <v>13</v>
      </c>
      <c r="D27" s="252">
        <v>112.9</v>
      </c>
      <c r="E27" s="252">
        <v>117.9</v>
      </c>
      <c r="F27" s="252">
        <v>118.2</v>
      </c>
      <c r="G27" s="252">
        <v>106.2</v>
      </c>
      <c r="H27" s="252">
        <v>111.1</v>
      </c>
      <c r="I27" s="252">
        <v>115.5</v>
      </c>
      <c r="J27" s="252">
        <v>111.8</v>
      </c>
      <c r="K27" s="252">
        <v>100</v>
      </c>
      <c r="L27" s="252">
        <v>109.5</v>
      </c>
      <c r="M27" s="252">
        <v>113.4</v>
      </c>
      <c r="N27" s="252">
        <v>113.2</v>
      </c>
      <c r="O27" s="252">
        <v>102.3</v>
      </c>
      <c r="P27" s="252">
        <v>111.8</v>
      </c>
      <c r="Q27" s="252">
        <v>114.7</v>
      </c>
      <c r="R27" s="252">
        <v>119</v>
      </c>
      <c r="S27" s="252">
        <v>107.6</v>
      </c>
      <c r="T27" s="252">
        <v>116.6</v>
      </c>
      <c r="U27" s="252">
        <v>118.7</v>
      </c>
      <c r="V27" s="252">
        <v>121.2</v>
      </c>
      <c r="W27" s="252">
        <v>109.8</v>
      </c>
      <c r="X27" s="252">
        <v>118</v>
      </c>
      <c r="Y27" s="252">
        <v>122.1</v>
      </c>
      <c r="Z27" s="252">
        <v>116.5</v>
      </c>
      <c r="AA27" s="252">
        <v>111</v>
      </c>
      <c r="AB27" s="252">
        <v>118.4</v>
      </c>
      <c r="AC27" s="252">
        <v>125.1</v>
      </c>
      <c r="AD27" s="252">
        <v>125.3</v>
      </c>
      <c r="AE27" s="252">
        <v>113.1</v>
      </c>
      <c r="AF27" s="252">
        <v>123.8</v>
      </c>
      <c r="AG27" s="252">
        <v>129.1</v>
      </c>
      <c r="AH27" s="252">
        <v>126.5</v>
      </c>
      <c r="AI27" s="252">
        <v>119.7</v>
      </c>
      <c r="AJ27" s="252">
        <v>125.5</v>
      </c>
      <c r="AK27" s="252">
        <v>129.30000000000001</v>
      </c>
      <c r="AL27" s="252">
        <v>127.4</v>
      </c>
      <c r="AM27" s="252">
        <v>115.7</v>
      </c>
      <c r="AN27" s="252">
        <v>128.9</v>
      </c>
      <c r="AO27" s="252">
        <v>133.30000000000001</v>
      </c>
      <c r="AP27" s="252">
        <v>133.80000000000001</v>
      </c>
      <c r="AQ27" s="252">
        <v>128.30000000000001</v>
      </c>
      <c r="AR27" s="252">
        <v>138</v>
      </c>
      <c r="AS27" s="252">
        <v>142.6</v>
      </c>
      <c r="AT27" s="252">
        <v>135.6</v>
      </c>
      <c r="AU27" s="252">
        <v>133.80000000000001</v>
      </c>
      <c r="AV27" s="252">
        <v>141.69999999999999</v>
      </c>
      <c r="AW27" s="252">
        <v>143.1</v>
      </c>
      <c r="AX27" s="252">
        <v>141.30000000000001</v>
      </c>
      <c r="AY27" s="252">
        <v>145.80000000000001</v>
      </c>
      <c r="AZ27" s="252">
        <v>145.30000000000001</v>
      </c>
      <c r="BA27" s="252">
        <v>146.4</v>
      </c>
      <c r="BB27" s="252">
        <v>146</v>
      </c>
      <c r="BC27" s="252">
        <v>146.1</v>
      </c>
      <c r="BD27" s="252">
        <v>147.4</v>
      </c>
      <c r="BE27" s="252">
        <v>150.30000000000001</v>
      </c>
      <c r="BF27" s="252">
        <v>153.19999999999999</v>
      </c>
      <c r="BG27" s="252">
        <v>155.9</v>
      </c>
      <c r="BH27" s="252">
        <v>158.80000000000001</v>
      </c>
      <c r="BI27" s="252">
        <v>162.4</v>
      </c>
      <c r="BJ27" s="252">
        <v>165.9</v>
      </c>
      <c r="BK27" s="252">
        <v>168.2</v>
      </c>
      <c r="BL27" s="252">
        <v>168.9</v>
      </c>
      <c r="BM27" s="252">
        <v>170.6</v>
      </c>
      <c r="BN27" s="252">
        <v>171.6</v>
      </c>
      <c r="BO27" s="252">
        <v>171</v>
      </c>
      <c r="BP27" s="252">
        <v>168.7</v>
      </c>
    </row>
    <row r="28" spans="1:68" x14ac:dyDescent="0.3">
      <c r="A28" s="37">
        <v>23</v>
      </c>
      <c r="B28" s="37" t="s">
        <v>157</v>
      </c>
      <c r="C28" s="29" t="s">
        <v>44</v>
      </c>
      <c r="D28" s="252">
        <v>90.6</v>
      </c>
      <c r="E28" s="252">
        <v>92.6</v>
      </c>
      <c r="F28" s="252">
        <v>87.3</v>
      </c>
      <c r="G28" s="252">
        <v>88</v>
      </c>
      <c r="H28" s="252">
        <v>89.4</v>
      </c>
      <c r="I28" s="252">
        <v>87.8</v>
      </c>
      <c r="J28" s="252">
        <v>84.8</v>
      </c>
      <c r="K28" s="252">
        <v>88</v>
      </c>
      <c r="L28" s="252">
        <v>86.4</v>
      </c>
      <c r="M28" s="252">
        <v>89.6</v>
      </c>
      <c r="N28" s="252">
        <v>85.7</v>
      </c>
      <c r="O28" s="252">
        <v>87.5</v>
      </c>
      <c r="P28" s="252">
        <v>89.3</v>
      </c>
      <c r="Q28" s="252">
        <v>90.7</v>
      </c>
      <c r="R28" s="252">
        <v>87.9</v>
      </c>
      <c r="S28" s="252">
        <v>87.7</v>
      </c>
      <c r="T28" s="252">
        <v>86.7</v>
      </c>
      <c r="U28" s="252">
        <v>92.8</v>
      </c>
      <c r="V28" s="252">
        <v>89.3</v>
      </c>
      <c r="W28" s="252">
        <v>89.6</v>
      </c>
      <c r="X28" s="252">
        <v>87.5</v>
      </c>
      <c r="Y28" s="252">
        <v>92.6</v>
      </c>
      <c r="Z28" s="252">
        <v>89.6</v>
      </c>
      <c r="AA28" s="252">
        <v>88.3</v>
      </c>
      <c r="AB28" s="252">
        <v>88.7</v>
      </c>
      <c r="AC28" s="252">
        <v>91.2</v>
      </c>
      <c r="AD28" s="252">
        <v>89.8</v>
      </c>
      <c r="AE28" s="252">
        <v>89.2</v>
      </c>
      <c r="AF28" s="252">
        <v>87.8</v>
      </c>
      <c r="AG28" s="252">
        <v>90.2</v>
      </c>
      <c r="AH28" s="252">
        <v>88.8</v>
      </c>
      <c r="AI28" s="252">
        <v>88.3</v>
      </c>
      <c r="AJ28" s="252">
        <v>86.1</v>
      </c>
      <c r="AK28" s="252">
        <v>88.7</v>
      </c>
      <c r="AL28" s="252">
        <v>86.9</v>
      </c>
      <c r="AM28" s="252">
        <v>86.9</v>
      </c>
      <c r="AN28" s="252">
        <v>84.5</v>
      </c>
      <c r="AO28" s="252">
        <v>86.8</v>
      </c>
      <c r="AP28" s="252">
        <v>85.4</v>
      </c>
      <c r="AQ28" s="252">
        <v>85</v>
      </c>
      <c r="AR28" s="252">
        <v>86.2</v>
      </c>
      <c r="AS28" s="252">
        <v>88.1</v>
      </c>
      <c r="AT28" s="252">
        <v>87.6</v>
      </c>
      <c r="AU28" s="252">
        <v>86.2</v>
      </c>
      <c r="AV28" s="252">
        <v>88.1</v>
      </c>
      <c r="AW28" s="252">
        <v>91.4</v>
      </c>
      <c r="AX28" s="252">
        <v>94</v>
      </c>
      <c r="AY28" s="252">
        <v>92.1</v>
      </c>
      <c r="AZ28" s="252">
        <v>97.4</v>
      </c>
      <c r="BA28" s="252">
        <v>98.5</v>
      </c>
      <c r="BB28" s="252">
        <v>99.1</v>
      </c>
      <c r="BC28" s="252">
        <v>98.6</v>
      </c>
      <c r="BD28" s="252">
        <v>99.5</v>
      </c>
      <c r="BE28" s="252">
        <v>101.5</v>
      </c>
      <c r="BF28" s="252">
        <v>102.6</v>
      </c>
      <c r="BG28" s="252">
        <v>102.2</v>
      </c>
      <c r="BH28" s="252">
        <v>103.4</v>
      </c>
      <c r="BI28" s="252">
        <v>105.7</v>
      </c>
      <c r="BJ28" s="252">
        <v>106.7</v>
      </c>
      <c r="BK28" s="252">
        <v>106.2</v>
      </c>
      <c r="BL28" s="252">
        <v>107.3</v>
      </c>
      <c r="BM28" s="252">
        <v>108.4</v>
      </c>
      <c r="BN28" s="252">
        <v>109.8</v>
      </c>
      <c r="BO28" s="252">
        <v>109.3</v>
      </c>
      <c r="BP28" s="252">
        <v>110.1</v>
      </c>
    </row>
    <row r="29" spans="1:68" x14ac:dyDescent="0.3">
      <c r="A29" s="37">
        <v>24</v>
      </c>
      <c r="B29" s="37" t="s">
        <v>158</v>
      </c>
      <c r="C29" s="29" t="s">
        <v>14</v>
      </c>
      <c r="D29" s="252">
        <v>59.7</v>
      </c>
      <c r="E29" s="252">
        <v>78.3</v>
      </c>
      <c r="F29" s="252">
        <v>74.5</v>
      </c>
      <c r="G29" s="252">
        <v>64.2</v>
      </c>
      <c r="H29" s="252">
        <v>61.1</v>
      </c>
      <c r="I29" s="252">
        <v>77.2</v>
      </c>
      <c r="J29" s="252">
        <v>74.2</v>
      </c>
      <c r="K29" s="252">
        <v>66.599999999999994</v>
      </c>
      <c r="L29" s="252">
        <v>61.4</v>
      </c>
      <c r="M29" s="252">
        <v>75</v>
      </c>
      <c r="N29" s="252">
        <v>72.8</v>
      </c>
      <c r="O29" s="252">
        <v>66.400000000000006</v>
      </c>
      <c r="P29" s="252">
        <v>64.8</v>
      </c>
      <c r="Q29" s="252">
        <v>77.5</v>
      </c>
      <c r="R29" s="252">
        <v>74.099999999999994</v>
      </c>
      <c r="S29" s="252">
        <v>70.400000000000006</v>
      </c>
      <c r="T29" s="252">
        <v>63.9</v>
      </c>
      <c r="U29" s="252">
        <v>76.400000000000006</v>
      </c>
      <c r="V29" s="252">
        <v>75.099999999999994</v>
      </c>
      <c r="W29" s="252">
        <v>71.599999999999994</v>
      </c>
      <c r="X29" s="252">
        <v>67.7</v>
      </c>
      <c r="Y29" s="252">
        <v>78</v>
      </c>
      <c r="Z29" s="252">
        <v>79.900000000000006</v>
      </c>
      <c r="AA29" s="252">
        <v>71.400000000000006</v>
      </c>
      <c r="AB29" s="252">
        <v>68.8</v>
      </c>
      <c r="AC29" s="252">
        <v>79.3</v>
      </c>
      <c r="AD29" s="252">
        <v>80.7</v>
      </c>
      <c r="AE29" s="252">
        <v>76.7</v>
      </c>
      <c r="AF29" s="252">
        <v>70.900000000000006</v>
      </c>
      <c r="AG29" s="252">
        <v>80</v>
      </c>
      <c r="AH29" s="252">
        <v>80.5</v>
      </c>
      <c r="AI29" s="252">
        <v>80.5</v>
      </c>
      <c r="AJ29" s="252">
        <v>74.7</v>
      </c>
      <c r="AK29" s="252">
        <v>84.5</v>
      </c>
      <c r="AL29" s="252">
        <v>80.3</v>
      </c>
      <c r="AM29" s="252">
        <v>80.5</v>
      </c>
      <c r="AN29" s="252">
        <v>78.900000000000006</v>
      </c>
      <c r="AO29" s="252">
        <v>86.3</v>
      </c>
      <c r="AP29" s="252">
        <v>86.3</v>
      </c>
      <c r="AQ29" s="252">
        <v>89.5</v>
      </c>
      <c r="AR29" s="252">
        <v>81.8</v>
      </c>
      <c r="AS29" s="252">
        <v>84.7</v>
      </c>
      <c r="AT29" s="252">
        <v>88.7</v>
      </c>
      <c r="AU29" s="252">
        <v>88.9</v>
      </c>
      <c r="AV29" s="252">
        <v>80.599999999999994</v>
      </c>
      <c r="AW29" s="252">
        <v>86.6</v>
      </c>
      <c r="AX29" s="252">
        <v>90.9</v>
      </c>
      <c r="AY29" s="252">
        <v>89.6</v>
      </c>
      <c r="AZ29" s="252">
        <v>82.6</v>
      </c>
      <c r="BA29" s="252">
        <v>87.9</v>
      </c>
      <c r="BB29" s="252">
        <v>90.5</v>
      </c>
      <c r="BC29" s="252">
        <v>89.7</v>
      </c>
      <c r="BD29" s="252">
        <v>82.8</v>
      </c>
      <c r="BE29" s="252">
        <v>88.8</v>
      </c>
      <c r="BF29" s="252">
        <v>90.9</v>
      </c>
      <c r="BG29" s="252">
        <v>90</v>
      </c>
      <c r="BH29" s="252">
        <v>84.6</v>
      </c>
      <c r="BI29" s="252">
        <v>90.7</v>
      </c>
      <c r="BJ29" s="252">
        <v>91.9</v>
      </c>
      <c r="BK29" s="252">
        <v>90.8</v>
      </c>
      <c r="BL29" s="252">
        <v>83.8</v>
      </c>
      <c r="BM29" s="252">
        <v>89.4</v>
      </c>
      <c r="BN29" s="252">
        <v>90.3</v>
      </c>
      <c r="BO29" s="252">
        <v>89.5</v>
      </c>
      <c r="BP29" s="252">
        <v>83.3</v>
      </c>
    </row>
    <row r="30" spans="1:68" x14ac:dyDescent="0.3">
      <c r="A30" s="37">
        <v>25</v>
      </c>
      <c r="B30" s="37" t="s">
        <v>159</v>
      </c>
      <c r="C30" s="29" t="s">
        <v>45</v>
      </c>
      <c r="D30" s="252">
        <v>175.5</v>
      </c>
      <c r="E30" s="252">
        <v>184.1</v>
      </c>
      <c r="F30" s="252">
        <v>183</v>
      </c>
      <c r="G30" s="252">
        <v>189.6</v>
      </c>
      <c r="H30" s="252">
        <v>182.7</v>
      </c>
      <c r="I30" s="252">
        <v>183.7</v>
      </c>
      <c r="J30" s="252">
        <v>182</v>
      </c>
      <c r="K30" s="252">
        <v>188.7</v>
      </c>
      <c r="L30" s="252">
        <v>183.6</v>
      </c>
      <c r="M30" s="252">
        <v>186.7</v>
      </c>
      <c r="N30" s="252">
        <v>190.1</v>
      </c>
      <c r="O30" s="252">
        <v>194.9</v>
      </c>
      <c r="P30" s="252">
        <v>189.8</v>
      </c>
      <c r="Q30" s="252">
        <v>195.1</v>
      </c>
      <c r="R30" s="252">
        <v>197.8</v>
      </c>
      <c r="S30" s="252">
        <v>204.2</v>
      </c>
      <c r="T30" s="252">
        <v>199.8</v>
      </c>
      <c r="U30" s="252">
        <v>200.6</v>
      </c>
      <c r="V30" s="252">
        <v>208.3</v>
      </c>
      <c r="W30" s="252">
        <v>213</v>
      </c>
      <c r="X30" s="252">
        <v>207.7</v>
      </c>
      <c r="Y30" s="252">
        <v>208.4</v>
      </c>
      <c r="Z30" s="252">
        <v>206.8</v>
      </c>
      <c r="AA30" s="252">
        <v>214.7</v>
      </c>
      <c r="AB30" s="252">
        <v>211.2</v>
      </c>
      <c r="AC30" s="252">
        <v>209.9</v>
      </c>
      <c r="AD30" s="252">
        <v>212.2</v>
      </c>
      <c r="AE30" s="252">
        <v>222.8</v>
      </c>
      <c r="AF30" s="252">
        <v>214.7</v>
      </c>
      <c r="AG30" s="252">
        <v>210.7</v>
      </c>
      <c r="AH30" s="252">
        <v>217.4</v>
      </c>
      <c r="AI30" s="252">
        <v>232.5</v>
      </c>
      <c r="AJ30" s="252">
        <v>214.4</v>
      </c>
      <c r="AK30" s="252">
        <v>229.2</v>
      </c>
      <c r="AL30" s="252">
        <v>220.7</v>
      </c>
      <c r="AM30" s="252">
        <v>227.4</v>
      </c>
      <c r="AN30" s="252">
        <v>234.3</v>
      </c>
      <c r="AO30" s="252">
        <v>244.3</v>
      </c>
      <c r="AP30" s="252">
        <v>239.5</v>
      </c>
      <c r="AQ30" s="252">
        <v>245.3</v>
      </c>
      <c r="AR30" s="252">
        <v>242.8</v>
      </c>
      <c r="AS30" s="252">
        <v>254.7</v>
      </c>
      <c r="AT30" s="252">
        <v>249</v>
      </c>
      <c r="AU30" s="252">
        <v>248.6</v>
      </c>
      <c r="AV30" s="252">
        <v>252.2</v>
      </c>
      <c r="AW30" s="252">
        <v>260.7</v>
      </c>
      <c r="AX30" s="252">
        <v>257.60000000000002</v>
      </c>
      <c r="AY30" s="252">
        <v>256.3</v>
      </c>
      <c r="AZ30" s="252">
        <v>257.2</v>
      </c>
      <c r="BA30" s="252">
        <v>260.10000000000002</v>
      </c>
      <c r="BB30" s="252">
        <v>256.2</v>
      </c>
      <c r="BC30" s="252">
        <v>256.5</v>
      </c>
      <c r="BD30" s="252">
        <v>253.7</v>
      </c>
      <c r="BE30" s="252">
        <v>257.10000000000002</v>
      </c>
      <c r="BF30" s="252">
        <v>260.3</v>
      </c>
      <c r="BG30" s="252">
        <v>264.39999999999998</v>
      </c>
      <c r="BH30" s="252">
        <v>264.8</v>
      </c>
      <c r="BI30" s="252">
        <v>269.8</v>
      </c>
      <c r="BJ30" s="252">
        <v>273.2</v>
      </c>
      <c r="BK30" s="252">
        <v>277.89999999999998</v>
      </c>
      <c r="BL30" s="252">
        <v>275.3</v>
      </c>
      <c r="BM30" s="252">
        <v>277.89999999999998</v>
      </c>
      <c r="BN30" s="252">
        <v>280.2</v>
      </c>
      <c r="BO30" s="252">
        <v>282.7</v>
      </c>
      <c r="BP30" s="252">
        <v>281.89999999999998</v>
      </c>
    </row>
    <row r="31" spans="1:68" x14ac:dyDescent="0.3">
      <c r="A31" s="37">
        <v>26</v>
      </c>
      <c r="B31" s="37" t="s">
        <v>160</v>
      </c>
      <c r="C31" s="29" t="s">
        <v>15</v>
      </c>
      <c r="D31" s="252">
        <v>63.3</v>
      </c>
      <c r="E31" s="252">
        <v>67.2</v>
      </c>
      <c r="F31" s="252">
        <v>66.400000000000006</v>
      </c>
      <c r="G31" s="252">
        <v>64.7</v>
      </c>
      <c r="H31" s="252">
        <v>61.7</v>
      </c>
      <c r="I31" s="252">
        <v>64.5</v>
      </c>
      <c r="J31" s="252">
        <v>64.3</v>
      </c>
      <c r="K31" s="252">
        <v>61.1</v>
      </c>
      <c r="L31" s="252">
        <v>62.8</v>
      </c>
      <c r="M31" s="252">
        <v>65.7</v>
      </c>
      <c r="N31" s="252">
        <v>65.5</v>
      </c>
      <c r="O31" s="252">
        <v>62.5</v>
      </c>
      <c r="P31" s="252">
        <v>63.5</v>
      </c>
      <c r="Q31" s="252">
        <v>63.8</v>
      </c>
      <c r="R31" s="252">
        <v>63.4</v>
      </c>
      <c r="S31" s="252">
        <v>60.5</v>
      </c>
      <c r="T31" s="252">
        <v>64.2</v>
      </c>
      <c r="U31" s="252">
        <v>62</v>
      </c>
      <c r="V31" s="252">
        <v>65.400000000000006</v>
      </c>
      <c r="W31" s="252">
        <v>61.2</v>
      </c>
      <c r="X31" s="252">
        <v>64.599999999999994</v>
      </c>
      <c r="Y31" s="252">
        <v>64.3</v>
      </c>
      <c r="Z31" s="252">
        <v>62.7</v>
      </c>
      <c r="AA31" s="252">
        <v>63</v>
      </c>
      <c r="AB31" s="252">
        <v>64</v>
      </c>
      <c r="AC31" s="252">
        <v>65</v>
      </c>
      <c r="AD31" s="252">
        <v>65</v>
      </c>
      <c r="AE31" s="252">
        <v>62.6</v>
      </c>
      <c r="AF31" s="252">
        <v>63.7</v>
      </c>
      <c r="AG31" s="252">
        <v>63.7</v>
      </c>
      <c r="AH31" s="252">
        <v>66.8</v>
      </c>
      <c r="AI31" s="252">
        <v>65.7</v>
      </c>
      <c r="AJ31" s="252">
        <v>63.4</v>
      </c>
      <c r="AK31" s="252">
        <v>64</v>
      </c>
      <c r="AL31" s="252">
        <v>66.7</v>
      </c>
      <c r="AM31" s="252">
        <v>65</v>
      </c>
      <c r="AN31" s="252">
        <v>66.3</v>
      </c>
      <c r="AO31" s="252">
        <v>67.599999999999994</v>
      </c>
      <c r="AP31" s="252">
        <v>65.2</v>
      </c>
      <c r="AQ31" s="252">
        <v>65.3</v>
      </c>
      <c r="AR31" s="252">
        <v>65.3</v>
      </c>
      <c r="AS31" s="252">
        <v>68</v>
      </c>
      <c r="AT31" s="252">
        <v>65.7</v>
      </c>
      <c r="AU31" s="252">
        <v>69.400000000000006</v>
      </c>
      <c r="AV31" s="252">
        <v>66.7</v>
      </c>
      <c r="AW31" s="252">
        <v>65.8</v>
      </c>
      <c r="AX31" s="252">
        <v>66.900000000000006</v>
      </c>
      <c r="AY31" s="252">
        <v>67.3</v>
      </c>
      <c r="AZ31" s="252">
        <v>64.8</v>
      </c>
      <c r="BA31" s="252">
        <v>65.2</v>
      </c>
      <c r="BB31" s="252">
        <v>64</v>
      </c>
      <c r="BC31" s="252">
        <v>64.900000000000006</v>
      </c>
      <c r="BD31" s="252">
        <v>63.3</v>
      </c>
      <c r="BE31" s="252">
        <v>65</v>
      </c>
      <c r="BF31" s="252">
        <v>65.3</v>
      </c>
      <c r="BG31" s="252">
        <v>66.5</v>
      </c>
      <c r="BH31" s="252">
        <v>65.599999999999994</v>
      </c>
      <c r="BI31" s="252">
        <v>68</v>
      </c>
      <c r="BJ31" s="252">
        <v>68.5</v>
      </c>
      <c r="BK31" s="252">
        <v>69.599999999999994</v>
      </c>
      <c r="BL31" s="252">
        <v>67.7</v>
      </c>
      <c r="BM31" s="252">
        <v>69</v>
      </c>
      <c r="BN31" s="252">
        <v>68.5</v>
      </c>
      <c r="BO31" s="252">
        <v>68.3</v>
      </c>
      <c r="BP31" s="252">
        <v>66.400000000000006</v>
      </c>
    </row>
    <row r="32" spans="1:68" x14ac:dyDescent="0.3">
      <c r="A32" s="37">
        <v>27</v>
      </c>
      <c r="B32" s="37" t="s">
        <v>161</v>
      </c>
      <c r="C32" s="29" t="s">
        <v>46</v>
      </c>
      <c r="D32" s="252">
        <v>202.1</v>
      </c>
      <c r="E32" s="252">
        <v>216.6</v>
      </c>
      <c r="F32" s="252">
        <v>220.2</v>
      </c>
      <c r="G32" s="252">
        <v>210.3</v>
      </c>
      <c r="H32" s="252">
        <v>188.2</v>
      </c>
      <c r="I32" s="252">
        <v>206.6</v>
      </c>
      <c r="J32" s="252">
        <v>212.8</v>
      </c>
      <c r="K32" s="252">
        <v>194.5</v>
      </c>
      <c r="L32" s="252">
        <v>186.3</v>
      </c>
      <c r="M32" s="252">
        <v>212.8</v>
      </c>
      <c r="N32" s="252">
        <v>230.6</v>
      </c>
      <c r="O32" s="252">
        <v>218.4</v>
      </c>
      <c r="P32" s="252">
        <v>205</v>
      </c>
      <c r="Q32" s="252">
        <v>232.5</v>
      </c>
      <c r="R32" s="252">
        <v>247.1</v>
      </c>
      <c r="S32" s="252">
        <v>232.9</v>
      </c>
      <c r="T32" s="252">
        <v>217.3</v>
      </c>
      <c r="U32" s="252">
        <v>236.7</v>
      </c>
      <c r="V32" s="252">
        <v>249.9</v>
      </c>
      <c r="W32" s="252">
        <v>234.7</v>
      </c>
      <c r="X32" s="252">
        <v>221.3</v>
      </c>
      <c r="Y32" s="252">
        <v>238.6</v>
      </c>
      <c r="Z32" s="252">
        <v>254.3</v>
      </c>
      <c r="AA32" s="252">
        <v>236.8</v>
      </c>
      <c r="AB32" s="252">
        <v>225.9</v>
      </c>
      <c r="AC32" s="252">
        <v>242.7</v>
      </c>
      <c r="AD32" s="252">
        <v>258.39999999999998</v>
      </c>
      <c r="AE32" s="252">
        <v>244.2</v>
      </c>
      <c r="AF32" s="252">
        <v>239.2</v>
      </c>
      <c r="AG32" s="252">
        <v>252.7</v>
      </c>
      <c r="AH32" s="252">
        <v>273</v>
      </c>
      <c r="AI32" s="252">
        <v>255.5</v>
      </c>
      <c r="AJ32" s="252">
        <v>253.2</v>
      </c>
      <c r="AK32" s="252">
        <v>258.60000000000002</v>
      </c>
      <c r="AL32" s="252">
        <v>281.3</v>
      </c>
      <c r="AM32" s="252">
        <v>278.5</v>
      </c>
      <c r="AN32" s="252">
        <v>261.60000000000002</v>
      </c>
      <c r="AO32" s="252">
        <v>271.8</v>
      </c>
      <c r="AP32" s="252">
        <v>290.39999999999998</v>
      </c>
      <c r="AQ32" s="252">
        <v>283.39999999999998</v>
      </c>
      <c r="AR32" s="252">
        <v>271</v>
      </c>
      <c r="AS32" s="252">
        <v>281.5</v>
      </c>
      <c r="AT32" s="252">
        <v>299.5</v>
      </c>
      <c r="AU32" s="252">
        <v>285.60000000000002</v>
      </c>
      <c r="AV32" s="252">
        <v>275.89999999999998</v>
      </c>
      <c r="AW32" s="252">
        <v>287</v>
      </c>
      <c r="AX32" s="252">
        <v>294.60000000000002</v>
      </c>
      <c r="AY32" s="252">
        <v>287.10000000000002</v>
      </c>
      <c r="AZ32" s="252">
        <v>271.60000000000002</v>
      </c>
      <c r="BA32" s="252">
        <v>267.7</v>
      </c>
      <c r="BB32" s="252">
        <v>268.39999999999998</v>
      </c>
      <c r="BC32" s="252">
        <v>266</v>
      </c>
      <c r="BD32" s="252">
        <v>261.8</v>
      </c>
      <c r="BE32" s="252">
        <v>272.60000000000002</v>
      </c>
      <c r="BF32" s="252">
        <v>288.60000000000002</v>
      </c>
      <c r="BG32" s="252">
        <v>288.10000000000002</v>
      </c>
      <c r="BH32" s="252">
        <v>286.2</v>
      </c>
      <c r="BI32" s="252">
        <v>296.5</v>
      </c>
      <c r="BJ32" s="252">
        <v>311.8</v>
      </c>
      <c r="BK32" s="252">
        <v>307.10000000000002</v>
      </c>
      <c r="BL32" s="252">
        <v>294.8</v>
      </c>
      <c r="BM32" s="252">
        <v>302</v>
      </c>
      <c r="BN32" s="252">
        <v>311.8</v>
      </c>
      <c r="BO32" s="252">
        <v>301.8</v>
      </c>
      <c r="BP32" s="252">
        <v>289.5</v>
      </c>
    </row>
    <row r="33" spans="1:68" x14ac:dyDescent="0.3">
      <c r="A33" s="37">
        <v>28</v>
      </c>
      <c r="B33" s="37" t="s">
        <v>162</v>
      </c>
      <c r="C33" s="29" t="s">
        <v>16</v>
      </c>
      <c r="D33" s="252">
        <v>54.9</v>
      </c>
      <c r="E33" s="252">
        <v>54.9</v>
      </c>
      <c r="F33" s="252">
        <v>58</v>
      </c>
      <c r="G33" s="252">
        <v>60.2</v>
      </c>
      <c r="H33" s="252">
        <v>58.6</v>
      </c>
      <c r="I33" s="252">
        <v>59.7</v>
      </c>
      <c r="J33" s="252">
        <v>63</v>
      </c>
      <c r="K33" s="252">
        <v>66.099999999999994</v>
      </c>
      <c r="L33" s="252">
        <v>61.5</v>
      </c>
      <c r="M33" s="252">
        <v>61.6</v>
      </c>
      <c r="N33" s="252">
        <v>65.599999999999994</v>
      </c>
      <c r="O33" s="252">
        <v>69.8</v>
      </c>
      <c r="P33" s="252">
        <v>66.8</v>
      </c>
      <c r="Q33" s="252">
        <v>69.400000000000006</v>
      </c>
      <c r="R33" s="252">
        <v>72.5</v>
      </c>
      <c r="S33" s="252">
        <v>72.5</v>
      </c>
      <c r="T33" s="252">
        <v>69.400000000000006</v>
      </c>
      <c r="U33" s="252">
        <v>73.8</v>
      </c>
      <c r="V33" s="252">
        <v>75.3</v>
      </c>
      <c r="W33" s="252">
        <v>78.400000000000006</v>
      </c>
      <c r="X33" s="252">
        <v>71.5</v>
      </c>
      <c r="Y33" s="252">
        <v>75</v>
      </c>
      <c r="Z33" s="252">
        <v>77.3</v>
      </c>
      <c r="AA33" s="252">
        <v>78.7</v>
      </c>
      <c r="AB33" s="252">
        <v>71.8</v>
      </c>
      <c r="AC33" s="252">
        <v>76.7</v>
      </c>
      <c r="AD33" s="252">
        <v>80.099999999999994</v>
      </c>
      <c r="AE33" s="252">
        <v>83.3</v>
      </c>
      <c r="AF33" s="252">
        <v>78.2</v>
      </c>
      <c r="AG33" s="252">
        <v>81.400000000000006</v>
      </c>
      <c r="AH33" s="252">
        <v>80.7</v>
      </c>
      <c r="AI33" s="252">
        <v>83.4</v>
      </c>
      <c r="AJ33" s="252">
        <v>85.2</v>
      </c>
      <c r="AK33" s="252">
        <v>87.7</v>
      </c>
      <c r="AL33" s="252">
        <v>89.7</v>
      </c>
      <c r="AM33" s="252">
        <v>92.9</v>
      </c>
      <c r="AN33" s="252">
        <v>85.3</v>
      </c>
      <c r="AO33" s="252">
        <v>88</v>
      </c>
      <c r="AP33" s="252">
        <v>88.3</v>
      </c>
      <c r="AQ33" s="252">
        <v>91.2</v>
      </c>
      <c r="AR33" s="252">
        <v>88.6</v>
      </c>
      <c r="AS33" s="252">
        <v>90.6</v>
      </c>
      <c r="AT33" s="252">
        <v>90.6</v>
      </c>
      <c r="AU33" s="252">
        <v>90.6</v>
      </c>
      <c r="AV33" s="252">
        <v>89.2</v>
      </c>
      <c r="AW33" s="252">
        <v>90.9</v>
      </c>
      <c r="AX33" s="252">
        <v>89.3</v>
      </c>
      <c r="AY33" s="252">
        <v>91.3</v>
      </c>
      <c r="AZ33" s="252">
        <v>93</v>
      </c>
      <c r="BA33" s="252">
        <v>92.6</v>
      </c>
      <c r="BB33" s="252">
        <v>90</v>
      </c>
      <c r="BC33" s="252">
        <v>95.1</v>
      </c>
      <c r="BD33" s="252">
        <v>94.6</v>
      </c>
      <c r="BE33" s="252">
        <v>97.2</v>
      </c>
      <c r="BF33" s="252">
        <v>94.1</v>
      </c>
      <c r="BG33" s="252">
        <v>98.1</v>
      </c>
      <c r="BH33" s="252">
        <v>97.9</v>
      </c>
      <c r="BI33" s="252">
        <v>99.5</v>
      </c>
      <c r="BJ33" s="252">
        <v>95.4</v>
      </c>
      <c r="BK33" s="252">
        <v>99.6</v>
      </c>
      <c r="BL33" s="252">
        <v>99.4</v>
      </c>
      <c r="BM33" s="252">
        <v>100.7</v>
      </c>
      <c r="BN33" s="252">
        <v>96.8</v>
      </c>
      <c r="BO33" s="252">
        <v>99.8</v>
      </c>
      <c r="BP33" s="252">
        <v>99.1</v>
      </c>
    </row>
    <row r="34" spans="1:68" x14ac:dyDescent="0.3">
      <c r="A34" s="37">
        <v>29</v>
      </c>
      <c r="B34" s="37" t="s">
        <v>163</v>
      </c>
      <c r="C34" s="29" t="s">
        <v>17</v>
      </c>
      <c r="D34" s="252">
        <v>63.2</v>
      </c>
      <c r="E34" s="252">
        <v>58.2</v>
      </c>
      <c r="F34" s="252">
        <v>60.4</v>
      </c>
      <c r="G34" s="252">
        <v>58.7</v>
      </c>
      <c r="H34" s="252">
        <v>62.6</v>
      </c>
      <c r="I34" s="252">
        <v>58.8</v>
      </c>
      <c r="J34" s="252">
        <v>60.9</v>
      </c>
      <c r="K34" s="252">
        <v>60.5</v>
      </c>
      <c r="L34" s="252">
        <v>67.3</v>
      </c>
      <c r="M34" s="252">
        <v>60.6</v>
      </c>
      <c r="N34" s="252">
        <v>63.3</v>
      </c>
      <c r="O34" s="252">
        <v>62.5</v>
      </c>
      <c r="P34" s="252">
        <v>70.8</v>
      </c>
      <c r="Q34" s="252">
        <v>64.2</v>
      </c>
      <c r="R34" s="252">
        <v>66</v>
      </c>
      <c r="S34" s="252">
        <v>64.5</v>
      </c>
      <c r="T34" s="252">
        <v>61.1</v>
      </c>
      <c r="U34" s="252">
        <v>56.3</v>
      </c>
      <c r="V34" s="252">
        <v>57.5</v>
      </c>
      <c r="W34" s="252">
        <v>57.5</v>
      </c>
      <c r="X34" s="252">
        <v>62.1</v>
      </c>
      <c r="Y34" s="252">
        <v>59.6</v>
      </c>
      <c r="Z34" s="252">
        <v>58.7</v>
      </c>
      <c r="AA34" s="252">
        <v>58</v>
      </c>
      <c r="AB34" s="252">
        <v>68.599999999999994</v>
      </c>
      <c r="AC34" s="252">
        <v>61.3</v>
      </c>
      <c r="AD34" s="252">
        <v>62.9</v>
      </c>
      <c r="AE34" s="252">
        <v>61.6</v>
      </c>
      <c r="AF34" s="252">
        <v>68.400000000000006</v>
      </c>
      <c r="AG34" s="252">
        <v>63.9</v>
      </c>
      <c r="AH34" s="252">
        <v>66.5</v>
      </c>
      <c r="AI34" s="252">
        <v>62.7</v>
      </c>
      <c r="AJ34" s="252">
        <v>68.3</v>
      </c>
      <c r="AK34" s="252">
        <v>66.7</v>
      </c>
      <c r="AL34" s="252">
        <v>67.8</v>
      </c>
      <c r="AM34" s="252">
        <v>63.6</v>
      </c>
      <c r="AN34" s="252">
        <v>68.5</v>
      </c>
      <c r="AO34" s="252">
        <v>70</v>
      </c>
      <c r="AP34" s="252">
        <v>70</v>
      </c>
      <c r="AQ34" s="252">
        <v>65.900000000000006</v>
      </c>
      <c r="AR34" s="252">
        <v>73.7</v>
      </c>
      <c r="AS34" s="252">
        <v>74.5</v>
      </c>
      <c r="AT34" s="252">
        <v>71.900000000000006</v>
      </c>
      <c r="AU34" s="252">
        <v>67.2</v>
      </c>
      <c r="AV34" s="252">
        <v>72.400000000000006</v>
      </c>
      <c r="AW34" s="252">
        <v>74.2</v>
      </c>
      <c r="AX34" s="252">
        <v>74</v>
      </c>
      <c r="AY34" s="252">
        <v>72.400000000000006</v>
      </c>
      <c r="AZ34" s="252">
        <v>74.8</v>
      </c>
      <c r="BA34" s="252">
        <v>74.599999999999994</v>
      </c>
      <c r="BB34" s="252">
        <v>75.2</v>
      </c>
      <c r="BC34" s="252">
        <v>76.2</v>
      </c>
      <c r="BD34" s="252">
        <v>76.8</v>
      </c>
      <c r="BE34" s="252">
        <v>79.099999999999994</v>
      </c>
      <c r="BF34" s="252">
        <v>81.7</v>
      </c>
      <c r="BG34" s="252">
        <v>81.2</v>
      </c>
      <c r="BH34" s="252">
        <v>81.8</v>
      </c>
      <c r="BI34" s="252">
        <v>81.8</v>
      </c>
      <c r="BJ34" s="252">
        <v>82.1</v>
      </c>
      <c r="BK34" s="252">
        <v>82.3</v>
      </c>
      <c r="BL34" s="252">
        <v>82.2</v>
      </c>
      <c r="BM34" s="252">
        <v>83.1</v>
      </c>
      <c r="BN34" s="252">
        <v>83.4</v>
      </c>
      <c r="BO34" s="252">
        <v>83.8</v>
      </c>
      <c r="BP34" s="252">
        <v>83.6</v>
      </c>
    </row>
    <row r="35" spans="1:68" x14ac:dyDescent="0.3">
      <c r="A35" s="37">
        <v>30</v>
      </c>
      <c r="B35" s="37" t="s">
        <v>164</v>
      </c>
      <c r="C35" s="29" t="s">
        <v>18</v>
      </c>
      <c r="D35" s="252">
        <v>76.900000000000006</v>
      </c>
      <c r="E35" s="252">
        <v>82.1</v>
      </c>
      <c r="F35" s="252">
        <v>89.6</v>
      </c>
      <c r="G35" s="252">
        <v>88.9</v>
      </c>
      <c r="H35" s="252">
        <v>82.4</v>
      </c>
      <c r="I35" s="252">
        <v>87.8</v>
      </c>
      <c r="J35" s="252">
        <v>96</v>
      </c>
      <c r="K35" s="252">
        <v>95.5</v>
      </c>
      <c r="L35" s="252">
        <v>87.9</v>
      </c>
      <c r="M35" s="252">
        <v>93.5</v>
      </c>
      <c r="N35" s="252">
        <v>101.9</v>
      </c>
      <c r="O35" s="252">
        <v>101.9</v>
      </c>
      <c r="P35" s="252">
        <v>95.6</v>
      </c>
      <c r="Q35" s="252">
        <v>104.3</v>
      </c>
      <c r="R35" s="252">
        <v>113.8</v>
      </c>
      <c r="S35" s="252">
        <v>112.5</v>
      </c>
      <c r="T35" s="252">
        <v>100.4</v>
      </c>
      <c r="U35" s="252">
        <v>108.6</v>
      </c>
      <c r="V35" s="252">
        <v>114</v>
      </c>
      <c r="W35" s="252">
        <v>115.7</v>
      </c>
      <c r="X35" s="252">
        <v>107.5</v>
      </c>
      <c r="Y35" s="252">
        <v>115</v>
      </c>
      <c r="Z35" s="252">
        <v>121.1</v>
      </c>
      <c r="AA35" s="252">
        <v>125.3</v>
      </c>
      <c r="AB35" s="252">
        <v>115.3</v>
      </c>
      <c r="AC35" s="252">
        <v>123.5</v>
      </c>
      <c r="AD35" s="252">
        <v>130.80000000000001</v>
      </c>
      <c r="AE35" s="252">
        <v>134.9</v>
      </c>
      <c r="AF35" s="252">
        <v>124.3</v>
      </c>
      <c r="AG35" s="252">
        <v>128.1</v>
      </c>
      <c r="AH35" s="252">
        <v>139.80000000000001</v>
      </c>
      <c r="AI35" s="252">
        <v>137.4</v>
      </c>
      <c r="AJ35" s="252">
        <v>146.1</v>
      </c>
      <c r="AK35" s="252">
        <v>142.4</v>
      </c>
      <c r="AL35" s="252">
        <v>160.4</v>
      </c>
      <c r="AM35" s="252">
        <v>151.5</v>
      </c>
      <c r="AN35" s="252">
        <v>142.5</v>
      </c>
      <c r="AO35" s="252">
        <v>133.4</v>
      </c>
      <c r="AP35" s="252">
        <v>147.69999999999999</v>
      </c>
      <c r="AQ35" s="252">
        <v>140</v>
      </c>
      <c r="AR35" s="252">
        <v>142.6</v>
      </c>
      <c r="AS35" s="252">
        <v>133.4</v>
      </c>
      <c r="AT35" s="252">
        <v>146</v>
      </c>
      <c r="AU35" s="252">
        <v>132.9</v>
      </c>
      <c r="AV35" s="252">
        <v>130.4</v>
      </c>
      <c r="AW35" s="252">
        <v>128.30000000000001</v>
      </c>
      <c r="AX35" s="252">
        <v>137.9</v>
      </c>
      <c r="AY35" s="252">
        <v>129.4</v>
      </c>
      <c r="AZ35" s="252">
        <v>130.9</v>
      </c>
      <c r="BA35" s="252">
        <v>132.5</v>
      </c>
      <c r="BB35" s="252">
        <v>135.4</v>
      </c>
      <c r="BC35" s="252">
        <v>130.80000000000001</v>
      </c>
      <c r="BD35" s="252">
        <v>129.80000000000001</v>
      </c>
      <c r="BE35" s="252">
        <v>131.80000000000001</v>
      </c>
      <c r="BF35" s="252">
        <v>136.30000000000001</v>
      </c>
      <c r="BG35" s="252">
        <v>131.6</v>
      </c>
      <c r="BH35" s="252">
        <v>130.80000000000001</v>
      </c>
      <c r="BI35" s="252">
        <v>131.4</v>
      </c>
      <c r="BJ35" s="252">
        <v>135.4</v>
      </c>
      <c r="BK35" s="252">
        <v>131.6</v>
      </c>
      <c r="BL35" s="252">
        <v>130.19999999999999</v>
      </c>
      <c r="BM35" s="252">
        <v>131.69999999999999</v>
      </c>
      <c r="BN35" s="252">
        <v>135.80000000000001</v>
      </c>
      <c r="BO35" s="252">
        <v>132</v>
      </c>
      <c r="BP35" s="252">
        <v>130.6</v>
      </c>
    </row>
    <row r="36" spans="1:68" x14ac:dyDescent="0.3">
      <c r="A36" s="37">
        <v>31</v>
      </c>
      <c r="B36" s="37" t="s">
        <v>165</v>
      </c>
      <c r="C36" s="29" t="s">
        <v>19</v>
      </c>
      <c r="D36" s="252">
        <v>42.9</v>
      </c>
      <c r="E36" s="252">
        <v>45.3</v>
      </c>
      <c r="F36" s="252">
        <v>51.4</v>
      </c>
      <c r="G36" s="252">
        <v>46.4</v>
      </c>
      <c r="H36" s="252">
        <v>42.2</v>
      </c>
      <c r="I36" s="252">
        <v>45.6</v>
      </c>
      <c r="J36" s="252">
        <v>51</v>
      </c>
      <c r="K36" s="252">
        <v>45.8</v>
      </c>
      <c r="L36" s="252">
        <v>43.8</v>
      </c>
      <c r="M36" s="252">
        <v>47.5</v>
      </c>
      <c r="N36" s="252">
        <v>53.3</v>
      </c>
      <c r="O36" s="252">
        <v>47.4</v>
      </c>
      <c r="P36" s="252">
        <v>43.5</v>
      </c>
      <c r="Q36" s="252">
        <v>47.6</v>
      </c>
      <c r="R36" s="252">
        <v>53.9</v>
      </c>
      <c r="S36" s="252">
        <v>46.9</v>
      </c>
      <c r="T36" s="252">
        <v>45.3</v>
      </c>
      <c r="U36" s="252">
        <v>49.2</v>
      </c>
      <c r="V36" s="252">
        <v>55.5</v>
      </c>
      <c r="W36" s="252">
        <v>49.2</v>
      </c>
      <c r="X36" s="252">
        <v>45.4</v>
      </c>
      <c r="Y36" s="252">
        <v>51.6</v>
      </c>
      <c r="Z36" s="252">
        <v>57.1</v>
      </c>
      <c r="AA36" s="252">
        <v>50.7</v>
      </c>
      <c r="AB36" s="252">
        <v>47.2</v>
      </c>
      <c r="AC36" s="252">
        <v>55.4</v>
      </c>
      <c r="AD36" s="252">
        <v>58.7</v>
      </c>
      <c r="AE36" s="252">
        <v>51.7</v>
      </c>
      <c r="AF36" s="252">
        <v>50.8</v>
      </c>
      <c r="AG36" s="252">
        <v>56.2</v>
      </c>
      <c r="AH36" s="252">
        <v>59.1</v>
      </c>
      <c r="AI36" s="252">
        <v>52.8</v>
      </c>
      <c r="AJ36" s="252">
        <v>49.5</v>
      </c>
      <c r="AK36" s="252">
        <v>58.7</v>
      </c>
      <c r="AL36" s="252">
        <v>60.5</v>
      </c>
      <c r="AM36" s="252">
        <v>55.3</v>
      </c>
      <c r="AN36" s="252">
        <v>54.3</v>
      </c>
      <c r="AO36" s="252">
        <v>61.2</v>
      </c>
      <c r="AP36" s="252">
        <v>63.4</v>
      </c>
      <c r="AQ36" s="252">
        <v>58.4</v>
      </c>
      <c r="AR36" s="252">
        <v>55.6</v>
      </c>
      <c r="AS36" s="252">
        <v>61.7</v>
      </c>
      <c r="AT36" s="252">
        <v>64.099999999999994</v>
      </c>
      <c r="AU36" s="252">
        <v>61.1</v>
      </c>
      <c r="AV36" s="252">
        <v>59.2</v>
      </c>
      <c r="AW36" s="252">
        <v>63.7</v>
      </c>
      <c r="AX36" s="252">
        <v>64.5</v>
      </c>
      <c r="AY36" s="252">
        <v>59.5</v>
      </c>
      <c r="AZ36" s="252">
        <v>61.5</v>
      </c>
      <c r="BA36" s="252">
        <v>57.3</v>
      </c>
      <c r="BB36" s="252">
        <v>57.4</v>
      </c>
      <c r="BC36" s="252">
        <v>56.3</v>
      </c>
      <c r="BD36" s="252">
        <v>55.3</v>
      </c>
      <c r="BE36" s="252">
        <v>56.9</v>
      </c>
      <c r="BF36" s="252">
        <v>62.7</v>
      </c>
      <c r="BG36" s="252">
        <v>62.1</v>
      </c>
      <c r="BH36" s="252">
        <v>61.9</v>
      </c>
      <c r="BI36" s="252">
        <v>66.400000000000006</v>
      </c>
      <c r="BJ36" s="252">
        <v>70.599999999999994</v>
      </c>
      <c r="BK36" s="252">
        <v>67.099999999999994</v>
      </c>
      <c r="BL36" s="252">
        <v>66.099999999999994</v>
      </c>
      <c r="BM36" s="252">
        <v>69.099999999999994</v>
      </c>
      <c r="BN36" s="252">
        <v>74</v>
      </c>
      <c r="BO36" s="252">
        <v>69.099999999999994</v>
      </c>
      <c r="BP36" s="252">
        <v>67.2</v>
      </c>
    </row>
    <row r="37" spans="1:68" x14ac:dyDescent="0.3">
      <c r="A37" s="37">
        <v>32</v>
      </c>
      <c r="B37" s="37" t="s">
        <v>166</v>
      </c>
      <c r="C37" s="29" t="s">
        <v>20</v>
      </c>
      <c r="D37" s="252">
        <v>63.4</v>
      </c>
      <c r="E37" s="252">
        <v>60.8</v>
      </c>
      <c r="F37" s="252">
        <v>62</v>
      </c>
      <c r="G37" s="252">
        <v>65.3</v>
      </c>
      <c r="H37" s="252">
        <v>64.400000000000006</v>
      </c>
      <c r="I37" s="252">
        <v>60.1</v>
      </c>
      <c r="J37" s="252">
        <v>66.599999999999994</v>
      </c>
      <c r="K37" s="252">
        <v>69</v>
      </c>
      <c r="L37" s="252">
        <v>66.3</v>
      </c>
      <c r="M37" s="252">
        <v>62</v>
      </c>
      <c r="N37" s="252">
        <v>69.8</v>
      </c>
      <c r="O37" s="252">
        <v>70.099999999999994</v>
      </c>
      <c r="P37" s="252">
        <v>64.7</v>
      </c>
      <c r="Q37" s="252">
        <v>60</v>
      </c>
      <c r="R37" s="252">
        <v>67.599999999999994</v>
      </c>
      <c r="S37" s="252">
        <v>67.400000000000006</v>
      </c>
      <c r="T37" s="252">
        <v>67.3</v>
      </c>
      <c r="U37" s="252">
        <v>61.2</v>
      </c>
      <c r="V37" s="252">
        <v>66.599999999999994</v>
      </c>
      <c r="W37" s="252">
        <v>73.400000000000006</v>
      </c>
      <c r="X37" s="252">
        <v>70.5</v>
      </c>
      <c r="Y37" s="252">
        <v>63.7</v>
      </c>
      <c r="Z37" s="252">
        <v>70.099999999999994</v>
      </c>
      <c r="AA37" s="252">
        <v>75</v>
      </c>
      <c r="AB37" s="252">
        <v>75.3</v>
      </c>
      <c r="AC37" s="252">
        <v>68.2</v>
      </c>
      <c r="AD37" s="252">
        <v>73.5</v>
      </c>
      <c r="AE37" s="252">
        <v>72</v>
      </c>
      <c r="AF37" s="252">
        <v>72.900000000000006</v>
      </c>
      <c r="AG37" s="252">
        <v>66.900000000000006</v>
      </c>
      <c r="AH37" s="252">
        <v>70.5</v>
      </c>
      <c r="AI37" s="252">
        <v>72.5</v>
      </c>
      <c r="AJ37" s="252">
        <v>70.3</v>
      </c>
      <c r="AK37" s="252">
        <v>69.3</v>
      </c>
      <c r="AL37" s="252">
        <v>71.400000000000006</v>
      </c>
      <c r="AM37" s="252">
        <v>74.400000000000006</v>
      </c>
      <c r="AN37" s="252">
        <v>68.900000000000006</v>
      </c>
      <c r="AO37" s="252">
        <v>67</v>
      </c>
      <c r="AP37" s="252">
        <v>71.8</v>
      </c>
      <c r="AQ37" s="252">
        <v>76.3</v>
      </c>
      <c r="AR37" s="252">
        <v>66.5</v>
      </c>
      <c r="AS37" s="252">
        <v>67.5</v>
      </c>
      <c r="AT37" s="252">
        <v>73.900000000000006</v>
      </c>
      <c r="AU37" s="252">
        <v>76.900000000000006</v>
      </c>
      <c r="AV37" s="252">
        <v>71</v>
      </c>
      <c r="AW37" s="252">
        <v>71.2</v>
      </c>
      <c r="AX37" s="252">
        <v>71.400000000000006</v>
      </c>
      <c r="AY37" s="252">
        <v>70.099999999999994</v>
      </c>
      <c r="AZ37" s="252">
        <v>70.900000000000006</v>
      </c>
      <c r="BA37" s="252">
        <v>70</v>
      </c>
      <c r="BB37" s="252">
        <v>70.2</v>
      </c>
      <c r="BC37" s="252">
        <v>71.7</v>
      </c>
      <c r="BD37" s="252">
        <v>68.8</v>
      </c>
      <c r="BE37" s="252">
        <v>70.8</v>
      </c>
      <c r="BF37" s="252">
        <v>71.2</v>
      </c>
      <c r="BG37" s="252">
        <v>73.099999999999994</v>
      </c>
      <c r="BH37" s="252">
        <v>72.3</v>
      </c>
      <c r="BI37" s="252">
        <v>73.099999999999994</v>
      </c>
      <c r="BJ37" s="252">
        <v>72.599999999999994</v>
      </c>
      <c r="BK37" s="252">
        <v>73.5</v>
      </c>
      <c r="BL37" s="252">
        <v>72.8</v>
      </c>
      <c r="BM37" s="252">
        <v>73.599999999999994</v>
      </c>
      <c r="BN37" s="252">
        <v>72.900000000000006</v>
      </c>
      <c r="BO37" s="252">
        <v>74.400000000000006</v>
      </c>
      <c r="BP37" s="252">
        <v>73.599999999999994</v>
      </c>
    </row>
    <row r="38" spans="1:68" x14ac:dyDescent="0.3">
      <c r="A38" s="37">
        <v>33</v>
      </c>
      <c r="B38" s="37" t="s">
        <v>167</v>
      </c>
      <c r="C38" s="29" t="s">
        <v>50</v>
      </c>
      <c r="D38" s="252">
        <v>99.3</v>
      </c>
      <c r="E38" s="252">
        <v>100.3</v>
      </c>
      <c r="F38" s="252">
        <v>100.9</v>
      </c>
      <c r="G38" s="252">
        <v>96.7</v>
      </c>
      <c r="H38" s="252">
        <v>99.9</v>
      </c>
      <c r="I38" s="252">
        <v>102.7</v>
      </c>
      <c r="J38" s="252">
        <v>102.5</v>
      </c>
      <c r="K38" s="252">
        <v>95.8</v>
      </c>
      <c r="L38" s="252">
        <v>101.1</v>
      </c>
      <c r="M38" s="252">
        <v>101.5</v>
      </c>
      <c r="N38" s="252">
        <v>103.4</v>
      </c>
      <c r="O38" s="252">
        <v>93.6</v>
      </c>
      <c r="P38" s="252">
        <v>101</v>
      </c>
      <c r="Q38" s="252">
        <v>99.4</v>
      </c>
      <c r="R38" s="252">
        <v>101.7</v>
      </c>
      <c r="S38" s="252">
        <v>92.3</v>
      </c>
      <c r="T38" s="252">
        <v>109.3</v>
      </c>
      <c r="U38" s="252">
        <v>101.8</v>
      </c>
      <c r="V38" s="252">
        <v>105.1</v>
      </c>
      <c r="W38" s="252">
        <v>92.1</v>
      </c>
      <c r="X38" s="252">
        <v>117.5</v>
      </c>
      <c r="Y38" s="252">
        <v>102.9</v>
      </c>
      <c r="Z38" s="252">
        <v>112</v>
      </c>
      <c r="AA38" s="252">
        <v>94</v>
      </c>
      <c r="AB38" s="252">
        <v>119.7</v>
      </c>
      <c r="AC38" s="252">
        <v>106.4</v>
      </c>
      <c r="AD38" s="252">
        <v>116.8</v>
      </c>
      <c r="AE38" s="252">
        <v>96.5</v>
      </c>
      <c r="AF38" s="252">
        <v>120.1</v>
      </c>
      <c r="AG38" s="252">
        <v>107.1</v>
      </c>
      <c r="AH38" s="252">
        <v>120.7</v>
      </c>
      <c r="AI38" s="252">
        <v>102.7</v>
      </c>
      <c r="AJ38" s="252">
        <v>119.5</v>
      </c>
      <c r="AK38" s="252">
        <v>109.8</v>
      </c>
      <c r="AL38" s="252">
        <v>121.8</v>
      </c>
      <c r="AM38" s="252">
        <v>104.7</v>
      </c>
      <c r="AN38" s="252">
        <v>113.3</v>
      </c>
      <c r="AO38" s="252">
        <v>120.4</v>
      </c>
      <c r="AP38" s="252">
        <v>121.9</v>
      </c>
      <c r="AQ38" s="252">
        <v>116.8</v>
      </c>
      <c r="AR38" s="252">
        <v>116</v>
      </c>
      <c r="AS38" s="252">
        <v>118</v>
      </c>
      <c r="AT38" s="252">
        <v>120.1</v>
      </c>
      <c r="AU38" s="252">
        <v>122.7</v>
      </c>
      <c r="AV38" s="252">
        <v>119.4</v>
      </c>
      <c r="AW38" s="252">
        <v>119</v>
      </c>
      <c r="AX38" s="252">
        <v>120.1</v>
      </c>
      <c r="AY38" s="252">
        <v>122.1</v>
      </c>
      <c r="AZ38" s="252">
        <v>115</v>
      </c>
      <c r="BA38" s="252">
        <v>116.6</v>
      </c>
      <c r="BB38" s="252">
        <v>118.2</v>
      </c>
      <c r="BC38" s="252">
        <v>122.3</v>
      </c>
      <c r="BD38" s="252">
        <v>107.5</v>
      </c>
      <c r="BE38" s="252">
        <v>114.8</v>
      </c>
      <c r="BF38" s="252">
        <v>119.9</v>
      </c>
      <c r="BG38" s="252">
        <v>126.8</v>
      </c>
      <c r="BH38" s="252">
        <v>112.1</v>
      </c>
      <c r="BI38" s="252">
        <v>121.6</v>
      </c>
      <c r="BJ38" s="252">
        <v>124.1</v>
      </c>
      <c r="BK38" s="252">
        <v>127.5</v>
      </c>
      <c r="BL38" s="252">
        <v>114.8</v>
      </c>
      <c r="BM38" s="252">
        <v>123.3</v>
      </c>
      <c r="BN38" s="252">
        <v>121.3</v>
      </c>
      <c r="BO38" s="252">
        <v>126.1</v>
      </c>
      <c r="BP38" s="252">
        <v>116.5</v>
      </c>
    </row>
    <row r="39" spans="1:68" x14ac:dyDescent="0.3">
      <c r="A39" s="37">
        <v>34</v>
      </c>
      <c r="B39" s="37" t="s">
        <v>168</v>
      </c>
      <c r="C39" s="29" t="s">
        <v>47</v>
      </c>
      <c r="D39" s="252">
        <v>234.2</v>
      </c>
      <c r="E39" s="252">
        <v>244</v>
      </c>
      <c r="F39" s="252">
        <v>238.8</v>
      </c>
      <c r="G39" s="252">
        <v>237.7</v>
      </c>
      <c r="H39" s="252">
        <v>231</v>
      </c>
      <c r="I39" s="252">
        <v>238.9</v>
      </c>
      <c r="J39" s="252">
        <v>237.9</v>
      </c>
      <c r="K39" s="252">
        <v>241.4</v>
      </c>
      <c r="L39" s="252">
        <v>235.9</v>
      </c>
      <c r="M39" s="252">
        <v>243.9</v>
      </c>
      <c r="N39" s="252">
        <v>242.9</v>
      </c>
      <c r="O39" s="252">
        <v>246.5</v>
      </c>
      <c r="P39" s="252">
        <v>237.9</v>
      </c>
      <c r="Q39" s="252">
        <v>244.5</v>
      </c>
      <c r="R39" s="252">
        <v>243.1</v>
      </c>
      <c r="S39" s="252">
        <v>246.6</v>
      </c>
      <c r="T39" s="252">
        <v>241.4</v>
      </c>
      <c r="U39" s="252">
        <v>249.1</v>
      </c>
      <c r="V39" s="252">
        <v>248.3</v>
      </c>
      <c r="W39" s="252">
        <v>251.2</v>
      </c>
      <c r="X39" s="252">
        <v>247.2</v>
      </c>
      <c r="Y39" s="252">
        <v>255.5</v>
      </c>
      <c r="Z39" s="252">
        <v>253.7</v>
      </c>
      <c r="AA39" s="252">
        <v>256.39999999999998</v>
      </c>
      <c r="AB39" s="252">
        <v>251</v>
      </c>
      <c r="AC39" s="252">
        <v>258.39999999999998</v>
      </c>
      <c r="AD39" s="252">
        <v>256.2</v>
      </c>
      <c r="AE39" s="252">
        <v>259.60000000000002</v>
      </c>
      <c r="AF39" s="252">
        <v>254.4</v>
      </c>
      <c r="AG39" s="252">
        <v>259.3</v>
      </c>
      <c r="AH39" s="252">
        <v>256.3</v>
      </c>
      <c r="AI39" s="252">
        <v>260</v>
      </c>
      <c r="AJ39" s="252">
        <v>258</v>
      </c>
      <c r="AK39" s="252">
        <v>263.5</v>
      </c>
      <c r="AL39" s="252">
        <v>259.60000000000002</v>
      </c>
      <c r="AM39" s="252">
        <v>262.10000000000002</v>
      </c>
      <c r="AN39" s="252">
        <v>259.89999999999998</v>
      </c>
      <c r="AO39" s="252">
        <v>266</v>
      </c>
      <c r="AP39" s="252">
        <v>263.8</v>
      </c>
      <c r="AQ39" s="252">
        <v>266.3</v>
      </c>
      <c r="AR39" s="252">
        <v>264</v>
      </c>
      <c r="AS39" s="252">
        <v>270.60000000000002</v>
      </c>
      <c r="AT39" s="252">
        <v>266.39999999999998</v>
      </c>
      <c r="AU39" s="252">
        <v>270.7</v>
      </c>
      <c r="AV39" s="252">
        <v>268.5</v>
      </c>
      <c r="AW39" s="252">
        <v>273.39999999999998</v>
      </c>
      <c r="AX39" s="252">
        <v>269.89999999999998</v>
      </c>
      <c r="AY39" s="252">
        <v>272.89999999999998</v>
      </c>
      <c r="AZ39" s="252">
        <v>272</v>
      </c>
      <c r="BA39" s="252">
        <v>274.60000000000002</v>
      </c>
      <c r="BB39" s="252">
        <v>275.60000000000002</v>
      </c>
      <c r="BC39" s="252">
        <v>280.2</v>
      </c>
      <c r="BD39" s="252">
        <v>278.5</v>
      </c>
      <c r="BE39" s="252">
        <v>283.39999999999998</v>
      </c>
      <c r="BF39" s="252">
        <v>283.60000000000002</v>
      </c>
      <c r="BG39" s="252">
        <v>286.10000000000002</v>
      </c>
      <c r="BH39" s="252">
        <v>287.10000000000002</v>
      </c>
      <c r="BI39" s="252">
        <v>292.2</v>
      </c>
      <c r="BJ39" s="252">
        <v>292.5</v>
      </c>
      <c r="BK39" s="252">
        <v>296.60000000000002</v>
      </c>
      <c r="BL39" s="252">
        <v>296.5</v>
      </c>
      <c r="BM39" s="252">
        <v>300.2</v>
      </c>
      <c r="BN39" s="252">
        <v>300.10000000000002</v>
      </c>
      <c r="BO39" s="252">
        <v>302.10000000000002</v>
      </c>
      <c r="BP39" s="252">
        <v>302.10000000000002</v>
      </c>
    </row>
    <row r="40" spans="1:68" x14ac:dyDescent="0.3">
      <c r="A40" s="37">
        <v>35</v>
      </c>
      <c r="B40" s="37" t="s">
        <v>169</v>
      </c>
      <c r="C40" s="29" t="s">
        <v>48</v>
      </c>
      <c r="D40" s="252">
        <v>843.3</v>
      </c>
      <c r="E40" s="252">
        <v>835.9</v>
      </c>
      <c r="F40" s="252">
        <v>869.4</v>
      </c>
      <c r="G40" s="252">
        <v>836.6</v>
      </c>
      <c r="H40" s="252">
        <v>826.5</v>
      </c>
      <c r="I40" s="252">
        <v>824.8</v>
      </c>
      <c r="J40" s="252">
        <v>847.2</v>
      </c>
      <c r="K40" s="252">
        <v>809.1</v>
      </c>
      <c r="L40" s="252">
        <v>807.4</v>
      </c>
      <c r="M40" s="252">
        <v>815.6</v>
      </c>
      <c r="N40" s="252">
        <v>845.6</v>
      </c>
      <c r="O40" s="252">
        <v>815.4</v>
      </c>
      <c r="P40" s="252">
        <v>810.1</v>
      </c>
      <c r="Q40" s="252">
        <v>820.9</v>
      </c>
      <c r="R40" s="252">
        <v>848</v>
      </c>
      <c r="S40" s="252">
        <v>817.4</v>
      </c>
      <c r="T40" s="252">
        <v>816.2</v>
      </c>
      <c r="U40" s="252">
        <v>826.2</v>
      </c>
      <c r="V40" s="252">
        <v>853.3</v>
      </c>
      <c r="W40" s="252">
        <v>821.9</v>
      </c>
      <c r="X40" s="252">
        <v>819.7</v>
      </c>
      <c r="Y40" s="252">
        <v>833.4</v>
      </c>
      <c r="Z40" s="252">
        <v>859</v>
      </c>
      <c r="AA40" s="252">
        <v>829.1</v>
      </c>
      <c r="AB40" s="252">
        <v>824.9</v>
      </c>
      <c r="AC40" s="252">
        <v>836.3</v>
      </c>
      <c r="AD40" s="252">
        <v>871.5</v>
      </c>
      <c r="AE40" s="252">
        <v>846.1</v>
      </c>
      <c r="AF40" s="252">
        <v>848.2</v>
      </c>
      <c r="AG40" s="252">
        <v>859.1</v>
      </c>
      <c r="AH40" s="252">
        <v>893.4</v>
      </c>
      <c r="AI40" s="252">
        <v>873.3</v>
      </c>
      <c r="AJ40" s="252">
        <v>877</v>
      </c>
      <c r="AK40" s="252">
        <v>891.6</v>
      </c>
      <c r="AL40" s="252">
        <v>929.1</v>
      </c>
      <c r="AM40" s="252">
        <v>907.5</v>
      </c>
      <c r="AN40" s="252">
        <v>899.9</v>
      </c>
      <c r="AO40" s="252">
        <v>910.4</v>
      </c>
      <c r="AP40" s="252">
        <v>940.5</v>
      </c>
      <c r="AQ40" s="252">
        <v>914.8</v>
      </c>
      <c r="AR40" s="252">
        <v>906.9</v>
      </c>
      <c r="AS40" s="252">
        <v>913.3</v>
      </c>
      <c r="AT40" s="252">
        <v>941.4</v>
      </c>
      <c r="AU40" s="252">
        <v>917.5</v>
      </c>
      <c r="AV40" s="252">
        <v>913.4</v>
      </c>
      <c r="AW40" s="252">
        <v>918.4</v>
      </c>
      <c r="AX40" s="252">
        <v>942.9</v>
      </c>
      <c r="AY40" s="252">
        <v>913</v>
      </c>
      <c r="AZ40" s="252">
        <v>905</v>
      </c>
      <c r="BA40" s="252">
        <v>906</v>
      </c>
      <c r="BB40" s="252">
        <v>933.5</v>
      </c>
      <c r="BC40" s="252">
        <v>905.9</v>
      </c>
      <c r="BD40" s="252">
        <v>897.3</v>
      </c>
      <c r="BE40" s="252">
        <v>910.8</v>
      </c>
      <c r="BF40" s="252">
        <v>944.6</v>
      </c>
      <c r="BG40" s="252">
        <v>907.3</v>
      </c>
      <c r="BH40" s="252">
        <v>904.9</v>
      </c>
      <c r="BI40" s="252">
        <v>921.1</v>
      </c>
      <c r="BJ40" s="252">
        <v>951.5</v>
      </c>
      <c r="BK40" s="252">
        <v>919.7</v>
      </c>
      <c r="BL40" s="252">
        <v>914.3</v>
      </c>
      <c r="BM40" s="252">
        <v>930.4</v>
      </c>
      <c r="BN40" s="252">
        <v>956.1</v>
      </c>
      <c r="BO40" s="252">
        <v>921.2</v>
      </c>
      <c r="BP40" s="252">
        <v>916.6</v>
      </c>
    </row>
    <row r="41" spans="1:68" s="39" customFormat="1" x14ac:dyDescent="0.3">
      <c r="A41" s="38">
        <v>36</v>
      </c>
      <c r="B41" s="37" t="s">
        <v>170</v>
      </c>
      <c r="C41" s="39" t="s">
        <v>278</v>
      </c>
      <c r="D41" s="252">
        <v>265.8</v>
      </c>
      <c r="E41" s="252">
        <v>265.39999999999998</v>
      </c>
      <c r="F41" s="252">
        <v>271.3</v>
      </c>
      <c r="G41" s="252">
        <v>265.2</v>
      </c>
      <c r="H41" s="252">
        <v>261.3</v>
      </c>
      <c r="I41" s="252">
        <v>259.5</v>
      </c>
      <c r="J41" s="252">
        <v>264.8</v>
      </c>
      <c r="K41" s="252">
        <v>257.2</v>
      </c>
      <c r="L41" s="252">
        <v>252.9</v>
      </c>
      <c r="M41" s="252">
        <v>253.6</v>
      </c>
      <c r="N41" s="252">
        <v>260.3</v>
      </c>
      <c r="O41" s="252">
        <v>254.3</v>
      </c>
      <c r="P41" s="252">
        <v>253.9</v>
      </c>
      <c r="Q41" s="252">
        <v>256.10000000000002</v>
      </c>
      <c r="R41" s="252">
        <v>262.39999999999998</v>
      </c>
      <c r="S41" s="252">
        <v>256.10000000000002</v>
      </c>
      <c r="T41" s="252">
        <v>254.3</v>
      </c>
      <c r="U41" s="252">
        <v>256</v>
      </c>
      <c r="V41" s="252">
        <v>262.5</v>
      </c>
      <c r="W41" s="252">
        <v>255.3</v>
      </c>
      <c r="X41" s="252">
        <v>256.39999999999998</v>
      </c>
      <c r="Y41" s="252">
        <v>258.8</v>
      </c>
      <c r="Z41" s="252">
        <v>265.60000000000002</v>
      </c>
      <c r="AA41" s="252">
        <v>259.10000000000002</v>
      </c>
      <c r="AB41" s="252">
        <v>260.7</v>
      </c>
      <c r="AC41" s="252">
        <v>262.89999999999998</v>
      </c>
      <c r="AD41" s="252">
        <v>270.7</v>
      </c>
      <c r="AE41" s="252">
        <v>264.8</v>
      </c>
      <c r="AF41" s="252">
        <v>266.39999999999998</v>
      </c>
      <c r="AG41" s="252">
        <v>269.89999999999998</v>
      </c>
      <c r="AH41" s="252">
        <v>276.2</v>
      </c>
      <c r="AI41" s="252">
        <v>269.8</v>
      </c>
      <c r="AJ41" s="252">
        <v>270.8</v>
      </c>
      <c r="AK41" s="252">
        <v>273.5</v>
      </c>
      <c r="AL41" s="252">
        <v>279.8</v>
      </c>
      <c r="AM41" s="252">
        <v>273.89999999999998</v>
      </c>
      <c r="AN41" s="252">
        <v>277.7</v>
      </c>
      <c r="AO41" s="252">
        <v>280.8</v>
      </c>
      <c r="AP41" s="252">
        <v>287.2</v>
      </c>
      <c r="AQ41" s="252">
        <v>281.2</v>
      </c>
      <c r="AR41" s="252">
        <v>284.60000000000002</v>
      </c>
      <c r="AS41" s="252">
        <v>286.7</v>
      </c>
      <c r="AT41" s="252">
        <v>294.3</v>
      </c>
      <c r="AU41" s="252">
        <v>287.5</v>
      </c>
      <c r="AV41" s="252">
        <v>289.10000000000002</v>
      </c>
      <c r="AW41" s="252">
        <v>291.39999999999998</v>
      </c>
      <c r="AX41" s="252">
        <v>299.39999999999998</v>
      </c>
      <c r="AY41" s="252">
        <v>292.39999999999998</v>
      </c>
      <c r="AZ41" s="252">
        <v>291.3</v>
      </c>
      <c r="BA41" s="252">
        <v>292.89999999999998</v>
      </c>
      <c r="BB41" s="252">
        <v>300.10000000000002</v>
      </c>
      <c r="BC41" s="252">
        <v>294.60000000000002</v>
      </c>
      <c r="BD41" s="252">
        <v>297.10000000000002</v>
      </c>
      <c r="BE41" s="252">
        <v>303</v>
      </c>
      <c r="BF41" s="252">
        <v>310.10000000000002</v>
      </c>
      <c r="BG41" s="252">
        <v>299.39999999999998</v>
      </c>
      <c r="BH41" s="252">
        <v>302.5</v>
      </c>
      <c r="BI41" s="252">
        <v>304.2</v>
      </c>
      <c r="BJ41" s="252">
        <v>309.5</v>
      </c>
      <c r="BK41" s="252">
        <v>301.39999999999998</v>
      </c>
      <c r="BL41" s="252">
        <v>302.39999999999998</v>
      </c>
      <c r="BM41" s="252">
        <v>306.7</v>
      </c>
      <c r="BN41" s="252">
        <v>314.3</v>
      </c>
      <c r="BO41" s="252">
        <v>306.2</v>
      </c>
      <c r="BP41" s="252">
        <v>305.89999999999998</v>
      </c>
    </row>
    <row r="42" spans="1:68" x14ac:dyDescent="0.3">
      <c r="A42" s="40"/>
      <c r="B42" s="36" t="s">
        <v>130</v>
      </c>
      <c r="C42" s="179" t="s">
        <v>30</v>
      </c>
      <c r="D42" s="307">
        <f>SUM(D$6:D$41)</f>
        <v>4532.8</v>
      </c>
      <c r="E42" s="307">
        <f>SUM(E$6:E$41)</f>
        <v>4634.0999999999995</v>
      </c>
      <c r="F42" s="307">
        <f t="shared" ref="F42:BP42" si="0">SUM(F$6:F$41)</f>
        <v>4716.4000000000005</v>
      </c>
      <c r="G42" s="307">
        <f t="shared" si="0"/>
        <v>4561.3999999999996</v>
      </c>
      <c r="H42" s="307">
        <f t="shared" si="0"/>
        <v>4475.3999999999996</v>
      </c>
      <c r="I42" s="307">
        <f t="shared" si="0"/>
        <v>4534.2</v>
      </c>
      <c r="J42" s="307">
        <f t="shared" si="0"/>
        <v>4595.1000000000004</v>
      </c>
      <c r="K42" s="307">
        <f t="shared" si="0"/>
        <v>4465.8</v>
      </c>
      <c r="L42" s="307">
        <f t="shared" si="0"/>
        <v>4431.1000000000004</v>
      </c>
      <c r="M42" s="307">
        <f t="shared" si="0"/>
        <v>4542.2000000000007</v>
      </c>
      <c r="N42" s="307">
        <f t="shared" si="0"/>
        <v>4668.2000000000007</v>
      </c>
      <c r="O42" s="307">
        <f t="shared" si="0"/>
        <v>4549.9000000000005</v>
      </c>
      <c r="P42" s="307">
        <f t="shared" si="0"/>
        <v>4556.8000000000011</v>
      </c>
      <c r="Q42" s="307">
        <f t="shared" si="0"/>
        <v>4653.8999999999996</v>
      </c>
      <c r="R42" s="307">
        <f t="shared" si="0"/>
        <v>4767.2</v>
      </c>
      <c r="S42" s="307">
        <f t="shared" si="0"/>
        <v>4630.7000000000007</v>
      </c>
      <c r="T42" s="307">
        <f t="shared" si="0"/>
        <v>4608.9000000000015</v>
      </c>
      <c r="U42" s="307">
        <f t="shared" si="0"/>
        <v>4689.2</v>
      </c>
      <c r="V42" s="307">
        <f t="shared" si="0"/>
        <v>4796.8000000000011</v>
      </c>
      <c r="W42" s="307">
        <f t="shared" si="0"/>
        <v>4657.5999999999995</v>
      </c>
      <c r="X42" s="307">
        <f t="shared" si="0"/>
        <v>4644.2</v>
      </c>
      <c r="Y42" s="307">
        <f t="shared" si="0"/>
        <v>4734.5999999999995</v>
      </c>
      <c r="Z42" s="307">
        <f t="shared" si="0"/>
        <v>4845.8000000000011</v>
      </c>
      <c r="AA42" s="307">
        <f t="shared" si="0"/>
        <v>4719.7000000000007</v>
      </c>
      <c r="AB42" s="307">
        <f t="shared" si="0"/>
        <v>4692.2</v>
      </c>
      <c r="AC42" s="307">
        <f t="shared" si="0"/>
        <v>4797</v>
      </c>
      <c r="AD42" s="307">
        <f t="shared" si="0"/>
        <v>4941.8999999999996</v>
      </c>
      <c r="AE42" s="307">
        <f t="shared" si="0"/>
        <v>4790.5</v>
      </c>
      <c r="AF42" s="307">
        <f t="shared" si="0"/>
        <v>4787</v>
      </c>
      <c r="AG42" s="307">
        <f t="shared" si="0"/>
        <v>4855.3999999999987</v>
      </c>
      <c r="AH42" s="307">
        <f t="shared" si="0"/>
        <v>4995.2</v>
      </c>
      <c r="AI42" s="307">
        <f t="shared" si="0"/>
        <v>4872.8999999999996</v>
      </c>
      <c r="AJ42" s="307">
        <f t="shared" si="0"/>
        <v>4877.8</v>
      </c>
      <c r="AK42" s="307">
        <f t="shared" si="0"/>
        <v>4981.2999999999993</v>
      </c>
      <c r="AL42" s="307">
        <f t="shared" si="0"/>
        <v>5071.5000000000009</v>
      </c>
      <c r="AM42" s="307">
        <f t="shared" si="0"/>
        <v>4968.5999999999995</v>
      </c>
      <c r="AN42" s="307">
        <f t="shared" si="0"/>
        <v>4993.4000000000005</v>
      </c>
      <c r="AO42" s="307">
        <f t="shared" si="0"/>
        <v>5101.2000000000007</v>
      </c>
      <c r="AP42" s="307">
        <f t="shared" si="0"/>
        <v>5213.6000000000004</v>
      </c>
      <c r="AQ42" s="307">
        <f t="shared" si="0"/>
        <v>5093.0000000000009</v>
      </c>
      <c r="AR42" s="307">
        <f t="shared" si="0"/>
        <v>5096.8999999999996</v>
      </c>
      <c r="AS42" s="307">
        <f t="shared" si="0"/>
        <v>5192.3999999999996</v>
      </c>
      <c r="AT42" s="307">
        <f t="shared" si="0"/>
        <v>5283.9</v>
      </c>
      <c r="AU42" s="307">
        <f t="shared" si="0"/>
        <v>5171.7999999999993</v>
      </c>
      <c r="AV42" s="307">
        <f t="shared" si="0"/>
        <v>5140.0999999999995</v>
      </c>
      <c r="AW42" s="307">
        <f t="shared" si="0"/>
        <v>5222.0999999999995</v>
      </c>
      <c r="AX42" s="307">
        <f t="shared" si="0"/>
        <v>5316.9</v>
      </c>
      <c r="AY42" s="307">
        <f t="shared" si="0"/>
        <v>5199.3</v>
      </c>
      <c r="AZ42" s="307">
        <f t="shared" si="0"/>
        <v>5130.2000000000007</v>
      </c>
      <c r="BA42" s="307">
        <f t="shared" si="0"/>
        <v>5125.5</v>
      </c>
      <c r="BB42" s="307">
        <f t="shared" si="0"/>
        <v>5222.2999999999993</v>
      </c>
      <c r="BC42" s="307">
        <f t="shared" si="0"/>
        <v>5133.5999999999995</v>
      </c>
      <c r="BD42" s="307">
        <f t="shared" si="0"/>
        <v>5044.7000000000007</v>
      </c>
      <c r="BE42" s="307">
        <f t="shared" si="0"/>
        <v>5168.5000000000009</v>
      </c>
      <c r="BF42" s="307">
        <f t="shared" si="0"/>
        <v>5374</v>
      </c>
      <c r="BG42" s="307">
        <f t="shared" si="0"/>
        <v>5284.4999999999991</v>
      </c>
      <c r="BH42" s="307">
        <f t="shared" si="0"/>
        <v>5242.3</v>
      </c>
      <c r="BI42" s="307">
        <f t="shared" si="0"/>
        <v>5377.5</v>
      </c>
      <c r="BJ42" s="307">
        <f t="shared" si="0"/>
        <v>5551</v>
      </c>
      <c r="BK42" s="307">
        <f t="shared" si="0"/>
        <v>5430.3999999999987</v>
      </c>
      <c r="BL42" s="307">
        <f t="shared" si="0"/>
        <v>5348.5</v>
      </c>
      <c r="BM42" s="307">
        <f t="shared" si="0"/>
        <v>5453.9999999999991</v>
      </c>
      <c r="BN42" s="307">
        <f t="shared" si="0"/>
        <v>5598.7000000000016</v>
      </c>
      <c r="BO42" s="307">
        <f t="shared" si="0"/>
        <v>5445.6</v>
      </c>
      <c r="BP42" s="307">
        <f t="shared" si="0"/>
        <v>5348.4</v>
      </c>
    </row>
    <row r="43" spans="1:68" x14ac:dyDescent="0.3">
      <c r="C43" s="4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N43" s="221"/>
    </row>
    <row r="44" spans="1:68" ht="14.5" x14ac:dyDescent="0.3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86"/>
      <c r="AZ44" s="186"/>
      <c r="BA44" s="186"/>
      <c r="BB44" s="186"/>
      <c r="BC44" s="186"/>
      <c r="BD44" s="186"/>
      <c r="BE44" s="186"/>
      <c r="BF44" s="186"/>
      <c r="BN44" s="221"/>
    </row>
    <row r="45" spans="1:68" ht="14.5" x14ac:dyDescent="0.35">
      <c r="B45" s="261" t="s">
        <v>261</v>
      </c>
      <c r="C45" s="262" t="s">
        <v>257</v>
      </c>
      <c r="D45" s="32"/>
      <c r="E45" s="32"/>
      <c r="AI45" s="41"/>
      <c r="AJ45" s="41"/>
      <c r="AK45" s="41"/>
      <c r="AN45" s="41"/>
      <c r="AY45" s="186"/>
      <c r="AZ45" s="186"/>
      <c r="BA45" s="186"/>
      <c r="BB45" s="186"/>
      <c r="BC45" s="186"/>
      <c r="BD45" s="186"/>
      <c r="BE45" s="186"/>
      <c r="BF45" s="186"/>
    </row>
    <row r="46" spans="1:68" s="31" customFormat="1" ht="14.5" x14ac:dyDescent="0.35">
      <c r="B46" s="261" t="s">
        <v>262</v>
      </c>
      <c r="C46" s="262" t="s">
        <v>258</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86"/>
      <c r="AZ46" s="186"/>
      <c r="BA46" s="186"/>
      <c r="BB46" s="186"/>
      <c r="BC46" s="186"/>
      <c r="BD46" s="186"/>
      <c r="BE46" s="186"/>
      <c r="BF46" s="186"/>
      <c r="BO46" s="262"/>
      <c r="BP46" s="262"/>
    </row>
    <row r="47" spans="1:68" s="31" customFormat="1" x14ac:dyDescent="0.3">
      <c r="B47" s="44" t="s">
        <v>131</v>
      </c>
      <c r="C47" s="176" t="s">
        <v>208</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77" t="s">
        <v>200</v>
      </c>
      <c r="AN47" s="45" t="s">
        <v>201</v>
      </c>
      <c r="AO47" s="45" t="s">
        <v>205</v>
      </c>
      <c r="AP47" s="45" t="s">
        <v>209</v>
      </c>
      <c r="AQ47" s="45" t="s">
        <v>211</v>
      </c>
      <c r="AR47" s="45" t="s">
        <v>251</v>
      </c>
      <c r="AS47" s="45" t="s">
        <v>263</v>
      </c>
      <c r="AT47" s="45" t="s">
        <v>264</v>
      </c>
      <c r="AU47" s="45" t="s">
        <v>269</v>
      </c>
      <c r="AV47" s="45" t="s">
        <v>270</v>
      </c>
      <c r="AW47" s="45" t="s">
        <v>271</v>
      </c>
      <c r="AX47" s="45" t="s">
        <v>272</v>
      </c>
      <c r="AY47" s="45" t="s">
        <v>274</v>
      </c>
      <c r="AZ47" s="45" t="s">
        <v>277</v>
      </c>
      <c r="BA47" s="45" t="s">
        <v>279</v>
      </c>
      <c r="BB47" s="45" t="s">
        <v>280</v>
      </c>
      <c r="BC47" s="45" t="s">
        <v>282</v>
      </c>
      <c r="BD47" s="45" t="s">
        <v>283</v>
      </c>
      <c r="BE47" s="45" t="s">
        <v>284</v>
      </c>
      <c r="BF47" s="45" t="s">
        <v>287</v>
      </c>
      <c r="BG47" s="45" t="s">
        <v>289</v>
      </c>
      <c r="BH47" s="45" t="s">
        <v>290</v>
      </c>
      <c r="BI47" s="45" t="s">
        <v>291</v>
      </c>
      <c r="BJ47" s="45" t="s">
        <v>293</v>
      </c>
      <c r="BK47" s="45" t="s">
        <v>310</v>
      </c>
      <c r="BL47" s="45" t="s">
        <v>313</v>
      </c>
      <c r="BM47" s="45" t="s">
        <v>402</v>
      </c>
      <c r="BN47" s="45" t="s">
        <v>405</v>
      </c>
      <c r="BO47" s="45" t="s">
        <v>408</v>
      </c>
      <c r="BP47" s="45" t="s">
        <v>409</v>
      </c>
    </row>
    <row r="48" spans="1:68" s="31" customFormat="1" x14ac:dyDescent="0.3">
      <c r="B48" s="52" t="s">
        <v>122</v>
      </c>
      <c r="C48" s="46" t="s">
        <v>22</v>
      </c>
      <c r="D48" s="68">
        <f>D6</f>
        <v>103.8</v>
      </c>
      <c r="E48" s="68">
        <f t="shared" ref="E48:BO49" si="1">E6</f>
        <v>109.5</v>
      </c>
      <c r="F48" s="68">
        <f t="shared" si="1"/>
        <v>111.4</v>
      </c>
      <c r="G48" s="68">
        <f t="shared" si="1"/>
        <v>124.5</v>
      </c>
      <c r="H48" s="68">
        <f t="shared" si="1"/>
        <v>103.1</v>
      </c>
      <c r="I48" s="68">
        <f t="shared" si="1"/>
        <v>111.8</v>
      </c>
      <c r="J48" s="68">
        <f t="shared" si="1"/>
        <v>113.7</v>
      </c>
      <c r="K48" s="68">
        <f t="shared" si="1"/>
        <v>121.3</v>
      </c>
      <c r="L48" s="68">
        <f t="shared" si="1"/>
        <v>106.4</v>
      </c>
      <c r="M48" s="68">
        <f t="shared" si="1"/>
        <v>116.7</v>
      </c>
      <c r="N48" s="68">
        <f t="shared" si="1"/>
        <v>118.5</v>
      </c>
      <c r="O48" s="68">
        <f t="shared" si="1"/>
        <v>125.3</v>
      </c>
      <c r="P48" s="68">
        <f t="shared" si="1"/>
        <v>118.5</v>
      </c>
      <c r="Q48" s="68">
        <f t="shared" si="1"/>
        <v>125.8</v>
      </c>
      <c r="R48" s="68">
        <f t="shared" si="1"/>
        <v>129.6</v>
      </c>
      <c r="S48" s="68">
        <f t="shared" si="1"/>
        <v>137.19999999999999</v>
      </c>
      <c r="T48" s="68">
        <f t="shared" si="1"/>
        <v>126.2</v>
      </c>
      <c r="U48" s="68">
        <f t="shared" si="1"/>
        <v>128.1</v>
      </c>
      <c r="V48" s="68">
        <f t="shared" si="1"/>
        <v>130.80000000000001</v>
      </c>
      <c r="W48" s="68">
        <f t="shared" si="1"/>
        <v>141.69999999999999</v>
      </c>
      <c r="X48" s="68">
        <f t="shared" si="1"/>
        <v>125.9</v>
      </c>
      <c r="Y48" s="68">
        <f t="shared" si="1"/>
        <v>134.19999999999999</v>
      </c>
      <c r="Z48" s="68">
        <f t="shared" si="1"/>
        <v>129.69999999999999</v>
      </c>
      <c r="AA48" s="68">
        <f t="shared" si="1"/>
        <v>140.80000000000001</v>
      </c>
      <c r="AB48" s="68">
        <f t="shared" si="1"/>
        <v>122.8</v>
      </c>
      <c r="AC48" s="68">
        <f t="shared" si="1"/>
        <v>133.4</v>
      </c>
      <c r="AD48" s="68">
        <f t="shared" si="1"/>
        <v>140.1</v>
      </c>
      <c r="AE48" s="68">
        <f t="shared" si="1"/>
        <v>137.30000000000001</v>
      </c>
      <c r="AF48" s="68">
        <f t="shared" si="1"/>
        <v>132.80000000000001</v>
      </c>
      <c r="AG48" s="68">
        <f t="shared" si="1"/>
        <v>135.69999999999999</v>
      </c>
      <c r="AH48" s="68">
        <f t="shared" si="1"/>
        <v>135.6</v>
      </c>
      <c r="AI48" s="68">
        <f t="shared" si="1"/>
        <v>125.4</v>
      </c>
      <c r="AJ48" s="68">
        <f t="shared" si="1"/>
        <v>124.2</v>
      </c>
      <c r="AK48" s="68">
        <f t="shared" si="1"/>
        <v>132.9</v>
      </c>
      <c r="AL48" s="68">
        <f t="shared" si="1"/>
        <v>128.1</v>
      </c>
      <c r="AM48" s="68">
        <f t="shared" si="1"/>
        <v>129.6</v>
      </c>
      <c r="AN48" s="68">
        <f t="shared" si="1"/>
        <v>125.6</v>
      </c>
      <c r="AO48" s="68">
        <f t="shared" si="1"/>
        <v>133.6</v>
      </c>
      <c r="AP48" s="68">
        <f t="shared" si="1"/>
        <v>135</v>
      </c>
      <c r="AQ48" s="68">
        <f t="shared" si="1"/>
        <v>131.5</v>
      </c>
      <c r="AR48" s="68">
        <f t="shared" si="1"/>
        <v>128.80000000000001</v>
      </c>
      <c r="AS48" s="68">
        <f t="shared" si="1"/>
        <v>125.9</v>
      </c>
      <c r="AT48" s="68">
        <f t="shared" si="1"/>
        <v>134.19999999999999</v>
      </c>
      <c r="AU48" s="68">
        <f t="shared" si="1"/>
        <v>134.19999999999999</v>
      </c>
      <c r="AV48" s="68">
        <f t="shared" si="1"/>
        <v>128.9</v>
      </c>
      <c r="AW48" s="68">
        <f t="shared" si="1"/>
        <v>132.19999999999999</v>
      </c>
      <c r="AX48" s="68">
        <f t="shared" si="1"/>
        <v>134.5</v>
      </c>
      <c r="AY48" s="68">
        <f t="shared" si="1"/>
        <v>141.69999999999999</v>
      </c>
      <c r="AZ48" s="68">
        <f t="shared" si="1"/>
        <v>129</v>
      </c>
      <c r="BA48" s="68">
        <f t="shared" si="1"/>
        <v>137</v>
      </c>
      <c r="BB48" s="68">
        <f t="shared" si="1"/>
        <v>144.4</v>
      </c>
      <c r="BC48" s="68">
        <f t="shared" si="1"/>
        <v>139.69999999999999</v>
      </c>
      <c r="BD48" s="68">
        <f t="shared" si="1"/>
        <v>131.6</v>
      </c>
      <c r="BE48" s="68">
        <f t="shared" si="1"/>
        <v>137.30000000000001</v>
      </c>
      <c r="BF48" s="68">
        <f t="shared" si="1"/>
        <v>144.5</v>
      </c>
      <c r="BG48" s="68">
        <f t="shared" si="1"/>
        <v>139</v>
      </c>
      <c r="BH48" s="68">
        <f t="shared" si="1"/>
        <v>132.30000000000001</v>
      </c>
      <c r="BI48" s="68">
        <f t="shared" si="1"/>
        <v>137.5</v>
      </c>
      <c r="BJ48" s="68">
        <f t="shared" si="1"/>
        <v>144.30000000000001</v>
      </c>
      <c r="BK48" s="289">
        <f t="shared" si="1"/>
        <v>139.4</v>
      </c>
      <c r="BL48" s="289">
        <f t="shared" si="1"/>
        <v>132.69999999999999</v>
      </c>
      <c r="BM48" s="289">
        <f t="shared" si="1"/>
        <v>138.69999999999999</v>
      </c>
      <c r="BN48" s="289">
        <f t="shared" si="1"/>
        <v>145.5</v>
      </c>
      <c r="BO48" s="289">
        <f t="shared" si="1"/>
        <v>140.1</v>
      </c>
      <c r="BP48" s="289">
        <f t="shared" ref="BP48" si="2">BP6</f>
        <v>132.80000000000001</v>
      </c>
    </row>
    <row r="49" spans="1:68" s="31" customFormat="1" x14ac:dyDescent="0.3">
      <c r="B49" s="52" t="s">
        <v>123</v>
      </c>
      <c r="C49" s="46" t="s">
        <v>23</v>
      </c>
      <c r="D49" s="68">
        <f>D7</f>
        <v>9.1</v>
      </c>
      <c r="E49" s="68">
        <f t="shared" si="1"/>
        <v>8.1999999999999993</v>
      </c>
      <c r="F49" s="68">
        <f t="shared" si="1"/>
        <v>9.8000000000000007</v>
      </c>
      <c r="G49" s="68">
        <f t="shared" si="1"/>
        <v>9.6999999999999993</v>
      </c>
      <c r="H49" s="68">
        <f t="shared" si="1"/>
        <v>9.1</v>
      </c>
      <c r="I49" s="68">
        <f t="shared" si="1"/>
        <v>7.1</v>
      </c>
      <c r="J49" s="68">
        <f t="shared" si="1"/>
        <v>8.5</v>
      </c>
      <c r="K49" s="68">
        <f t="shared" si="1"/>
        <v>8.9</v>
      </c>
      <c r="L49" s="68">
        <f t="shared" si="1"/>
        <v>9.1</v>
      </c>
      <c r="M49" s="68">
        <f t="shared" si="1"/>
        <v>8</v>
      </c>
      <c r="N49" s="68">
        <f t="shared" si="1"/>
        <v>9</v>
      </c>
      <c r="O49" s="68">
        <f t="shared" si="1"/>
        <v>9.1</v>
      </c>
      <c r="P49" s="68">
        <f t="shared" si="1"/>
        <v>9.5</v>
      </c>
      <c r="Q49" s="68">
        <f t="shared" si="1"/>
        <v>9</v>
      </c>
      <c r="R49" s="68">
        <f t="shared" si="1"/>
        <v>9.6999999999999993</v>
      </c>
      <c r="S49" s="68">
        <f t="shared" si="1"/>
        <v>9.1</v>
      </c>
      <c r="T49" s="68">
        <f t="shared" si="1"/>
        <v>9.1999999999999993</v>
      </c>
      <c r="U49" s="68">
        <f t="shared" si="1"/>
        <v>9.6</v>
      </c>
      <c r="V49" s="68">
        <f t="shared" si="1"/>
        <v>10.3</v>
      </c>
      <c r="W49" s="68">
        <f t="shared" si="1"/>
        <v>9.4</v>
      </c>
      <c r="X49" s="68">
        <f t="shared" si="1"/>
        <v>9.9</v>
      </c>
      <c r="Y49" s="68">
        <f t="shared" si="1"/>
        <v>9.4</v>
      </c>
      <c r="Z49" s="68">
        <f t="shared" si="1"/>
        <v>10.6</v>
      </c>
      <c r="AA49" s="68">
        <f t="shared" si="1"/>
        <v>9.6</v>
      </c>
      <c r="AB49" s="68">
        <f t="shared" si="1"/>
        <v>10.3</v>
      </c>
      <c r="AC49" s="68">
        <f t="shared" si="1"/>
        <v>9.6999999999999993</v>
      </c>
      <c r="AD49" s="68">
        <f t="shared" si="1"/>
        <v>10.7</v>
      </c>
      <c r="AE49" s="68">
        <f t="shared" si="1"/>
        <v>9.4</v>
      </c>
      <c r="AF49" s="68">
        <f t="shared" si="1"/>
        <v>9.8000000000000007</v>
      </c>
      <c r="AG49" s="68">
        <f t="shared" si="1"/>
        <v>8.8000000000000007</v>
      </c>
      <c r="AH49" s="68">
        <f t="shared" si="1"/>
        <v>9.6999999999999993</v>
      </c>
      <c r="AI49" s="68">
        <f t="shared" si="1"/>
        <v>8.8000000000000007</v>
      </c>
      <c r="AJ49" s="68">
        <f t="shared" si="1"/>
        <v>9.3000000000000007</v>
      </c>
      <c r="AK49" s="68">
        <f t="shared" si="1"/>
        <v>9</v>
      </c>
      <c r="AL49" s="68">
        <f t="shared" si="1"/>
        <v>9.6</v>
      </c>
      <c r="AM49" s="68">
        <f t="shared" si="1"/>
        <v>8.9</v>
      </c>
      <c r="AN49" s="68">
        <f t="shared" si="1"/>
        <v>9.1</v>
      </c>
      <c r="AO49" s="68">
        <f t="shared" si="1"/>
        <v>9</v>
      </c>
      <c r="AP49" s="68">
        <f t="shared" si="1"/>
        <v>9.6999999999999993</v>
      </c>
      <c r="AQ49" s="68">
        <f t="shared" si="1"/>
        <v>9.1</v>
      </c>
      <c r="AR49" s="68">
        <f t="shared" si="1"/>
        <v>9.5</v>
      </c>
      <c r="AS49" s="68">
        <f t="shared" si="1"/>
        <v>9.6999999999999993</v>
      </c>
      <c r="AT49" s="68">
        <f t="shared" si="1"/>
        <v>10.199999999999999</v>
      </c>
      <c r="AU49" s="68">
        <f t="shared" si="1"/>
        <v>9.1</v>
      </c>
      <c r="AV49" s="68">
        <f t="shared" si="1"/>
        <v>9.1999999999999993</v>
      </c>
      <c r="AW49" s="68">
        <f t="shared" si="1"/>
        <v>9.6999999999999993</v>
      </c>
      <c r="AX49" s="68">
        <f t="shared" si="1"/>
        <v>10.3</v>
      </c>
      <c r="AY49" s="68">
        <f t="shared" si="1"/>
        <v>9.6</v>
      </c>
      <c r="AZ49" s="68">
        <f t="shared" si="1"/>
        <v>9.5</v>
      </c>
      <c r="BA49" s="68">
        <f t="shared" si="1"/>
        <v>9.9</v>
      </c>
      <c r="BB49" s="68">
        <f t="shared" si="1"/>
        <v>10.6</v>
      </c>
      <c r="BC49" s="68">
        <f t="shared" si="1"/>
        <v>9.9</v>
      </c>
      <c r="BD49" s="68">
        <f t="shared" si="1"/>
        <v>10</v>
      </c>
      <c r="BE49" s="68">
        <f t="shared" si="1"/>
        <v>10.4</v>
      </c>
      <c r="BF49" s="68">
        <f t="shared" si="1"/>
        <v>11.2</v>
      </c>
      <c r="BG49" s="68">
        <f t="shared" si="1"/>
        <v>10.4</v>
      </c>
      <c r="BH49" s="68">
        <f t="shared" si="1"/>
        <v>10.199999999999999</v>
      </c>
      <c r="BI49" s="68">
        <f t="shared" si="1"/>
        <v>10.7</v>
      </c>
      <c r="BJ49" s="68">
        <f t="shared" si="1"/>
        <v>11.4</v>
      </c>
      <c r="BK49" s="68">
        <f t="shared" si="1"/>
        <v>10.5</v>
      </c>
      <c r="BL49" s="68">
        <f t="shared" si="1"/>
        <v>10.3</v>
      </c>
      <c r="BM49" s="68">
        <f t="shared" si="1"/>
        <v>10.8</v>
      </c>
      <c r="BN49" s="68">
        <f t="shared" si="1"/>
        <v>11.4</v>
      </c>
      <c r="BO49" s="68">
        <f t="shared" si="1"/>
        <v>10.6</v>
      </c>
      <c r="BP49" s="68">
        <f t="shared" ref="BP49" si="3">BP7</f>
        <v>10.4</v>
      </c>
    </row>
    <row r="50" spans="1:68" s="31" customFormat="1" x14ac:dyDescent="0.3">
      <c r="B50" s="52" t="s">
        <v>124</v>
      </c>
      <c r="C50" s="46" t="s">
        <v>0</v>
      </c>
      <c r="D50" s="68">
        <f>SUM(D8:D19)</f>
        <v>642.4</v>
      </c>
      <c r="E50" s="68">
        <f t="shared" ref="E50:BK50" si="4">SUM(E8:E19)</f>
        <v>649.1</v>
      </c>
      <c r="F50" s="68">
        <f t="shared" si="4"/>
        <v>667</v>
      </c>
      <c r="G50" s="68">
        <f t="shared" si="4"/>
        <v>629.70000000000005</v>
      </c>
      <c r="H50" s="68">
        <f t="shared" si="4"/>
        <v>600.20000000000005</v>
      </c>
      <c r="I50" s="68">
        <f t="shared" si="4"/>
        <v>582.50000000000011</v>
      </c>
      <c r="J50" s="68">
        <f t="shared" si="4"/>
        <v>586.6</v>
      </c>
      <c r="K50" s="68">
        <f t="shared" si="4"/>
        <v>573.4</v>
      </c>
      <c r="L50" s="68">
        <f t="shared" si="4"/>
        <v>560.5</v>
      </c>
      <c r="M50" s="68">
        <f t="shared" si="4"/>
        <v>564.70000000000005</v>
      </c>
      <c r="N50" s="68">
        <f t="shared" si="4"/>
        <v>590.9</v>
      </c>
      <c r="O50" s="68">
        <f t="shared" si="4"/>
        <v>581.4</v>
      </c>
      <c r="P50" s="68">
        <f t="shared" si="4"/>
        <v>575.19999999999993</v>
      </c>
      <c r="Q50" s="68">
        <f t="shared" si="4"/>
        <v>577.99999999999989</v>
      </c>
      <c r="R50" s="68">
        <f t="shared" si="4"/>
        <v>600.79999999999995</v>
      </c>
      <c r="S50" s="68">
        <f t="shared" si="4"/>
        <v>576</v>
      </c>
      <c r="T50" s="68">
        <f t="shared" si="4"/>
        <v>568.20000000000005</v>
      </c>
      <c r="U50" s="68">
        <f t="shared" si="4"/>
        <v>566.10000000000014</v>
      </c>
      <c r="V50" s="68">
        <f t="shared" si="4"/>
        <v>587.79999999999995</v>
      </c>
      <c r="W50" s="68">
        <f t="shared" si="4"/>
        <v>562.40000000000009</v>
      </c>
      <c r="X50" s="68">
        <f t="shared" si="4"/>
        <v>558.90000000000009</v>
      </c>
      <c r="Y50" s="68">
        <f t="shared" si="4"/>
        <v>550.09999999999991</v>
      </c>
      <c r="Z50" s="68">
        <f t="shared" si="4"/>
        <v>572</v>
      </c>
      <c r="AA50" s="68">
        <f t="shared" si="4"/>
        <v>553.79999999999995</v>
      </c>
      <c r="AB50" s="68">
        <f t="shared" si="4"/>
        <v>546.59999999999991</v>
      </c>
      <c r="AC50" s="68">
        <f t="shared" si="4"/>
        <v>545.20000000000005</v>
      </c>
      <c r="AD50" s="68">
        <f t="shared" si="4"/>
        <v>567.4</v>
      </c>
      <c r="AE50" s="68">
        <f t="shared" si="4"/>
        <v>548.59999999999991</v>
      </c>
      <c r="AF50" s="68">
        <f t="shared" si="4"/>
        <v>541.6</v>
      </c>
      <c r="AG50" s="68">
        <f t="shared" si="4"/>
        <v>538.4</v>
      </c>
      <c r="AH50" s="68">
        <f t="shared" si="4"/>
        <v>549.30000000000007</v>
      </c>
      <c r="AI50" s="68">
        <f t="shared" si="4"/>
        <v>539.1</v>
      </c>
      <c r="AJ50" s="68">
        <f t="shared" si="4"/>
        <v>530.5</v>
      </c>
      <c r="AK50" s="68">
        <f t="shared" si="4"/>
        <v>533.6</v>
      </c>
      <c r="AL50" s="68">
        <f t="shared" si="4"/>
        <v>537.4</v>
      </c>
      <c r="AM50" s="68">
        <f t="shared" si="4"/>
        <v>530.29999999999995</v>
      </c>
      <c r="AN50" s="68">
        <f t="shared" si="4"/>
        <v>540</v>
      </c>
      <c r="AO50" s="68">
        <f t="shared" si="4"/>
        <v>543</v>
      </c>
      <c r="AP50" s="68">
        <f t="shared" si="4"/>
        <v>557.4</v>
      </c>
      <c r="AQ50" s="68">
        <f t="shared" si="4"/>
        <v>542.6</v>
      </c>
      <c r="AR50" s="68">
        <f t="shared" si="4"/>
        <v>554.5</v>
      </c>
      <c r="AS50" s="68">
        <f t="shared" si="4"/>
        <v>562</v>
      </c>
      <c r="AT50" s="68">
        <f t="shared" si="4"/>
        <v>570.1</v>
      </c>
      <c r="AU50" s="68">
        <f t="shared" si="4"/>
        <v>548.70000000000005</v>
      </c>
      <c r="AV50" s="68">
        <f t="shared" si="4"/>
        <v>551.9</v>
      </c>
      <c r="AW50" s="68">
        <f t="shared" si="4"/>
        <v>554.9</v>
      </c>
      <c r="AX50" s="68">
        <f t="shared" si="4"/>
        <v>571.19999999999993</v>
      </c>
      <c r="AY50" s="68">
        <f t="shared" si="4"/>
        <v>547.80000000000007</v>
      </c>
      <c r="AZ50" s="68">
        <f t="shared" si="4"/>
        <v>545.5</v>
      </c>
      <c r="BA50" s="68">
        <f t="shared" si="4"/>
        <v>546.09999999999991</v>
      </c>
      <c r="BB50" s="68">
        <f t="shared" si="4"/>
        <v>554.19999999999993</v>
      </c>
      <c r="BC50" s="68">
        <f t="shared" si="4"/>
        <v>539.6</v>
      </c>
      <c r="BD50" s="68">
        <f t="shared" si="4"/>
        <v>538.70000000000005</v>
      </c>
      <c r="BE50" s="68">
        <f t="shared" si="4"/>
        <v>548.20000000000005</v>
      </c>
      <c r="BF50" s="68">
        <f t="shared" si="4"/>
        <v>566.70000000000005</v>
      </c>
      <c r="BG50" s="68">
        <f t="shared" si="4"/>
        <v>552</v>
      </c>
      <c r="BH50" s="68">
        <f t="shared" si="4"/>
        <v>554.70000000000005</v>
      </c>
      <c r="BI50" s="68">
        <f t="shared" si="4"/>
        <v>565.79999999999995</v>
      </c>
      <c r="BJ50" s="68">
        <f t="shared" si="4"/>
        <v>584.29999999999995</v>
      </c>
      <c r="BK50" s="68">
        <f t="shared" si="4"/>
        <v>566.90000000000009</v>
      </c>
      <c r="BL50" s="68">
        <f>SUM(BL8:BL19)</f>
        <v>565.4</v>
      </c>
      <c r="BM50" s="68">
        <f>SUM(BM8:BM19)</f>
        <v>572.70000000000005</v>
      </c>
      <c r="BN50" s="68">
        <f>SUM(BN8:BN19)</f>
        <v>589.39999999999986</v>
      </c>
      <c r="BO50" s="68">
        <f>SUM(BO8:BO19)</f>
        <v>569.90000000000009</v>
      </c>
      <c r="BP50" s="68">
        <f>SUM(BP8:BP19)</f>
        <v>566.29999999999995</v>
      </c>
    </row>
    <row r="51" spans="1:68" s="31" customFormat="1" x14ac:dyDescent="0.3">
      <c r="B51" s="52" t="s">
        <v>125</v>
      </c>
      <c r="C51" s="46" t="s">
        <v>28</v>
      </c>
      <c r="D51" s="68">
        <f>D20</f>
        <v>49</v>
      </c>
      <c r="E51" s="68">
        <f t="shared" ref="E51:BO52" si="5">E20</f>
        <v>51.1</v>
      </c>
      <c r="F51" s="68">
        <f t="shared" si="5"/>
        <v>49.1</v>
      </c>
      <c r="G51" s="68">
        <f t="shared" si="5"/>
        <v>47.2</v>
      </c>
      <c r="H51" s="68">
        <f t="shared" si="5"/>
        <v>50.2</v>
      </c>
      <c r="I51" s="68">
        <f t="shared" si="5"/>
        <v>53.5</v>
      </c>
      <c r="J51" s="68">
        <f t="shared" si="5"/>
        <v>50.1</v>
      </c>
      <c r="K51" s="68">
        <f t="shared" si="5"/>
        <v>47.1</v>
      </c>
      <c r="L51" s="68">
        <f t="shared" si="5"/>
        <v>50.4</v>
      </c>
      <c r="M51" s="68">
        <f t="shared" si="5"/>
        <v>52.4</v>
      </c>
      <c r="N51" s="68">
        <f t="shared" si="5"/>
        <v>49.5</v>
      </c>
      <c r="O51" s="68">
        <f t="shared" si="5"/>
        <v>47.1</v>
      </c>
      <c r="P51" s="68">
        <f t="shared" si="5"/>
        <v>51.8</v>
      </c>
      <c r="Q51" s="68">
        <f t="shared" si="5"/>
        <v>52.8</v>
      </c>
      <c r="R51" s="68">
        <f t="shared" si="5"/>
        <v>50.4</v>
      </c>
      <c r="S51" s="68">
        <f t="shared" si="5"/>
        <v>47.7</v>
      </c>
      <c r="T51" s="68">
        <f t="shared" si="5"/>
        <v>52.4</v>
      </c>
      <c r="U51" s="68">
        <f t="shared" si="5"/>
        <v>52.7</v>
      </c>
      <c r="V51" s="68">
        <f t="shared" si="5"/>
        <v>51.7</v>
      </c>
      <c r="W51" s="68">
        <f t="shared" si="5"/>
        <v>48.8</v>
      </c>
      <c r="X51" s="68">
        <f t="shared" si="5"/>
        <v>53.6</v>
      </c>
      <c r="Y51" s="68">
        <f t="shared" si="5"/>
        <v>54.4</v>
      </c>
      <c r="Z51" s="68">
        <f t="shared" si="5"/>
        <v>53.1</v>
      </c>
      <c r="AA51" s="68">
        <f t="shared" si="5"/>
        <v>49.7</v>
      </c>
      <c r="AB51" s="68">
        <f t="shared" si="5"/>
        <v>54.2</v>
      </c>
      <c r="AC51" s="68">
        <f t="shared" si="5"/>
        <v>54.5</v>
      </c>
      <c r="AD51" s="68">
        <f t="shared" si="5"/>
        <v>53.8</v>
      </c>
      <c r="AE51" s="68">
        <f t="shared" si="5"/>
        <v>51.1</v>
      </c>
      <c r="AF51" s="68">
        <f t="shared" si="5"/>
        <v>54.1</v>
      </c>
      <c r="AG51" s="68">
        <f t="shared" si="5"/>
        <v>53.7</v>
      </c>
      <c r="AH51" s="68">
        <f t="shared" si="5"/>
        <v>54.7</v>
      </c>
      <c r="AI51" s="68">
        <f t="shared" si="5"/>
        <v>52.4</v>
      </c>
      <c r="AJ51" s="68">
        <f t="shared" si="5"/>
        <v>53.4</v>
      </c>
      <c r="AK51" s="68">
        <f t="shared" si="5"/>
        <v>54.2</v>
      </c>
      <c r="AL51" s="68">
        <f t="shared" si="5"/>
        <v>54.2</v>
      </c>
      <c r="AM51" s="68">
        <f t="shared" si="5"/>
        <v>53.8</v>
      </c>
      <c r="AN51" s="68">
        <f t="shared" si="5"/>
        <v>55.4</v>
      </c>
      <c r="AO51" s="68">
        <f t="shared" si="5"/>
        <v>54.4</v>
      </c>
      <c r="AP51" s="68">
        <f t="shared" si="5"/>
        <v>55.6</v>
      </c>
      <c r="AQ51" s="68">
        <f t="shared" si="5"/>
        <v>54.7</v>
      </c>
      <c r="AR51" s="68">
        <f t="shared" si="5"/>
        <v>56.3</v>
      </c>
      <c r="AS51" s="68">
        <f t="shared" si="5"/>
        <v>55.7</v>
      </c>
      <c r="AT51" s="68">
        <f t="shared" si="5"/>
        <v>56.5</v>
      </c>
      <c r="AU51" s="68">
        <f t="shared" si="5"/>
        <v>55.1</v>
      </c>
      <c r="AV51" s="68">
        <f t="shared" si="5"/>
        <v>56.4</v>
      </c>
      <c r="AW51" s="68">
        <f t="shared" si="5"/>
        <v>56.2</v>
      </c>
      <c r="AX51" s="68">
        <f t="shared" si="5"/>
        <v>57.8</v>
      </c>
      <c r="AY51" s="68">
        <f t="shared" si="5"/>
        <v>57.1</v>
      </c>
      <c r="AZ51" s="68">
        <f t="shared" si="5"/>
        <v>57.7</v>
      </c>
      <c r="BA51" s="68">
        <f t="shared" si="5"/>
        <v>58.3</v>
      </c>
      <c r="BB51" s="68">
        <f t="shared" si="5"/>
        <v>60.2</v>
      </c>
      <c r="BC51" s="68">
        <f t="shared" si="5"/>
        <v>58.6</v>
      </c>
      <c r="BD51" s="68">
        <f t="shared" si="5"/>
        <v>58.5</v>
      </c>
      <c r="BE51" s="68">
        <f t="shared" si="5"/>
        <v>59.4</v>
      </c>
      <c r="BF51" s="68">
        <f t="shared" si="5"/>
        <v>61.4</v>
      </c>
      <c r="BG51" s="68">
        <f t="shared" si="5"/>
        <v>59.8</v>
      </c>
      <c r="BH51" s="68">
        <f t="shared" si="5"/>
        <v>59.4</v>
      </c>
      <c r="BI51" s="68">
        <f t="shared" si="5"/>
        <v>59.8</v>
      </c>
      <c r="BJ51" s="68">
        <f t="shared" si="5"/>
        <v>61.5</v>
      </c>
      <c r="BK51" s="68">
        <f t="shared" si="5"/>
        <v>60.3</v>
      </c>
      <c r="BL51" s="68">
        <f t="shared" si="5"/>
        <v>60.3</v>
      </c>
      <c r="BM51" s="68">
        <f t="shared" si="5"/>
        <v>61.7</v>
      </c>
      <c r="BN51" s="68">
        <f t="shared" si="5"/>
        <v>63.9</v>
      </c>
      <c r="BO51" s="68">
        <f t="shared" si="5"/>
        <v>63</v>
      </c>
      <c r="BP51" s="68">
        <f t="shared" ref="BP51" si="6">BP20</f>
        <v>63.2</v>
      </c>
    </row>
    <row r="52" spans="1:68" s="31" customFormat="1" x14ac:dyDescent="0.3">
      <c r="B52" s="52" t="s">
        <v>126</v>
      </c>
      <c r="C52" s="46" t="s">
        <v>24</v>
      </c>
      <c r="D52" s="68">
        <f>D21</f>
        <v>301.3</v>
      </c>
      <c r="E52" s="68">
        <f t="shared" si="5"/>
        <v>296.10000000000002</v>
      </c>
      <c r="F52" s="68">
        <f t="shared" si="5"/>
        <v>291.2</v>
      </c>
      <c r="G52" s="68">
        <f t="shared" si="5"/>
        <v>283</v>
      </c>
      <c r="H52" s="68">
        <f t="shared" si="5"/>
        <v>304</v>
      </c>
      <c r="I52" s="68">
        <f t="shared" si="5"/>
        <v>297.39999999999998</v>
      </c>
      <c r="J52" s="68">
        <f t="shared" si="5"/>
        <v>288.60000000000002</v>
      </c>
      <c r="K52" s="68">
        <f t="shared" si="5"/>
        <v>282.39999999999998</v>
      </c>
      <c r="L52" s="68">
        <f t="shared" si="5"/>
        <v>308.60000000000002</v>
      </c>
      <c r="M52" s="68">
        <f t="shared" si="5"/>
        <v>299</v>
      </c>
      <c r="N52" s="68">
        <f t="shared" si="5"/>
        <v>294.7</v>
      </c>
      <c r="O52" s="68">
        <f t="shared" si="5"/>
        <v>289.39999999999998</v>
      </c>
      <c r="P52" s="68">
        <f t="shared" si="5"/>
        <v>327.5</v>
      </c>
      <c r="Q52" s="68">
        <f t="shared" si="5"/>
        <v>307.3</v>
      </c>
      <c r="R52" s="68">
        <f t="shared" si="5"/>
        <v>305.5</v>
      </c>
      <c r="S52" s="68">
        <f t="shared" si="5"/>
        <v>307.7</v>
      </c>
      <c r="T52" s="68">
        <f t="shared" si="5"/>
        <v>327.3</v>
      </c>
      <c r="U52" s="68">
        <f t="shared" si="5"/>
        <v>321.7</v>
      </c>
      <c r="V52" s="68">
        <f t="shared" si="5"/>
        <v>315.8</v>
      </c>
      <c r="W52" s="68">
        <f t="shared" si="5"/>
        <v>302.39999999999998</v>
      </c>
      <c r="X52" s="68">
        <f t="shared" si="5"/>
        <v>310.8</v>
      </c>
      <c r="Y52" s="68">
        <f t="shared" si="5"/>
        <v>323.8</v>
      </c>
      <c r="Z52" s="68">
        <f t="shared" si="5"/>
        <v>322.3</v>
      </c>
      <c r="AA52" s="68">
        <f t="shared" si="5"/>
        <v>318</v>
      </c>
      <c r="AB52" s="68">
        <f t="shared" si="5"/>
        <v>317.60000000000002</v>
      </c>
      <c r="AC52" s="68">
        <f t="shared" si="5"/>
        <v>329.2</v>
      </c>
      <c r="AD52" s="68">
        <f t="shared" si="5"/>
        <v>326.5</v>
      </c>
      <c r="AE52" s="68">
        <f t="shared" si="5"/>
        <v>325.10000000000002</v>
      </c>
      <c r="AF52" s="68">
        <f t="shared" si="5"/>
        <v>326.7</v>
      </c>
      <c r="AG52" s="68">
        <f t="shared" si="5"/>
        <v>333.9</v>
      </c>
      <c r="AH52" s="68">
        <f t="shared" si="5"/>
        <v>332.8</v>
      </c>
      <c r="AI52" s="68">
        <f t="shared" si="5"/>
        <v>337.8</v>
      </c>
      <c r="AJ52" s="68">
        <f t="shared" si="5"/>
        <v>327.39999999999998</v>
      </c>
      <c r="AK52" s="68">
        <f t="shared" si="5"/>
        <v>340.4</v>
      </c>
      <c r="AL52" s="68">
        <f t="shared" si="5"/>
        <v>341.6</v>
      </c>
      <c r="AM52" s="68">
        <f t="shared" si="5"/>
        <v>343.3</v>
      </c>
      <c r="AN52" s="68">
        <f t="shared" si="5"/>
        <v>353.7</v>
      </c>
      <c r="AO52" s="68">
        <f t="shared" si="5"/>
        <v>362.1</v>
      </c>
      <c r="AP52" s="68">
        <f t="shared" si="5"/>
        <v>371</v>
      </c>
      <c r="AQ52" s="68">
        <f t="shared" si="5"/>
        <v>364.8</v>
      </c>
      <c r="AR52" s="68">
        <f t="shared" si="5"/>
        <v>363.6</v>
      </c>
      <c r="AS52" s="68">
        <f t="shared" si="5"/>
        <v>378.3</v>
      </c>
      <c r="AT52" s="68">
        <f t="shared" si="5"/>
        <v>380.5</v>
      </c>
      <c r="AU52" s="68">
        <f t="shared" si="5"/>
        <v>378.7</v>
      </c>
      <c r="AV52" s="68">
        <f t="shared" si="5"/>
        <v>366.9</v>
      </c>
      <c r="AW52" s="68">
        <f t="shared" si="5"/>
        <v>378.3</v>
      </c>
      <c r="AX52" s="68">
        <f t="shared" si="5"/>
        <v>380.2</v>
      </c>
      <c r="AY52" s="68">
        <f t="shared" si="5"/>
        <v>378.3</v>
      </c>
      <c r="AZ52" s="68">
        <f t="shared" si="5"/>
        <v>365.8</v>
      </c>
      <c r="BA52" s="68">
        <f t="shared" si="5"/>
        <v>373.5</v>
      </c>
      <c r="BB52" s="68">
        <f t="shared" si="5"/>
        <v>379</v>
      </c>
      <c r="BC52" s="68">
        <f t="shared" si="5"/>
        <v>376.4</v>
      </c>
      <c r="BD52" s="68">
        <f t="shared" si="5"/>
        <v>367.9</v>
      </c>
      <c r="BE52" s="68">
        <f t="shared" si="5"/>
        <v>377.4</v>
      </c>
      <c r="BF52" s="68">
        <f t="shared" si="5"/>
        <v>389.1</v>
      </c>
      <c r="BG52" s="68">
        <f t="shared" si="5"/>
        <v>389.9</v>
      </c>
      <c r="BH52" s="68">
        <f t="shared" si="5"/>
        <v>382.6</v>
      </c>
      <c r="BI52" s="68">
        <f t="shared" si="5"/>
        <v>391.5</v>
      </c>
      <c r="BJ52" s="68">
        <f t="shared" si="5"/>
        <v>402</v>
      </c>
      <c r="BK52" s="68">
        <f t="shared" si="5"/>
        <v>402</v>
      </c>
      <c r="BL52" s="68">
        <f t="shared" si="5"/>
        <v>392.5</v>
      </c>
      <c r="BM52" s="68">
        <f t="shared" si="5"/>
        <v>395.7</v>
      </c>
      <c r="BN52" s="68">
        <f t="shared" si="5"/>
        <v>400.8</v>
      </c>
      <c r="BO52" s="68">
        <f t="shared" si="5"/>
        <v>393.3</v>
      </c>
      <c r="BP52" s="68">
        <f t="shared" ref="BP52" si="7">BP21</f>
        <v>376.4</v>
      </c>
    </row>
    <row r="53" spans="1:68" s="31" customFormat="1" ht="13.5" customHeight="1" x14ac:dyDescent="0.3">
      <c r="B53" s="52" t="s">
        <v>127</v>
      </c>
      <c r="C53" s="46" t="s">
        <v>199</v>
      </c>
      <c r="D53" s="68">
        <f>D23</f>
        <v>224.4</v>
      </c>
      <c r="E53" s="68">
        <f t="shared" ref="E53:BK53" si="8">E23</f>
        <v>240.9</v>
      </c>
      <c r="F53" s="68">
        <f t="shared" si="8"/>
        <v>255.8</v>
      </c>
      <c r="G53" s="68">
        <f t="shared" si="8"/>
        <v>238.7</v>
      </c>
      <c r="H53" s="68">
        <f t="shared" si="8"/>
        <v>218.4</v>
      </c>
      <c r="I53" s="68">
        <f t="shared" si="8"/>
        <v>232.3</v>
      </c>
      <c r="J53" s="68">
        <f t="shared" si="8"/>
        <v>244.8</v>
      </c>
      <c r="K53" s="68">
        <f t="shared" si="8"/>
        <v>229.8</v>
      </c>
      <c r="L53" s="68">
        <f t="shared" si="8"/>
        <v>218.1</v>
      </c>
      <c r="M53" s="68">
        <f t="shared" si="8"/>
        <v>234.4</v>
      </c>
      <c r="N53" s="68">
        <f t="shared" si="8"/>
        <v>244.6</v>
      </c>
      <c r="O53" s="68">
        <f t="shared" si="8"/>
        <v>232.6</v>
      </c>
      <c r="P53" s="68">
        <f t="shared" si="8"/>
        <v>223.6</v>
      </c>
      <c r="Q53" s="68">
        <f t="shared" si="8"/>
        <v>238.3</v>
      </c>
      <c r="R53" s="68">
        <f t="shared" si="8"/>
        <v>246.3</v>
      </c>
      <c r="S53" s="68">
        <f t="shared" si="8"/>
        <v>235.9</v>
      </c>
      <c r="T53" s="68">
        <f t="shared" si="8"/>
        <v>222.2</v>
      </c>
      <c r="U53" s="68">
        <f t="shared" si="8"/>
        <v>234.2</v>
      </c>
      <c r="V53" s="68">
        <f t="shared" si="8"/>
        <v>240.4</v>
      </c>
      <c r="W53" s="68">
        <f t="shared" si="8"/>
        <v>231.4</v>
      </c>
      <c r="X53" s="68">
        <f t="shared" si="8"/>
        <v>223</v>
      </c>
      <c r="Y53" s="68">
        <f t="shared" si="8"/>
        <v>231.2</v>
      </c>
      <c r="Z53" s="68">
        <f t="shared" si="8"/>
        <v>241.3</v>
      </c>
      <c r="AA53" s="68">
        <f t="shared" si="8"/>
        <v>231.5</v>
      </c>
      <c r="AB53" s="68">
        <f t="shared" si="8"/>
        <v>221.7</v>
      </c>
      <c r="AC53" s="68">
        <f t="shared" si="8"/>
        <v>227.2</v>
      </c>
      <c r="AD53" s="68">
        <f t="shared" si="8"/>
        <v>240.8</v>
      </c>
      <c r="AE53" s="68">
        <f t="shared" si="8"/>
        <v>224.1</v>
      </c>
      <c r="AF53" s="68">
        <f t="shared" si="8"/>
        <v>219.5</v>
      </c>
      <c r="AG53" s="68">
        <f t="shared" si="8"/>
        <v>225.9</v>
      </c>
      <c r="AH53" s="68">
        <f t="shared" si="8"/>
        <v>233.3</v>
      </c>
      <c r="AI53" s="68">
        <f t="shared" si="8"/>
        <v>222.2</v>
      </c>
      <c r="AJ53" s="68">
        <f t="shared" si="8"/>
        <v>225.3</v>
      </c>
      <c r="AK53" s="68">
        <f t="shared" si="8"/>
        <v>232.4</v>
      </c>
      <c r="AL53" s="68">
        <f t="shared" si="8"/>
        <v>229.7</v>
      </c>
      <c r="AM53" s="68">
        <f t="shared" si="8"/>
        <v>229.4</v>
      </c>
      <c r="AN53" s="68">
        <f t="shared" si="8"/>
        <v>231.1</v>
      </c>
      <c r="AO53" s="68">
        <f t="shared" si="8"/>
        <v>236.6</v>
      </c>
      <c r="AP53" s="68">
        <f t="shared" si="8"/>
        <v>236.2</v>
      </c>
      <c r="AQ53" s="68">
        <f t="shared" si="8"/>
        <v>232.8</v>
      </c>
      <c r="AR53" s="68">
        <f t="shared" si="8"/>
        <v>234.1</v>
      </c>
      <c r="AS53" s="68">
        <f t="shared" si="8"/>
        <v>245.5</v>
      </c>
      <c r="AT53" s="68">
        <f t="shared" si="8"/>
        <v>243.1</v>
      </c>
      <c r="AU53" s="68">
        <f t="shared" si="8"/>
        <v>238.2</v>
      </c>
      <c r="AV53" s="68">
        <f t="shared" si="8"/>
        <v>238.3</v>
      </c>
      <c r="AW53" s="68">
        <f t="shared" si="8"/>
        <v>248.1</v>
      </c>
      <c r="AX53" s="68">
        <f t="shared" si="8"/>
        <v>247.4</v>
      </c>
      <c r="AY53" s="68">
        <f t="shared" si="8"/>
        <v>241.2</v>
      </c>
      <c r="AZ53" s="68">
        <f t="shared" si="8"/>
        <v>238.1</v>
      </c>
      <c r="BA53" s="68">
        <f t="shared" si="8"/>
        <v>232.9</v>
      </c>
      <c r="BB53" s="68">
        <f t="shared" si="8"/>
        <v>234.7</v>
      </c>
      <c r="BC53" s="68">
        <f t="shared" si="8"/>
        <v>230.1</v>
      </c>
      <c r="BD53" s="68">
        <f t="shared" si="8"/>
        <v>228.8</v>
      </c>
      <c r="BE53" s="68">
        <f t="shared" si="8"/>
        <v>231.2</v>
      </c>
      <c r="BF53" s="68">
        <f t="shared" si="8"/>
        <v>239.3</v>
      </c>
      <c r="BG53" s="68">
        <f t="shared" si="8"/>
        <v>237.2</v>
      </c>
      <c r="BH53" s="68">
        <f t="shared" si="8"/>
        <v>236.8</v>
      </c>
      <c r="BI53" s="68">
        <f t="shared" si="8"/>
        <v>238.2</v>
      </c>
      <c r="BJ53" s="68">
        <f t="shared" si="8"/>
        <v>244.7</v>
      </c>
      <c r="BK53" s="68">
        <f t="shared" si="8"/>
        <v>238.9</v>
      </c>
      <c r="BL53" s="68">
        <f>BL23</f>
        <v>236.7</v>
      </c>
      <c r="BM53" s="68">
        <f>BM23</f>
        <v>238.5</v>
      </c>
      <c r="BN53" s="68">
        <f>BN23</f>
        <v>244.4</v>
      </c>
      <c r="BO53" s="68">
        <f>BO23</f>
        <v>237.7</v>
      </c>
      <c r="BP53" s="68">
        <f>BP23</f>
        <v>233.4</v>
      </c>
    </row>
    <row r="54" spans="1:68" s="31" customFormat="1" x14ac:dyDescent="0.3">
      <c r="B54" s="52" t="s">
        <v>128</v>
      </c>
      <c r="C54" s="46" t="s">
        <v>29</v>
      </c>
      <c r="D54" s="68">
        <f>SUM(D24:D37)+D22</f>
        <v>1760.2000000000003</v>
      </c>
      <c r="E54" s="68">
        <f t="shared" ref="E54:BG54" si="9">SUM(E24:E37)+E22</f>
        <v>1833.6</v>
      </c>
      <c r="F54" s="68">
        <f t="shared" si="9"/>
        <v>1851.7</v>
      </c>
      <c r="G54" s="68">
        <f t="shared" si="9"/>
        <v>1792.4000000000003</v>
      </c>
      <c r="H54" s="68">
        <f t="shared" si="9"/>
        <v>1771.7000000000003</v>
      </c>
      <c r="I54" s="68">
        <f t="shared" si="9"/>
        <v>1823.6999999999998</v>
      </c>
      <c r="J54" s="68">
        <f t="shared" si="9"/>
        <v>1850.3999999999999</v>
      </c>
      <c r="K54" s="68">
        <f t="shared" si="9"/>
        <v>1799.4</v>
      </c>
      <c r="L54" s="68">
        <f t="shared" si="9"/>
        <v>1780.6999999999998</v>
      </c>
      <c r="M54" s="68">
        <f t="shared" si="9"/>
        <v>1852.4</v>
      </c>
      <c r="N54" s="68">
        <f t="shared" si="9"/>
        <v>1908.8</v>
      </c>
      <c r="O54" s="68">
        <f t="shared" si="9"/>
        <v>1855.1999999999998</v>
      </c>
      <c r="P54" s="68">
        <f t="shared" si="9"/>
        <v>1847.8</v>
      </c>
      <c r="Q54" s="68">
        <f t="shared" si="9"/>
        <v>1921.8</v>
      </c>
      <c r="R54" s="68">
        <f t="shared" si="9"/>
        <v>1969.7</v>
      </c>
      <c r="S54" s="68">
        <f t="shared" si="9"/>
        <v>1904.6999999999998</v>
      </c>
      <c r="T54" s="68">
        <f t="shared" si="9"/>
        <v>1882.2</v>
      </c>
      <c r="U54" s="68">
        <f t="shared" si="9"/>
        <v>1943.6999999999998</v>
      </c>
      <c r="V54" s="68">
        <f t="shared" si="9"/>
        <v>1990.8</v>
      </c>
      <c r="W54" s="68">
        <f t="shared" si="9"/>
        <v>1941.0000000000002</v>
      </c>
      <c r="X54" s="68">
        <f t="shared" si="9"/>
        <v>1921.3</v>
      </c>
      <c r="Y54" s="68">
        <f t="shared" si="9"/>
        <v>1980.8999999999996</v>
      </c>
      <c r="Z54" s="68">
        <f t="shared" si="9"/>
        <v>2026.4999999999995</v>
      </c>
      <c r="AA54" s="68">
        <f t="shared" si="9"/>
        <v>1977.6999999999998</v>
      </c>
      <c r="AB54" s="68">
        <f t="shared" si="9"/>
        <v>1962.6999999999998</v>
      </c>
      <c r="AC54" s="68">
        <f t="shared" si="9"/>
        <v>2033.8000000000002</v>
      </c>
      <c r="AD54" s="68">
        <f t="shared" si="9"/>
        <v>2087.4</v>
      </c>
      <c r="AE54" s="68">
        <f t="shared" si="9"/>
        <v>2027.8999999999999</v>
      </c>
      <c r="AF54" s="68">
        <f t="shared" si="9"/>
        <v>2013.4000000000003</v>
      </c>
      <c r="AG54" s="68">
        <f t="shared" si="9"/>
        <v>2063.6000000000004</v>
      </c>
      <c r="AH54" s="68">
        <f t="shared" si="9"/>
        <v>2133.1999999999998</v>
      </c>
      <c r="AI54" s="68">
        <f t="shared" si="9"/>
        <v>2081.4000000000005</v>
      </c>
      <c r="AJ54" s="68">
        <f t="shared" si="9"/>
        <v>2082.3999999999996</v>
      </c>
      <c r="AK54" s="68">
        <f t="shared" si="9"/>
        <v>2140.4000000000005</v>
      </c>
      <c r="AL54" s="68">
        <f t="shared" si="9"/>
        <v>2180.6000000000004</v>
      </c>
      <c r="AM54" s="68">
        <f t="shared" si="9"/>
        <v>2125.1</v>
      </c>
      <c r="AN54" s="68">
        <f t="shared" si="9"/>
        <v>2127.6999999999998</v>
      </c>
      <c r="AO54" s="68">
        <f t="shared" si="9"/>
        <v>2184.9000000000005</v>
      </c>
      <c r="AP54" s="68">
        <f t="shared" si="9"/>
        <v>2235.3000000000002</v>
      </c>
      <c r="AQ54" s="68">
        <f t="shared" si="9"/>
        <v>2178.4</v>
      </c>
      <c r="AR54" s="68">
        <f t="shared" si="9"/>
        <v>2178.5999999999995</v>
      </c>
      <c r="AS54" s="68">
        <f t="shared" si="9"/>
        <v>2226.6999999999998</v>
      </c>
      <c r="AT54" s="68">
        <f t="shared" si="9"/>
        <v>2267.1000000000004</v>
      </c>
      <c r="AU54" s="68">
        <f t="shared" si="9"/>
        <v>2209.4</v>
      </c>
      <c r="AV54" s="68">
        <f t="shared" si="9"/>
        <v>2198.1000000000004</v>
      </c>
      <c r="AW54" s="68">
        <f t="shared" si="9"/>
        <v>2240.5</v>
      </c>
      <c r="AX54" s="68">
        <f t="shared" si="9"/>
        <v>2283.2000000000003</v>
      </c>
      <c r="AY54" s="68">
        <f t="shared" si="9"/>
        <v>2223.2000000000003</v>
      </c>
      <c r="AZ54" s="68">
        <f t="shared" si="9"/>
        <v>2201.3000000000002</v>
      </c>
      <c r="BA54" s="68">
        <f t="shared" si="9"/>
        <v>2177.6999999999998</v>
      </c>
      <c r="BB54" s="68">
        <f t="shared" si="9"/>
        <v>2211.8000000000002</v>
      </c>
      <c r="BC54" s="68">
        <f t="shared" si="9"/>
        <v>2176.3000000000002</v>
      </c>
      <c r="BD54" s="68">
        <f t="shared" si="9"/>
        <v>2128.7999999999997</v>
      </c>
      <c r="BE54" s="68">
        <f t="shared" si="9"/>
        <v>2192.6</v>
      </c>
      <c r="BF54" s="68">
        <f t="shared" si="9"/>
        <v>2303.6</v>
      </c>
      <c r="BG54" s="68">
        <f t="shared" si="9"/>
        <v>2276.5999999999995</v>
      </c>
      <c r="BH54" s="68">
        <f t="shared" ref="BH54:BK54" si="10">SUM(BH24:BH37)+BH22</f>
        <v>2259.6999999999998</v>
      </c>
      <c r="BI54" s="68">
        <f t="shared" ref="BI54:BJ54" si="11">SUM(BI24:BI37)+BI22</f>
        <v>2334.9</v>
      </c>
      <c r="BJ54" s="68">
        <f t="shared" si="11"/>
        <v>2425.1999999999998</v>
      </c>
      <c r="BK54" s="68">
        <f t="shared" si="10"/>
        <v>2367.1999999999998</v>
      </c>
      <c r="BL54" s="68">
        <f>SUM(BL24:BL37)+BL22</f>
        <v>2322.6</v>
      </c>
      <c r="BM54" s="68">
        <f>SUM(BM24:BM37)+BM22</f>
        <v>2375.2999999999997</v>
      </c>
      <c r="BN54" s="68">
        <f>SUM(BN24:BN37)+BN22</f>
        <v>2451.5</v>
      </c>
      <c r="BO54" s="68">
        <f>SUM(BO24:BO37)+BO22</f>
        <v>2375.3999999999996</v>
      </c>
      <c r="BP54" s="68">
        <f>SUM(BP24:BP37)+BP22</f>
        <v>2324.7999999999993</v>
      </c>
    </row>
    <row r="55" spans="1:68" s="31" customFormat="1" x14ac:dyDescent="0.3">
      <c r="B55" s="52" t="s">
        <v>129</v>
      </c>
      <c r="C55" s="47" t="s">
        <v>26</v>
      </c>
      <c r="D55" s="68">
        <f>SUM(D39:D41)</f>
        <v>1343.3</v>
      </c>
      <c r="E55" s="68">
        <f t="shared" ref="E55:BK55" si="12">SUM(E39:E41)</f>
        <v>1345.3000000000002</v>
      </c>
      <c r="F55" s="68">
        <f t="shared" si="12"/>
        <v>1379.5</v>
      </c>
      <c r="G55" s="68">
        <f t="shared" si="12"/>
        <v>1339.5</v>
      </c>
      <c r="H55" s="68">
        <f t="shared" si="12"/>
        <v>1318.8</v>
      </c>
      <c r="I55" s="68">
        <f t="shared" si="12"/>
        <v>1323.2</v>
      </c>
      <c r="J55" s="68">
        <f t="shared" si="12"/>
        <v>1349.9</v>
      </c>
      <c r="K55" s="68">
        <f t="shared" si="12"/>
        <v>1307.7</v>
      </c>
      <c r="L55" s="68">
        <f t="shared" si="12"/>
        <v>1296.2</v>
      </c>
      <c r="M55" s="68">
        <f t="shared" si="12"/>
        <v>1313.1</v>
      </c>
      <c r="N55" s="68">
        <f t="shared" si="12"/>
        <v>1348.8</v>
      </c>
      <c r="O55" s="68">
        <f t="shared" si="12"/>
        <v>1316.2</v>
      </c>
      <c r="P55" s="68">
        <f t="shared" si="12"/>
        <v>1301.9000000000001</v>
      </c>
      <c r="Q55" s="68">
        <f t="shared" si="12"/>
        <v>1321.5</v>
      </c>
      <c r="R55" s="68">
        <f t="shared" si="12"/>
        <v>1353.5</v>
      </c>
      <c r="S55" s="68">
        <f t="shared" si="12"/>
        <v>1320.1</v>
      </c>
      <c r="T55" s="68">
        <f t="shared" si="12"/>
        <v>1311.9</v>
      </c>
      <c r="U55" s="68">
        <f t="shared" si="12"/>
        <v>1331.3</v>
      </c>
      <c r="V55" s="68">
        <f t="shared" si="12"/>
        <v>1364.1</v>
      </c>
      <c r="W55" s="68">
        <f t="shared" si="12"/>
        <v>1328.3999999999999</v>
      </c>
      <c r="X55" s="68">
        <f t="shared" si="12"/>
        <v>1323.3000000000002</v>
      </c>
      <c r="Y55" s="68">
        <f t="shared" si="12"/>
        <v>1347.7</v>
      </c>
      <c r="Z55" s="68">
        <f t="shared" si="12"/>
        <v>1378.3000000000002</v>
      </c>
      <c r="AA55" s="68">
        <f t="shared" si="12"/>
        <v>1344.6</v>
      </c>
      <c r="AB55" s="68">
        <f t="shared" si="12"/>
        <v>1336.6000000000001</v>
      </c>
      <c r="AC55" s="68">
        <f t="shared" si="12"/>
        <v>1357.6</v>
      </c>
      <c r="AD55" s="68">
        <f t="shared" si="12"/>
        <v>1398.4</v>
      </c>
      <c r="AE55" s="68">
        <f t="shared" si="12"/>
        <v>1370.5</v>
      </c>
      <c r="AF55" s="68">
        <f t="shared" si="12"/>
        <v>1369</v>
      </c>
      <c r="AG55" s="68">
        <f t="shared" si="12"/>
        <v>1388.3000000000002</v>
      </c>
      <c r="AH55" s="68">
        <f t="shared" si="12"/>
        <v>1425.9</v>
      </c>
      <c r="AI55" s="68">
        <f t="shared" si="12"/>
        <v>1403.1</v>
      </c>
      <c r="AJ55" s="68">
        <f t="shared" si="12"/>
        <v>1405.8</v>
      </c>
      <c r="AK55" s="68">
        <f t="shared" si="12"/>
        <v>1428.6</v>
      </c>
      <c r="AL55" s="68">
        <f t="shared" si="12"/>
        <v>1468.5</v>
      </c>
      <c r="AM55" s="68">
        <f t="shared" si="12"/>
        <v>1443.5</v>
      </c>
      <c r="AN55" s="68">
        <f t="shared" si="12"/>
        <v>1437.5</v>
      </c>
      <c r="AO55" s="68">
        <f t="shared" si="12"/>
        <v>1457.2</v>
      </c>
      <c r="AP55" s="68">
        <f t="shared" si="12"/>
        <v>1491.5</v>
      </c>
      <c r="AQ55" s="68">
        <f t="shared" si="12"/>
        <v>1462.3</v>
      </c>
      <c r="AR55" s="68">
        <f t="shared" si="12"/>
        <v>1455.5</v>
      </c>
      <c r="AS55" s="68">
        <f t="shared" si="12"/>
        <v>1470.6000000000001</v>
      </c>
      <c r="AT55" s="68">
        <f t="shared" si="12"/>
        <v>1502.1</v>
      </c>
      <c r="AU55" s="68">
        <f t="shared" si="12"/>
        <v>1475.7</v>
      </c>
      <c r="AV55" s="68">
        <f t="shared" si="12"/>
        <v>1471</v>
      </c>
      <c r="AW55" s="68">
        <f t="shared" si="12"/>
        <v>1483.1999999999998</v>
      </c>
      <c r="AX55" s="68">
        <f t="shared" si="12"/>
        <v>1512.1999999999998</v>
      </c>
      <c r="AY55" s="68">
        <f t="shared" si="12"/>
        <v>1478.3000000000002</v>
      </c>
      <c r="AZ55" s="68">
        <f t="shared" si="12"/>
        <v>1468.3</v>
      </c>
      <c r="BA55" s="68">
        <f t="shared" si="12"/>
        <v>1473.5</v>
      </c>
      <c r="BB55" s="68">
        <f t="shared" si="12"/>
        <v>1509.1999999999998</v>
      </c>
      <c r="BC55" s="68">
        <f t="shared" si="12"/>
        <v>1480.6999999999998</v>
      </c>
      <c r="BD55" s="68">
        <f t="shared" si="12"/>
        <v>1472.9</v>
      </c>
      <c r="BE55" s="68">
        <f t="shared" si="12"/>
        <v>1497.1999999999998</v>
      </c>
      <c r="BF55" s="68">
        <f t="shared" si="12"/>
        <v>1538.3000000000002</v>
      </c>
      <c r="BG55" s="68">
        <f t="shared" si="12"/>
        <v>1492.8000000000002</v>
      </c>
      <c r="BH55" s="68">
        <f t="shared" si="12"/>
        <v>1494.5</v>
      </c>
      <c r="BI55" s="68">
        <f t="shared" si="12"/>
        <v>1517.5</v>
      </c>
      <c r="BJ55" s="68">
        <f t="shared" si="12"/>
        <v>1553.5</v>
      </c>
      <c r="BK55" s="68">
        <f t="shared" si="12"/>
        <v>1517.7000000000003</v>
      </c>
      <c r="BL55" s="68">
        <f>SUM(BL39:BL41)</f>
        <v>1513.1999999999998</v>
      </c>
      <c r="BM55" s="68">
        <f>SUM(BM39:BM41)</f>
        <v>1537.3</v>
      </c>
      <c r="BN55" s="68">
        <f>SUM(BN39:BN41)</f>
        <v>1570.5</v>
      </c>
      <c r="BO55" s="68">
        <f>SUM(BO39:BO41)</f>
        <v>1529.5000000000002</v>
      </c>
      <c r="BP55" s="68">
        <f>SUM(BP39:BP41)</f>
        <v>1524.6</v>
      </c>
    </row>
    <row r="56" spans="1:68" s="41" customFormat="1" x14ac:dyDescent="0.3">
      <c r="B56" s="52" t="s">
        <v>183</v>
      </c>
      <c r="C56" s="31" t="s">
        <v>181</v>
      </c>
      <c r="D56" s="68">
        <f>D38</f>
        <v>99.3</v>
      </c>
      <c r="E56" s="68">
        <f t="shared" ref="E56:BK56" si="13">E38</f>
        <v>100.3</v>
      </c>
      <c r="F56" s="68">
        <f t="shared" si="13"/>
        <v>100.9</v>
      </c>
      <c r="G56" s="68">
        <f t="shared" si="13"/>
        <v>96.7</v>
      </c>
      <c r="H56" s="68">
        <f t="shared" si="13"/>
        <v>99.9</v>
      </c>
      <c r="I56" s="68">
        <f t="shared" si="13"/>
        <v>102.7</v>
      </c>
      <c r="J56" s="68">
        <f t="shared" si="13"/>
        <v>102.5</v>
      </c>
      <c r="K56" s="68">
        <f t="shared" si="13"/>
        <v>95.8</v>
      </c>
      <c r="L56" s="68">
        <f t="shared" si="13"/>
        <v>101.1</v>
      </c>
      <c r="M56" s="68">
        <f t="shared" si="13"/>
        <v>101.5</v>
      </c>
      <c r="N56" s="68">
        <f t="shared" si="13"/>
        <v>103.4</v>
      </c>
      <c r="O56" s="68">
        <f t="shared" si="13"/>
        <v>93.6</v>
      </c>
      <c r="P56" s="68">
        <f t="shared" si="13"/>
        <v>101</v>
      </c>
      <c r="Q56" s="68">
        <f t="shared" si="13"/>
        <v>99.4</v>
      </c>
      <c r="R56" s="68">
        <f t="shared" si="13"/>
        <v>101.7</v>
      </c>
      <c r="S56" s="68">
        <f t="shared" si="13"/>
        <v>92.3</v>
      </c>
      <c r="T56" s="68">
        <f t="shared" si="13"/>
        <v>109.3</v>
      </c>
      <c r="U56" s="68">
        <f t="shared" si="13"/>
        <v>101.8</v>
      </c>
      <c r="V56" s="68">
        <f t="shared" si="13"/>
        <v>105.1</v>
      </c>
      <c r="W56" s="68">
        <f t="shared" si="13"/>
        <v>92.1</v>
      </c>
      <c r="X56" s="68">
        <f t="shared" si="13"/>
        <v>117.5</v>
      </c>
      <c r="Y56" s="68">
        <f t="shared" si="13"/>
        <v>102.9</v>
      </c>
      <c r="Z56" s="68">
        <f t="shared" si="13"/>
        <v>112</v>
      </c>
      <c r="AA56" s="68">
        <f t="shared" si="13"/>
        <v>94</v>
      </c>
      <c r="AB56" s="68">
        <f t="shared" si="13"/>
        <v>119.7</v>
      </c>
      <c r="AC56" s="68">
        <f t="shared" si="13"/>
        <v>106.4</v>
      </c>
      <c r="AD56" s="68">
        <f t="shared" si="13"/>
        <v>116.8</v>
      </c>
      <c r="AE56" s="68">
        <f t="shared" si="13"/>
        <v>96.5</v>
      </c>
      <c r="AF56" s="68">
        <f t="shared" si="13"/>
        <v>120.1</v>
      </c>
      <c r="AG56" s="68">
        <f t="shared" si="13"/>
        <v>107.1</v>
      </c>
      <c r="AH56" s="68">
        <f t="shared" si="13"/>
        <v>120.7</v>
      </c>
      <c r="AI56" s="68">
        <f t="shared" si="13"/>
        <v>102.7</v>
      </c>
      <c r="AJ56" s="68">
        <f t="shared" si="13"/>
        <v>119.5</v>
      </c>
      <c r="AK56" s="68">
        <f t="shared" si="13"/>
        <v>109.8</v>
      </c>
      <c r="AL56" s="68">
        <f t="shared" si="13"/>
        <v>121.8</v>
      </c>
      <c r="AM56" s="68">
        <f t="shared" si="13"/>
        <v>104.7</v>
      </c>
      <c r="AN56" s="68">
        <f t="shared" si="13"/>
        <v>113.3</v>
      </c>
      <c r="AO56" s="68">
        <f t="shared" si="13"/>
        <v>120.4</v>
      </c>
      <c r="AP56" s="68">
        <f t="shared" si="13"/>
        <v>121.9</v>
      </c>
      <c r="AQ56" s="68">
        <f t="shared" si="13"/>
        <v>116.8</v>
      </c>
      <c r="AR56" s="68">
        <f t="shared" si="13"/>
        <v>116</v>
      </c>
      <c r="AS56" s="68">
        <f t="shared" si="13"/>
        <v>118</v>
      </c>
      <c r="AT56" s="68">
        <f t="shared" si="13"/>
        <v>120.1</v>
      </c>
      <c r="AU56" s="68">
        <f t="shared" si="13"/>
        <v>122.7</v>
      </c>
      <c r="AV56" s="68">
        <f t="shared" si="13"/>
        <v>119.4</v>
      </c>
      <c r="AW56" s="68">
        <f t="shared" si="13"/>
        <v>119</v>
      </c>
      <c r="AX56" s="68">
        <f t="shared" si="13"/>
        <v>120.1</v>
      </c>
      <c r="AY56" s="68">
        <f t="shared" si="13"/>
        <v>122.1</v>
      </c>
      <c r="AZ56" s="68">
        <f t="shared" si="13"/>
        <v>115</v>
      </c>
      <c r="BA56" s="68">
        <f t="shared" si="13"/>
        <v>116.6</v>
      </c>
      <c r="BB56" s="68">
        <f t="shared" si="13"/>
        <v>118.2</v>
      </c>
      <c r="BC56" s="68">
        <f t="shared" si="13"/>
        <v>122.3</v>
      </c>
      <c r="BD56" s="68">
        <f t="shared" si="13"/>
        <v>107.5</v>
      </c>
      <c r="BE56" s="68">
        <f t="shared" si="13"/>
        <v>114.8</v>
      </c>
      <c r="BF56" s="68">
        <f t="shared" si="13"/>
        <v>119.9</v>
      </c>
      <c r="BG56" s="68">
        <f t="shared" si="13"/>
        <v>126.8</v>
      </c>
      <c r="BH56" s="285">
        <f t="shared" si="13"/>
        <v>112.1</v>
      </c>
      <c r="BI56" s="285">
        <f t="shared" si="13"/>
        <v>121.6</v>
      </c>
      <c r="BJ56" s="285">
        <f t="shared" si="13"/>
        <v>124.1</v>
      </c>
      <c r="BK56" s="285">
        <f t="shared" si="13"/>
        <v>127.5</v>
      </c>
      <c r="BL56" s="285">
        <f>BL38</f>
        <v>114.8</v>
      </c>
      <c r="BM56" s="285">
        <f>BM38</f>
        <v>123.3</v>
      </c>
      <c r="BN56" s="285">
        <f>BN38</f>
        <v>121.3</v>
      </c>
      <c r="BO56" s="285">
        <f>BO38</f>
        <v>126.1</v>
      </c>
      <c r="BP56" s="285">
        <f>BP38</f>
        <v>116.5</v>
      </c>
    </row>
    <row r="57" spans="1:68" x14ac:dyDescent="0.3">
      <c r="A57" s="40"/>
      <c r="B57" s="36" t="s">
        <v>130</v>
      </c>
      <c r="C57" s="179" t="s">
        <v>30</v>
      </c>
      <c r="D57" s="307">
        <f>D42</f>
        <v>4532.8</v>
      </c>
      <c r="E57" s="307">
        <f>E42</f>
        <v>4634.0999999999995</v>
      </c>
      <c r="F57" s="307">
        <f t="shared" ref="F57:BK57" si="14">F42</f>
        <v>4716.4000000000005</v>
      </c>
      <c r="G57" s="307">
        <f t="shared" si="14"/>
        <v>4561.3999999999996</v>
      </c>
      <c r="H57" s="307">
        <f t="shared" si="14"/>
        <v>4475.3999999999996</v>
      </c>
      <c r="I57" s="307">
        <f t="shared" si="14"/>
        <v>4534.2</v>
      </c>
      <c r="J57" s="307">
        <f t="shared" si="14"/>
        <v>4595.1000000000004</v>
      </c>
      <c r="K57" s="307">
        <f t="shared" si="14"/>
        <v>4465.8</v>
      </c>
      <c r="L57" s="307">
        <f t="shared" si="14"/>
        <v>4431.1000000000004</v>
      </c>
      <c r="M57" s="307">
        <f t="shared" si="14"/>
        <v>4542.2000000000007</v>
      </c>
      <c r="N57" s="307">
        <f t="shared" si="14"/>
        <v>4668.2000000000007</v>
      </c>
      <c r="O57" s="307">
        <f t="shared" si="14"/>
        <v>4549.9000000000005</v>
      </c>
      <c r="P57" s="307">
        <f t="shared" si="14"/>
        <v>4556.8000000000011</v>
      </c>
      <c r="Q57" s="307">
        <f t="shared" si="14"/>
        <v>4653.8999999999996</v>
      </c>
      <c r="R57" s="307">
        <f t="shared" si="14"/>
        <v>4767.2</v>
      </c>
      <c r="S57" s="307">
        <f t="shared" si="14"/>
        <v>4630.7000000000007</v>
      </c>
      <c r="T57" s="307">
        <f t="shared" si="14"/>
        <v>4608.9000000000015</v>
      </c>
      <c r="U57" s="307">
        <f t="shared" si="14"/>
        <v>4689.2</v>
      </c>
      <c r="V57" s="307">
        <f t="shared" si="14"/>
        <v>4796.8000000000011</v>
      </c>
      <c r="W57" s="307">
        <f t="shared" si="14"/>
        <v>4657.5999999999995</v>
      </c>
      <c r="X57" s="307">
        <f t="shared" si="14"/>
        <v>4644.2</v>
      </c>
      <c r="Y57" s="307">
        <f t="shared" si="14"/>
        <v>4734.5999999999995</v>
      </c>
      <c r="Z57" s="307">
        <f t="shared" si="14"/>
        <v>4845.8000000000011</v>
      </c>
      <c r="AA57" s="307">
        <f t="shared" si="14"/>
        <v>4719.7000000000007</v>
      </c>
      <c r="AB57" s="307">
        <f t="shared" si="14"/>
        <v>4692.2</v>
      </c>
      <c r="AC57" s="307">
        <f t="shared" si="14"/>
        <v>4797</v>
      </c>
      <c r="AD57" s="307">
        <f t="shared" si="14"/>
        <v>4941.8999999999996</v>
      </c>
      <c r="AE57" s="307">
        <f t="shared" si="14"/>
        <v>4790.5</v>
      </c>
      <c r="AF57" s="307">
        <f t="shared" si="14"/>
        <v>4787</v>
      </c>
      <c r="AG57" s="307">
        <f t="shared" si="14"/>
        <v>4855.3999999999987</v>
      </c>
      <c r="AH57" s="307">
        <f t="shared" si="14"/>
        <v>4995.2</v>
      </c>
      <c r="AI57" s="307">
        <f t="shared" si="14"/>
        <v>4872.8999999999996</v>
      </c>
      <c r="AJ57" s="307">
        <f t="shared" si="14"/>
        <v>4877.8</v>
      </c>
      <c r="AK57" s="307">
        <f t="shared" si="14"/>
        <v>4981.2999999999993</v>
      </c>
      <c r="AL57" s="307">
        <f t="shared" si="14"/>
        <v>5071.5000000000009</v>
      </c>
      <c r="AM57" s="307">
        <f t="shared" si="14"/>
        <v>4968.5999999999995</v>
      </c>
      <c r="AN57" s="307">
        <f t="shared" si="14"/>
        <v>4993.4000000000005</v>
      </c>
      <c r="AO57" s="307">
        <f t="shared" si="14"/>
        <v>5101.2000000000007</v>
      </c>
      <c r="AP57" s="307">
        <f t="shared" si="14"/>
        <v>5213.6000000000004</v>
      </c>
      <c r="AQ57" s="307">
        <f t="shared" si="14"/>
        <v>5093.0000000000009</v>
      </c>
      <c r="AR57" s="307">
        <f t="shared" si="14"/>
        <v>5096.8999999999996</v>
      </c>
      <c r="AS57" s="307">
        <f t="shared" si="14"/>
        <v>5192.3999999999996</v>
      </c>
      <c r="AT57" s="307">
        <f t="shared" si="14"/>
        <v>5283.9</v>
      </c>
      <c r="AU57" s="307">
        <f t="shared" si="14"/>
        <v>5171.7999999999993</v>
      </c>
      <c r="AV57" s="307">
        <f t="shared" si="14"/>
        <v>5140.0999999999995</v>
      </c>
      <c r="AW57" s="307">
        <f t="shared" si="14"/>
        <v>5222.0999999999995</v>
      </c>
      <c r="AX57" s="307">
        <f t="shared" si="14"/>
        <v>5316.9</v>
      </c>
      <c r="AY57" s="307">
        <f t="shared" si="14"/>
        <v>5199.3</v>
      </c>
      <c r="AZ57" s="307">
        <f t="shared" si="14"/>
        <v>5130.2000000000007</v>
      </c>
      <c r="BA57" s="307">
        <f t="shared" si="14"/>
        <v>5125.5</v>
      </c>
      <c r="BB57" s="307">
        <f t="shared" si="14"/>
        <v>5222.2999999999993</v>
      </c>
      <c r="BC57" s="307">
        <f t="shared" si="14"/>
        <v>5133.5999999999995</v>
      </c>
      <c r="BD57" s="307">
        <f t="shared" si="14"/>
        <v>5044.7000000000007</v>
      </c>
      <c r="BE57" s="307">
        <f t="shared" si="14"/>
        <v>5168.5000000000009</v>
      </c>
      <c r="BF57" s="307">
        <f t="shared" si="14"/>
        <v>5374</v>
      </c>
      <c r="BG57" s="307">
        <f t="shared" si="14"/>
        <v>5284.4999999999991</v>
      </c>
      <c r="BH57" s="307">
        <f t="shared" si="14"/>
        <v>5242.3</v>
      </c>
      <c r="BI57" s="307">
        <f t="shared" si="14"/>
        <v>5377.5</v>
      </c>
      <c r="BJ57" s="307">
        <f t="shared" si="14"/>
        <v>5551</v>
      </c>
      <c r="BK57" s="307">
        <f t="shared" si="14"/>
        <v>5430.3999999999987</v>
      </c>
      <c r="BL57" s="307">
        <f>BL42</f>
        <v>5348.5</v>
      </c>
      <c r="BM57" s="307">
        <f>BM42</f>
        <v>5453.9999999999991</v>
      </c>
      <c r="BN57" s="307">
        <f>BN42</f>
        <v>5598.7000000000016</v>
      </c>
      <c r="BO57" s="307">
        <f>BO42</f>
        <v>5445.6</v>
      </c>
      <c r="BP57" s="307">
        <f>BP42</f>
        <v>5348.4</v>
      </c>
    </row>
    <row r="58" spans="1:68" s="41" customFormat="1" x14ac:dyDescent="0.3">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row>
    <row r="59" spans="1:68" s="41" customFormat="1" ht="14.5" x14ac:dyDescent="0.3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86"/>
      <c r="AZ59" s="186"/>
      <c r="BA59" s="186"/>
      <c r="BB59" s="186"/>
      <c r="BC59" s="186"/>
      <c r="BD59" s="186"/>
      <c r="BE59" s="186"/>
      <c r="BF59" s="186"/>
      <c r="BG59" s="42"/>
    </row>
    <row r="60" spans="1:68" s="41" customFormat="1" ht="14.5" x14ac:dyDescent="0.3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86"/>
      <c r="AZ60" s="186"/>
      <c r="BA60" s="186"/>
      <c r="BB60" s="186"/>
      <c r="BC60" s="186"/>
      <c r="BD60" s="186"/>
      <c r="BE60" s="186"/>
      <c r="BF60" s="186"/>
    </row>
    <row r="61" spans="1:68" s="41" customFormat="1" ht="14.5" x14ac:dyDescent="0.3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86"/>
      <c r="AZ61" s="186"/>
      <c r="BA61" s="186"/>
      <c r="BB61" s="186"/>
      <c r="BC61" s="186"/>
      <c r="BD61" s="186"/>
      <c r="BE61" s="186"/>
      <c r="BF61" s="186"/>
    </row>
    <row r="62" spans="1:68" s="41" customFormat="1" ht="14.5" x14ac:dyDescent="0.3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86"/>
      <c r="AZ62" s="186"/>
      <c r="BA62" s="186"/>
      <c r="BB62" s="186"/>
      <c r="BC62" s="186"/>
      <c r="BD62" s="186"/>
      <c r="BE62" s="186"/>
      <c r="BF62" s="186"/>
    </row>
    <row r="63" spans="1:68" s="41" customFormat="1" ht="14.5" x14ac:dyDescent="0.35">
      <c r="B63" s="196">
        <v>45533</v>
      </c>
      <c r="C63" s="196">
        <v>45533</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86"/>
      <c r="AZ63" s="186"/>
      <c r="BA63" s="186"/>
      <c r="BB63" s="186"/>
      <c r="BC63" s="186"/>
      <c r="BD63" s="186"/>
      <c r="BE63" s="186"/>
      <c r="BF63" s="186"/>
    </row>
    <row r="64" spans="1:68" s="41" customFormat="1" ht="14.5" x14ac:dyDescent="0.3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86"/>
      <c r="AZ64" s="186"/>
      <c r="BA64" s="186"/>
      <c r="BB64" s="186"/>
      <c r="BC64" s="186"/>
      <c r="BD64" s="186"/>
      <c r="BE64" s="186"/>
      <c r="BF64" s="186"/>
    </row>
    <row r="65" spans="2:58" s="41" customFormat="1" ht="14.5" x14ac:dyDescent="0.3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86"/>
      <c r="AZ65" s="186"/>
      <c r="BA65" s="186"/>
      <c r="BB65" s="186"/>
      <c r="BC65" s="186"/>
      <c r="BD65" s="186"/>
      <c r="BE65" s="186"/>
      <c r="BF65" s="186"/>
    </row>
    <row r="66" spans="2:58" s="41" customFormat="1" x14ac:dyDescent="0.3">
      <c r="B66" s="49" t="s">
        <v>186</v>
      </c>
      <c r="C66" s="49" t="s">
        <v>268</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3">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3">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3">
      <c r="B69" s="49" t="s">
        <v>212</v>
      </c>
      <c r="C69" s="49" t="s">
        <v>212</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3">
      <c r="B70" s="49" t="s">
        <v>265</v>
      </c>
      <c r="C70" s="49" t="s">
        <v>213</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3">
      <c r="B71" s="49" t="s">
        <v>266</v>
      </c>
      <c r="C71" s="49" t="s">
        <v>214</v>
      </c>
    </row>
    <row r="72" spans="2:58" x14ac:dyDescent="0.3">
      <c r="B72" s="49" t="s">
        <v>215</v>
      </c>
      <c r="C72" s="49" t="s">
        <v>215</v>
      </c>
    </row>
    <row r="73" spans="2:58" x14ac:dyDescent="0.3">
      <c r="B73" s="49" t="s">
        <v>265</v>
      </c>
      <c r="C73" s="49" t="s">
        <v>213</v>
      </c>
    </row>
    <row r="74" spans="2:58" x14ac:dyDescent="0.3">
      <c r="B74" s="49" t="s">
        <v>267</v>
      </c>
      <c r="C74" s="49" t="s">
        <v>216</v>
      </c>
    </row>
    <row r="75" spans="2:58" x14ac:dyDescent="0.3">
      <c r="B75" s="49"/>
      <c r="C75" s="49"/>
    </row>
    <row r="76" spans="2:58" x14ac:dyDescent="0.3">
      <c r="B76" s="49"/>
      <c r="C76" s="49"/>
    </row>
    <row r="77" spans="2:58" x14ac:dyDescent="0.3">
      <c r="B77" s="48"/>
      <c r="C77" s="48" t="s">
        <v>217</v>
      </c>
    </row>
    <row r="78" spans="2:58" x14ac:dyDescent="0.3">
      <c r="B78" s="49"/>
      <c r="C78" s="49" t="s">
        <v>218</v>
      </c>
    </row>
    <row r="79" spans="2:58" x14ac:dyDescent="0.3">
      <c r="B79" s="49"/>
      <c r="C79" s="49"/>
    </row>
    <row r="80" spans="2:58" x14ac:dyDescent="0.3">
      <c r="B80" s="48"/>
      <c r="C80" s="48" t="s">
        <v>219</v>
      </c>
    </row>
    <row r="81" spans="2:3" x14ac:dyDescent="0.3">
      <c r="B81" s="49"/>
      <c r="C81" s="49" t="s">
        <v>220</v>
      </c>
    </row>
    <row r="82" spans="2:3" x14ac:dyDescent="0.3">
      <c r="B82" s="49"/>
      <c r="C82" s="49"/>
    </row>
    <row r="83" spans="2:3" x14ac:dyDescent="0.3">
      <c r="B83" s="49"/>
      <c r="C83" s="49" t="s">
        <v>221</v>
      </c>
    </row>
    <row r="84" spans="2:3" x14ac:dyDescent="0.3">
      <c r="B84" s="49"/>
      <c r="C84" s="49" t="s">
        <v>222</v>
      </c>
    </row>
    <row r="85" spans="2:3" x14ac:dyDescent="0.3">
      <c r="B85" s="49"/>
      <c r="C85" s="49"/>
    </row>
    <row r="86" spans="2:3" x14ac:dyDescent="0.3">
      <c r="B86" s="49"/>
      <c r="C86" s="49"/>
    </row>
    <row r="87" spans="2:3" x14ac:dyDescent="0.3">
      <c r="B87" s="49"/>
      <c r="C87" s="49" t="s">
        <v>223</v>
      </c>
    </row>
    <row r="88" spans="2:3" x14ac:dyDescent="0.3">
      <c r="B88" s="49"/>
      <c r="C88" s="49"/>
    </row>
    <row r="89" spans="2:3" x14ac:dyDescent="0.3">
      <c r="B89" s="48"/>
      <c r="C89" s="48" t="s">
        <v>224</v>
      </c>
    </row>
    <row r="90" spans="2:3" x14ac:dyDescent="0.3">
      <c r="B90" s="49"/>
      <c r="C90" s="49" t="s">
        <v>225</v>
      </c>
    </row>
    <row r="91" spans="2:3" x14ac:dyDescent="0.3">
      <c r="B91" s="49"/>
      <c r="C91" s="49"/>
    </row>
    <row r="92" spans="2:3" x14ac:dyDescent="0.3">
      <c r="B92" s="49"/>
      <c r="C92" s="49" t="s">
        <v>226</v>
      </c>
    </row>
    <row r="93" spans="2:3" x14ac:dyDescent="0.3">
      <c r="B93" s="49"/>
      <c r="C93" s="49" t="s">
        <v>227</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dimension ref="A1:CA38"/>
  <sheetViews>
    <sheetView zoomScale="66" zoomScaleNormal="70" workbookViewId="0">
      <pane xSplit="3" ySplit="5" topLeftCell="D6" activePane="bottomRight" state="frozen"/>
      <selection pane="topRight" activeCell="D1" sqref="D1"/>
      <selection pane="bottomLeft" activeCell="A6" sqref="A6"/>
      <selection pane="bottomRight" activeCell="BV22" sqref="BV22"/>
    </sheetView>
  </sheetViews>
  <sheetFormatPr defaultRowHeight="13" x14ac:dyDescent="0.3"/>
  <cols>
    <col min="1" max="1" width="6.1796875" customWidth="1"/>
    <col min="2" max="2" width="35.26953125" customWidth="1"/>
    <col min="3" max="3" width="41.54296875" customWidth="1"/>
  </cols>
  <sheetData>
    <row r="1" spans="1:79" s="3" customFormat="1" x14ac:dyDescent="0.3">
      <c r="A1" s="88"/>
      <c r="B1" s="193" t="s">
        <v>195</v>
      </c>
      <c r="C1" s="34"/>
      <c r="AR1" s="58"/>
      <c r="AS1" s="58"/>
      <c r="AT1" s="58"/>
      <c r="AU1" s="58"/>
      <c r="AV1" s="58"/>
      <c r="AW1" s="58"/>
      <c r="AX1" s="58"/>
      <c r="AY1" s="58"/>
      <c r="AZ1" s="58"/>
      <c r="BA1" s="58"/>
      <c r="BB1" s="58"/>
      <c r="BC1" s="58"/>
      <c r="BD1" s="58"/>
      <c r="BE1" s="58"/>
      <c r="BF1" s="58"/>
      <c r="BG1" s="58"/>
      <c r="BH1" s="58"/>
      <c r="BI1" s="58"/>
      <c r="BJ1" s="58"/>
      <c r="BK1" s="58"/>
      <c r="BL1" s="58"/>
      <c r="BM1"/>
      <c r="BN1"/>
      <c r="BO1"/>
      <c r="BP1"/>
      <c r="BQ1"/>
      <c r="BS1" s="60" t="s">
        <v>174</v>
      </c>
      <c r="BT1" s="57"/>
      <c r="BU1" s="57"/>
      <c r="BV1" s="57"/>
      <c r="BW1" s="57"/>
      <c r="BY1" s="60" t="s">
        <v>174</v>
      </c>
    </row>
    <row r="2" spans="1:79" s="3" customFormat="1" x14ac:dyDescent="0.3">
      <c r="A2" s="88"/>
      <c r="B2" s="193"/>
      <c r="C2" s="34"/>
      <c r="AR2" s="58"/>
      <c r="AS2" s="58"/>
      <c r="AT2" s="58"/>
      <c r="AU2" s="58"/>
      <c r="AV2" s="58"/>
      <c r="AW2" s="58"/>
      <c r="AX2" s="58"/>
      <c r="AY2" s="58"/>
      <c r="AZ2" s="58"/>
      <c r="BA2" s="58"/>
      <c r="BB2" s="58"/>
      <c r="BC2" s="58"/>
      <c r="BD2" s="58"/>
      <c r="BE2" s="58"/>
      <c r="BF2" s="58"/>
      <c r="BG2" s="58"/>
      <c r="BH2" s="58"/>
      <c r="BI2" s="58"/>
      <c r="BJ2" s="58"/>
      <c r="BK2" s="223"/>
      <c r="BL2" s="223"/>
      <c r="BM2"/>
      <c r="BN2"/>
      <c r="BO2"/>
      <c r="BP2"/>
      <c r="BQ2"/>
      <c r="BS2" s="60" t="s">
        <v>133</v>
      </c>
      <c r="BT2" s="57"/>
      <c r="BU2" s="57"/>
      <c r="BV2" s="57"/>
      <c r="BW2" s="57"/>
      <c r="BY2" s="60" t="s">
        <v>176</v>
      </c>
    </row>
    <row r="3" spans="1:79" s="3" customFormat="1" x14ac:dyDescent="0.3">
      <c r="A3" s="88"/>
      <c r="B3" s="60" t="s">
        <v>312</v>
      </c>
      <c r="C3" s="89" t="s">
        <v>311</v>
      </c>
      <c r="AR3" s="58"/>
      <c r="AS3" s="58"/>
      <c r="AT3" s="58"/>
      <c r="AU3" s="58"/>
      <c r="AV3" s="58"/>
      <c r="AW3" s="58"/>
      <c r="AX3" s="58"/>
      <c r="AY3" s="58"/>
      <c r="AZ3" s="58"/>
      <c r="BA3" s="58"/>
      <c r="BB3" s="58"/>
      <c r="BC3" s="58"/>
      <c r="BD3" s="89"/>
      <c r="BE3" s="89"/>
      <c r="BF3" s="89"/>
      <c r="BG3" s="89"/>
      <c r="BH3" s="89"/>
      <c r="BI3" s="89"/>
      <c r="BJ3" s="89"/>
      <c r="BK3" s="89"/>
      <c r="BL3" s="89"/>
      <c r="BM3"/>
      <c r="BN3"/>
      <c r="BO3"/>
      <c r="BP3"/>
      <c r="BQ3"/>
      <c r="BS3" s="89" t="s">
        <v>113</v>
      </c>
      <c r="BY3" s="89" t="s">
        <v>113</v>
      </c>
    </row>
    <row r="4" spans="1:79" s="89" customFormat="1" x14ac:dyDescent="0.3">
      <c r="A4" s="75"/>
      <c r="B4" s="60" t="s">
        <v>133</v>
      </c>
      <c r="C4" s="89" t="s">
        <v>27</v>
      </c>
      <c r="D4" s="89" t="s">
        <v>51</v>
      </c>
      <c r="AR4" s="57"/>
      <c r="AS4" s="57"/>
      <c r="AT4" s="57"/>
      <c r="AU4" s="57"/>
      <c r="AV4" s="57"/>
      <c r="AW4" s="57"/>
      <c r="AX4" s="57"/>
      <c r="AY4" s="57"/>
      <c r="AZ4" s="57"/>
      <c r="BA4" s="57"/>
      <c r="BB4" s="57"/>
      <c r="BC4" s="57"/>
      <c r="BR4" s="89" t="s">
        <v>27</v>
      </c>
      <c r="BX4" s="89" t="s">
        <v>114</v>
      </c>
    </row>
    <row r="5" spans="1:79" s="89" customFormat="1" ht="16.399999999999999" customHeight="1" x14ac:dyDescent="0.3">
      <c r="A5" s="61"/>
      <c r="B5" s="61"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209</v>
      </c>
      <c r="AQ5" s="92" t="s">
        <v>211</v>
      </c>
      <c r="AR5" s="92" t="s">
        <v>251</v>
      </c>
      <c r="AS5" s="92" t="s">
        <v>263</v>
      </c>
      <c r="AT5" s="92" t="s">
        <v>264</v>
      </c>
      <c r="AU5" s="92" t="s">
        <v>269</v>
      </c>
      <c r="AV5" s="92" t="s">
        <v>270</v>
      </c>
      <c r="AW5" s="92" t="s">
        <v>271</v>
      </c>
      <c r="AX5" s="92" t="s">
        <v>272</v>
      </c>
      <c r="AY5" s="92" t="s">
        <v>274</v>
      </c>
      <c r="AZ5" s="92" t="s">
        <v>277</v>
      </c>
      <c r="BA5" s="92" t="s">
        <v>279</v>
      </c>
      <c r="BB5" s="92" t="s">
        <v>280</v>
      </c>
      <c r="BC5" s="92" t="s">
        <v>282</v>
      </c>
      <c r="BD5" s="92" t="s">
        <v>283</v>
      </c>
      <c r="BE5" s="92" t="s">
        <v>284</v>
      </c>
      <c r="BF5" s="92" t="s">
        <v>287</v>
      </c>
      <c r="BG5" s="218" t="s">
        <v>289</v>
      </c>
      <c r="BH5" s="92" t="s">
        <v>290</v>
      </c>
      <c r="BI5" s="92" t="s">
        <v>291</v>
      </c>
      <c r="BJ5" s="92" t="s">
        <v>293</v>
      </c>
      <c r="BK5" s="92" t="s">
        <v>310</v>
      </c>
      <c r="BL5" s="92" t="s">
        <v>313</v>
      </c>
      <c r="BM5" s="92" t="s">
        <v>402</v>
      </c>
      <c r="BN5" s="92" t="s">
        <v>405</v>
      </c>
      <c r="BO5" s="92" t="s">
        <v>408</v>
      </c>
      <c r="BP5" s="92" t="s">
        <v>409</v>
      </c>
      <c r="BQ5" s="198"/>
      <c r="BR5" s="333" t="s">
        <v>402</v>
      </c>
      <c r="BS5" s="114" t="s">
        <v>405</v>
      </c>
      <c r="BT5" s="114" t="s">
        <v>408</v>
      </c>
      <c r="BU5" s="334" t="s">
        <v>409</v>
      </c>
      <c r="BV5" s="230"/>
      <c r="BX5" s="333" t="s">
        <v>402</v>
      </c>
      <c r="BY5" s="114" t="s">
        <v>405</v>
      </c>
      <c r="BZ5" s="114" t="s">
        <v>408</v>
      </c>
      <c r="CA5" s="334" t="s">
        <v>409</v>
      </c>
    </row>
    <row r="6" spans="1:79" s="75" customFormat="1" x14ac:dyDescent="0.3">
      <c r="A6" s="93"/>
      <c r="B6" s="93" t="s">
        <v>298</v>
      </c>
      <c r="C6" s="75" t="s">
        <v>299</v>
      </c>
      <c r="D6" s="63">
        <v>814.04367770706415</v>
      </c>
      <c r="E6" s="63">
        <v>900.02451623068168</v>
      </c>
      <c r="F6" s="63">
        <v>865.90955690952308</v>
      </c>
      <c r="G6" s="63">
        <v>884.75130784096837</v>
      </c>
      <c r="H6" s="63">
        <v>743.2009875007052</v>
      </c>
      <c r="I6" s="63">
        <v>802.07029458629188</v>
      </c>
      <c r="J6" s="63">
        <v>801.39767246337897</v>
      </c>
      <c r="K6" s="63">
        <v>815.70896883148112</v>
      </c>
      <c r="L6" s="63">
        <v>761.19002651731</v>
      </c>
      <c r="M6" s="63">
        <v>812.06027542146705</v>
      </c>
      <c r="N6" s="63">
        <v>819.06248852314275</v>
      </c>
      <c r="O6" s="63">
        <v>864.5506018142554</v>
      </c>
      <c r="P6" s="63">
        <v>751.92718136346514</v>
      </c>
      <c r="Q6" s="63">
        <v>808.99919282228507</v>
      </c>
      <c r="R6" s="63">
        <v>809.43101037413521</v>
      </c>
      <c r="S6" s="63">
        <v>809.28914960306622</v>
      </c>
      <c r="T6" s="63">
        <v>694.95802182664556</v>
      </c>
      <c r="U6" s="63">
        <v>714.62123406512706</v>
      </c>
      <c r="V6" s="63">
        <v>711.43309482051347</v>
      </c>
      <c r="W6" s="63">
        <v>724.72484696711206</v>
      </c>
      <c r="X6" s="63">
        <v>619.19452060745255</v>
      </c>
      <c r="Y6" s="63">
        <v>667.82607885991513</v>
      </c>
      <c r="Z6" s="63">
        <v>666.37269020263602</v>
      </c>
      <c r="AA6" s="63">
        <v>654.18825938916939</v>
      </c>
      <c r="AB6" s="63">
        <v>583.05280056153197</v>
      </c>
      <c r="AC6" s="63">
        <v>633.26066729613922</v>
      </c>
      <c r="AD6" s="63">
        <v>632.50838489477792</v>
      </c>
      <c r="AE6" s="63">
        <v>638.08999605860095</v>
      </c>
      <c r="AF6" s="63">
        <v>552.46761960288541</v>
      </c>
      <c r="AG6" s="63">
        <v>585.43457658001364</v>
      </c>
      <c r="AH6" s="63">
        <v>576.80564409729868</v>
      </c>
      <c r="AI6" s="63">
        <v>587.87174780585246</v>
      </c>
      <c r="AJ6" s="63">
        <v>474.14602295826148</v>
      </c>
      <c r="AK6" s="63">
        <v>519.76651327295144</v>
      </c>
      <c r="AL6" s="63">
        <v>527.4662259626009</v>
      </c>
      <c r="AM6" s="63">
        <v>526.92832356832787</v>
      </c>
      <c r="AN6" s="63">
        <v>457.62436927404292</v>
      </c>
      <c r="AO6" s="63">
        <v>497.1307393522066</v>
      </c>
      <c r="AP6" s="63">
        <v>492.90928656608361</v>
      </c>
      <c r="AQ6" s="63">
        <v>483.01692974735278</v>
      </c>
      <c r="AR6" s="63">
        <v>413.68745983255428</v>
      </c>
      <c r="AS6" s="63">
        <v>467.68465886364476</v>
      </c>
      <c r="AT6" s="63">
        <v>469.22343346021182</v>
      </c>
      <c r="AU6" s="63">
        <v>449.16013061518078</v>
      </c>
      <c r="AV6" s="63">
        <v>402.88897810472969</v>
      </c>
      <c r="AW6" s="63">
        <v>455.69909697693345</v>
      </c>
      <c r="AX6" s="63">
        <v>457.1226145226052</v>
      </c>
      <c r="AY6" s="308">
        <v>437.57194915487196</v>
      </c>
      <c r="AZ6" s="308">
        <v>391.92157353755442</v>
      </c>
      <c r="BA6" s="308">
        <v>390.39496832960685</v>
      </c>
      <c r="BB6" s="308">
        <v>412.14545610305652</v>
      </c>
      <c r="BC6" s="308">
        <v>419.29113374280553</v>
      </c>
      <c r="BD6" s="308">
        <v>383.46337960859353</v>
      </c>
      <c r="BE6" s="308">
        <v>441.1849645770526</v>
      </c>
      <c r="BF6" s="308">
        <v>430.93465149444933</v>
      </c>
      <c r="BG6" s="308">
        <v>413.64780277388007</v>
      </c>
      <c r="BH6" s="308">
        <v>362.12763615682871</v>
      </c>
      <c r="BI6" s="308">
        <v>362.12043934042322</v>
      </c>
      <c r="BJ6" s="308">
        <v>363.33209205708022</v>
      </c>
      <c r="BK6" s="309">
        <v>371.07221424317044</v>
      </c>
      <c r="BL6" s="308">
        <v>346.26980409121779</v>
      </c>
      <c r="BM6" s="63">
        <v>358.77749111475873</v>
      </c>
      <c r="BN6" s="308">
        <v>354.02370485763447</v>
      </c>
      <c r="BO6" s="63">
        <v>360.1196774740722</v>
      </c>
      <c r="BP6" s="308">
        <v>460.33369039060449</v>
      </c>
      <c r="BQ6" s="222"/>
      <c r="BR6" s="336">
        <f>BM6-BI6</f>
        <v>-3.342948225664486</v>
      </c>
      <c r="BS6" s="337">
        <f t="shared" ref="BS6:BU9" si="0">BN6-BJ6</f>
        <v>-9.3083871994457468</v>
      </c>
      <c r="BT6" s="194">
        <f t="shared" si="0"/>
        <v>-10.952536769098231</v>
      </c>
      <c r="BU6" s="338">
        <f t="shared" si="0"/>
        <v>114.0638862993867</v>
      </c>
      <c r="BV6" s="194"/>
      <c r="BW6" s="263"/>
      <c r="BX6" s="344">
        <f>BR6/BI6</f>
        <v>-9.2315922065968718E-3</v>
      </c>
      <c r="BY6" s="347">
        <f t="shared" ref="BY6:CA9" si="1">BS6/BJ6</f>
        <v>-2.5619501835756859E-2</v>
      </c>
      <c r="BZ6" s="347">
        <f t="shared" si="1"/>
        <v>-2.9515917249252278E-2</v>
      </c>
      <c r="CA6" s="342">
        <f t="shared" si="1"/>
        <v>0.32940754565286573</v>
      </c>
    </row>
    <row r="7" spans="1:79" s="75" customFormat="1" x14ac:dyDescent="0.3">
      <c r="B7" s="75" t="s">
        <v>297</v>
      </c>
      <c r="C7" s="75" t="s">
        <v>300</v>
      </c>
      <c r="D7" s="63">
        <v>1033.6799134032519</v>
      </c>
      <c r="E7" s="63">
        <v>1083.5100672970052</v>
      </c>
      <c r="F7" s="63">
        <v>1079.1130769431572</v>
      </c>
      <c r="G7" s="63">
        <v>1131.7539617627313</v>
      </c>
      <c r="H7" s="63">
        <v>903.07255746402734</v>
      </c>
      <c r="I7" s="63">
        <v>958.85596098419342</v>
      </c>
      <c r="J7" s="63">
        <v>943.88085821575066</v>
      </c>
      <c r="K7" s="63">
        <v>979.0069714622523</v>
      </c>
      <c r="L7" s="63">
        <v>1027.0696521776863</v>
      </c>
      <c r="M7" s="63">
        <v>931.13097191716611</v>
      </c>
      <c r="N7" s="63">
        <v>924.59890473323208</v>
      </c>
      <c r="O7" s="63">
        <v>929.90665451656639</v>
      </c>
      <c r="P7" s="63">
        <v>676.18974728124408</v>
      </c>
      <c r="Q7" s="63">
        <v>638.98042995099433</v>
      </c>
      <c r="R7" s="63">
        <v>606.78727072585764</v>
      </c>
      <c r="S7" s="63">
        <v>510.38597149251729</v>
      </c>
      <c r="T7" s="63">
        <v>392.40168838116278</v>
      </c>
      <c r="U7" s="63">
        <v>429.76787638872349</v>
      </c>
      <c r="V7" s="63">
        <v>452.55251528943779</v>
      </c>
      <c r="W7" s="63">
        <v>507.64124869449574</v>
      </c>
      <c r="X7" s="63">
        <v>598.62951684610755</v>
      </c>
      <c r="Y7" s="63">
        <v>653.20002488632394</v>
      </c>
      <c r="Z7" s="63">
        <v>472.48939510737966</v>
      </c>
      <c r="AA7" s="63">
        <v>472.23767295029188</v>
      </c>
      <c r="AB7" s="63">
        <v>471.78861524949497</v>
      </c>
      <c r="AC7" s="63">
        <v>565.07474707122014</v>
      </c>
      <c r="AD7" s="63">
        <v>760.78478548232329</v>
      </c>
      <c r="AE7" s="63">
        <v>530.03252082610163</v>
      </c>
      <c r="AF7" s="63">
        <v>826.53258470005449</v>
      </c>
      <c r="AG7" s="63">
        <v>742.11003052854312</v>
      </c>
      <c r="AH7" s="63">
        <v>847.64692574239348</v>
      </c>
      <c r="AI7" s="63">
        <v>639.40495409870653</v>
      </c>
      <c r="AJ7" s="63">
        <v>937.37413002671383</v>
      </c>
      <c r="AK7" s="63">
        <v>796.24510856381517</v>
      </c>
      <c r="AL7" s="63">
        <v>995.0373421708598</v>
      </c>
      <c r="AM7" s="63">
        <v>945.54063247801173</v>
      </c>
      <c r="AN7" s="63">
        <v>796.67155103433788</v>
      </c>
      <c r="AO7" s="63">
        <v>769.80166697007576</v>
      </c>
      <c r="AP7" s="63">
        <v>791.40346984127154</v>
      </c>
      <c r="AQ7" s="63">
        <v>802.84236712141751</v>
      </c>
      <c r="AR7" s="63">
        <v>756.28907804182472</v>
      </c>
      <c r="AS7" s="63">
        <v>852.63219579785004</v>
      </c>
      <c r="AT7" s="63">
        <v>914.97815084911019</v>
      </c>
      <c r="AU7" s="63">
        <v>819.41563507672811</v>
      </c>
      <c r="AV7" s="63">
        <v>767.22416911291748</v>
      </c>
      <c r="AW7" s="63">
        <v>860.20486361122869</v>
      </c>
      <c r="AX7" s="63">
        <v>932.48673459983218</v>
      </c>
      <c r="AY7" s="308">
        <v>800.73825125470262</v>
      </c>
      <c r="AZ7" s="308">
        <v>757.13890673807464</v>
      </c>
      <c r="BA7" s="308">
        <v>644.10564327795089</v>
      </c>
      <c r="BB7" s="308">
        <v>723.99775156796056</v>
      </c>
      <c r="BC7" s="308">
        <v>670.01060579467162</v>
      </c>
      <c r="BD7" s="308">
        <v>696.06006371307785</v>
      </c>
      <c r="BE7" s="308">
        <v>752.92560167160354</v>
      </c>
      <c r="BF7" s="308">
        <v>663.14011273935739</v>
      </c>
      <c r="BG7" s="308">
        <v>721.13977060804393</v>
      </c>
      <c r="BH7" s="308">
        <v>753.38385636481621</v>
      </c>
      <c r="BI7" s="308">
        <v>818.45729728984122</v>
      </c>
      <c r="BJ7" s="308">
        <v>709.50129461924598</v>
      </c>
      <c r="BK7" s="308">
        <v>776.562800637696</v>
      </c>
      <c r="BL7" s="308">
        <v>760.81775964957023</v>
      </c>
      <c r="BM7" s="308">
        <v>797.67329063405123</v>
      </c>
      <c r="BN7" s="308">
        <v>684.67716528624055</v>
      </c>
      <c r="BO7" s="308">
        <v>758.36866596156278</v>
      </c>
      <c r="BP7" s="308">
        <v>756.86197181781017</v>
      </c>
      <c r="BQ7" s="222"/>
      <c r="BR7" s="339">
        <f t="shared" ref="BR7:BR9" si="2">BM7-BI7</f>
        <v>-20.784006655789995</v>
      </c>
      <c r="BS7" s="337">
        <f t="shared" si="0"/>
        <v>-24.82412933300543</v>
      </c>
      <c r="BT7" s="337">
        <f t="shared" si="0"/>
        <v>-18.194134676133217</v>
      </c>
      <c r="BU7" s="338">
        <f t="shared" si="0"/>
        <v>-3.9557878317600625</v>
      </c>
      <c r="BV7" s="194"/>
      <c r="BW7" s="263"/>
      <c r="BX7" s="343">
        <f t="shared" ref="BX7:BX9" si="3">BR7/BI7</f>
        <v>-2.5394124683855962E-2</v>
      </c>
      <c r="BY7" s="237">
        <f t="shared" si="1"/>
        <v>-3.4988138177150623E-2</v>
      </c>
      <c r="BZ7" s="237">
        <f t="shared" si="1"/>
        <v>-2.3429057715863549E-2</v>
      </c>
      <c r="CA7" s="342">
        <f t="shared" si="1"/>
        <v>-5.1993894485087774E-3</v>
      </c>
    </row>
    <row r="8" spans="1:79" s="75" customFormat="1" x14ac:dyDescent="0.3">
      <c r="B8" s="75" t="s">
        <v>296</v>
      </c>
      <c r="C8" s="75" t="s">
        <v>301</v>
      </c>
      <c r="D8" s="63">
        <v>560.1221461704821</v>
      </c>
      <c r="E8" s="63">
        <v>601.21179191993679</v>
      </c>
      <c r="F8" s="63">
        <v>575.24529628459231</v>
      </c>
      <c r="G8" s="63">
        <v>573.23672699001008</v>
      </c>
      <c r="H8" s="63">
        <v>480.19555926749581</v>
      </c>
      <c r="I8" s="63">
        <v>521.76410378681953</v>
      </c>
      <c r="J8" s="63">
        <v>491.72860514841932</v>
      </c>
      <c r="K8" s="63">
        <v>462.94082930252438</v>
      </c>
      <c r="L8" s="63">
        <v>450.21356347856198</v>
      </c>
      <c r="M8" s="63">
        <v>482.18109738737189</v>
      </c>
      <c r="N8" s="63">
        <v>514.54654952189662</v>
      </c>
      <c r="O8" s="63">
        <v>510.27793715101461</v>
      </c>
      <c r="P8" s="63">
        <v>502.71411009255939</v>
      </c>
      <c r="Q8" s="63">
        <v>562.68489597701216</v>
      </c>
      <c r="R8" s="63">
        <v>538.54597600097213</v>
      </c>
      <c r="S8" s="63">
        <v>514.64622319831926</v>
      </c>
      <c r="T8" s="63">
        <v>485.34469311044444</v>
      </c>
      <c r="U8" s="63">
        <v>522.90152368656641</v>
      </c>
      <c r="V8" s="63">
        <v>522.61277410644436</v>
      </c>
      <c r="W8" s="63">
        <v>501.39433374035195</v>
      </c>
      <c r="X8" s="63">
        <v>476.15598142664078</v>
      </c>
      <c r="Y8" s="63">
        <v>532.16729610481377</v>
      </c>
      <c r="Z8" s="63">
        <v>542.63360645900411</v>
      </c>
      <c r="AA8" s="63">
        <v>534.48948666807985</v>
      </c>
      <c r="AB8" s="63">
        <v>494.74363521243828</v>
      </c>
      <c r="AC8" s="63">
        <v>548.4267861760195</v>
      </c>
      <c r="AD8" s="63">
        <v>561.83366132193714</v>
      </c>
      <c r="AE8" s="63">
        <v>513.06316148757674</v>
      </c>
      <c r="AF8" s="63">
        <v>509.59826350071341</v>
      </c>
      <c r="AG8" s="63">
        <v>501.52042946852947</v>
      </c>
      <c r="AH8" s="63">
        <v>508.01434823376212</v>
      </c>
      <c r="AI8" s="63">
        <v>579.44816798954002</v>
      </c>
      <c r="AJ8" s="63">
        <v>568.93367724238635</v>
      </c>
      <c r="AK8" s="63">
        <v>644.61883298687917</v>
      </c>
      <c r="AL8" s="63">
        <v>663.54970618180971</v>
      </c>
      <c r="AM8" s="63">
        <v>665.87431114074934</v>
      </c>
      <c r="AN8" s="63">
        <v>610.68519432406993</v>
      </c>
      <c r="AO8" s="63">
        <v>649.69022709926946</v>
      </c>
      <c r="AP8" s="63">
        <v>697.57043342780628</v>
      </c>
      <c r="AQ8" s="63">
        <v>648.34486444252798</v>
      </c>
      <c r="AR8" s="63">
        <v>569.03389685652428</v>
      </c>
      <c r="AS8" s="63">
        <v>643.85733480512272</v>
      </c>
      <c r="AT8" s="63">
        <v>644.02765972745306</v>
      </c>
      <c r="AU8" s="63">
        <v>618.30603355387859</v>
      </c>
      <c r="AV8" s="63">
        <v>542.10313553168032</v>
      </c>
      <c r="AW8" s="63">
        <v>613.28389141611308</v>
      </c>
      <c r="AX8" s="63">
        <v>613.41709373268395</v>
      </c>
      <c r="AY8" s="308">
        <v>589.07941111854529</v>
      </c>
      <c r="AZ8" s="308">
        <v>479.24603733874693</v>
      </c>
      <c r="BA8" s="308">
        <v>107.25103640927384</v>
      </c>
      <c r="BB8" s="308">
        <v>168.52782748732977</v>
      </c>
      <c r="BC8" s="308">
        <v>153.1903453002551</v>
      </c>
      <c r="BD8" s="308">
        <v>176.69241995675776</v>
      </c>
      <c r="BE8" s="308">
        <v>202.03765278852234</v>
      </c>
      <c r="BF8" s="308">
        <v>339.25850916081163</v>
      </c>
      <c r="BG8" s="308">
        <v>365.81479357662346</v>
      </c>
      <c r="BH8" s="308">
        <v>301.01239005811811</v>
      </c>
      <c r="BI8" s="308">
        <v>343.92895658997213</v>
      </c>
      <c r="BJ8" s="308">
        <v>577.69781522781636</v>
      </c>
      <c r="BK8" s="308">
        <v>623.30775650531382</v>
      </c>
      <c r="BL8" s="308">
        <v>362.53371407880485</v>
      </c>
      <c r="BM8" s="308">
        <v>319.27511415212939</v>
      </c>
      <c r="BN8" s="308">
        <v>541.1276692220323</v>
      </c>
      <c r="BO8" s="308">
        <v>483.76299316610789</v>
      </c>
      <c r="BP8" s="308">
        <v>366.48219345099068</v>
      </c>
      <c r="BQ8" s="222"/>
      <c r="BR8" s="339">
        <f t="shared" si="2"/>
        <v>-24.653842437842741</v>
      </c>
      <c r="BS8" s="337">
        <f t="shared" si="0"/>
        <v>-36.570146005784068</v>
      </c>
      <c r="BT8" s="337">
        <f t="shared" si="0"/>
        <v>-139.54476333920593</v>
      </c>
      <c r="BU8" s="338">
        <f t="shared" si="0"/>
        <v>3.9484793721858296</v>
      </c>
      <c r="BV8" s="194"/>
      <c r="BW8" s="263"/>
      <c r="BX8" s="343">
        <f t="shared" si="3"/>
        <v>-7.1682950695060976E-2</v>
      </c>
      <c r="BY8" s="237">
        <f t="shared" si="1"/>
        <v>-6.3303244433013051E-2</v>
      </c>
      <c r="BZ8" s="237">
        <f t="shared" si="1"/>
        <v>-0.22387779051810386</v>
      </c>
      <c r="CA8" s="342">
        <f t="shared" si="1"/>
        <v>1.0891343946366155E-2</v>
      </c>
    </row>
    <row r="9" spans="1:79" s="75" customFormat="1" x14ac:dyDescent="0.3">
      <c r="A9" s="226"/>
      <c r="B9" s="226" t="s">
        <v>309</v>
      </c>
      <c r="C9" s="226" t="s">
        <v>305</v>
      </c>
      <c r="D9" s="227">
        <v>2303.2475100889596</v>
      </c>
      <c r="E9" s="227">
        <v>2625.4513710306132</v>
      </c>
      <c r="F9" s="227">
        <v>2679.8720081560259</v>
      </c>
      <c r="G9" s="227">
        <v>2410.3089416922589</v>
      </c>
      <c r="H9" s="227">
        <v>2287.2350455553074</v>
      </c>
      <c r="I9" s="227">
        <v>2662.3749183658474</v>
      </c>
      <c r="J9" s="227">
        <v>2747.3769073099552</v>
      </c>
      <c r="K9" s="227">
        <v>2401.6236111205535</v>
      </c>
      <c r="L9" s="227">
        <v>2240.595470425952</v>
      </c>
      <c r="M9" s="227">
        <v>2567.0644729185879</v>
      </c>
      <c r="N9" s="227">
        <v>2699.8803556843018</v>
      </c>
      <c r="O9" s="227">
        <v>2388.8475380465657</v>
      </c>
      <c r="P9" s="227">
        <v>2163.2638802833621</v>
      </c>
      <c r="Q9" s="227">
        <v>2498.4760101083812</v>
      </c>
      <c r="R9" s="227">
        <v>2539.0599482410421</v>
      </c>
      <c r="S9" s="227">
        <v>2236.3617035725624</v>
      </c>
      <c r="T9" s="227">
        <v>2129.8595017977127</v>
      </c>
      <c r="U9" s="227">
        <v>2355.6538059641712</v>
      </c>
      <c r="V9" s="227">
        <v>2429.2197657405932</v>
      </c>
      <c r="W9" s="227">
        <v>2172.3826536741599</v>
      </c>
      <c r="X9" s="227">
        <v>2056.4850261394972</v>
      </c>
      <c r="Y9" s="227">
        <v>2360.0421521304124</v>
      </c>
      <c r="Z9" s="227">
        <v>2445.0175741429039</v>
      </c>
      <c r="AA9" s="227">
        <v>2147.9810182824913</v>
      </c>
      <c r="AB9" s="227">
        <v>2026.2670882087982</v>
      </c>
      <c r="AC9" s="227">
        <v>2359.5662718635913</v>
      </c>
      <c r="AD9" s="227">
        <v>2423.0838456613733</v>
      </c>
      <c r="AE9" s="227">
        <v>2172.6891125381285</v>
      </c>
      <c r="AF9" s="227">
        <v>2081.0082374802691</v>
      </c>
      <c r="AG9" s="227">
        <v>2378.0630899197545</v>
      </c>
      <c r="AH9" s="227">
        <v>2473.4176439377411</v>
      </c>
      <c r="AI9" s="227">
        <v>2245.6294078836618</v>
      </c>
      <c r="AJ9" s="227">
        <v>2049.0320830601836</v>
      </c>
      <c r="AK9" s="227">
        <v>2342.6540030176966</v>
      </c>
      <c r="AL9" s="227">
        <v>2424.7697671552201</v>
      </c>
      <c r="AM9" s="227">
        <v>2187.3629886702242</v>
      </c>
      <c r="AN9" s="227">
        <v>2011.0356941626455</v>
      </c>
      <c r="AO9" s="227">
        <v>2320.3378412189709</v>
      </c>
      <c r="AP9" s="227">
        <v>2382.4994842378092</v>
      </c>
      <c r="AQ9" s="227">
        <v>2143.4742687724151</v>
      </c>
      <c r="AR9" s="227">
        <v>1908.6500934682108</v>
      </c>
      <c r="AS9" s="227">
        <v>2218.7087521533062</v>
      </c>
      <c r="AT9" s="227">
        <v>2326.8890121382092</v>
      </c>
      <c r="AU9" s="227">
        <v>2079.2579566756576</v>
      </c>
      <c r="AV9" s="227">
        <v>1863.4399233294482</v>
      </c>
      <c r="AW9" s="227">
        <v>2163.9638569777462</v>
      </c>
      <c r="AX9" s="227">
        <v>2265.7118342213516</v>
      </c>
      <c r="AY9" s="310">
        <v>2029.8374737169538</v>
      </c>
      <c r="AZ9" s="310">
        <v>1834.4252847065186</v>
      </c>
      <c r="BA9" s="310">
        <v>1905.8440639070941</v>
      </c>
      <c r="BB9" s="310">
        <v>2132.8462854107447</v>
      </c>
      <c r="BC9" s="310">
        <v>1879.0530438693072</v>
      </c>
      <c r="BD9" s="310">
        <v>1693.6457526271133</v>
      </c>
      <c r="BE9" s="310">
        <v>2021.4766290750463</v>
      </c>
      <c r="BF9" s="310">
        <v>2146.0751665422154</v>
      </c>
      <c r="BG9" s="310">
        <v>1873.922237675006</v>
      </c>
      <c r="BH9" s="310">
        <v>1589.1685498311988</v>
      </c>
      <c r="BI9" s="310">
        <v>1747.5601099259261</v>
      </c>
      <c r="BJ9" s="310">
        <v>1824.236334064414</v>
      </c>
      <c r="BK9" s="310">
        <v>1697.9131873523297</v>
      </c>
      <c r="BL9" s="310">
        <v>1591.9490329496364</v>
      </c>
      <c r="BM9" s="310">
        <v>1768.7606743507558</v>
      </c>
      <c r="BN9" s="310">
        <v>1790.0757761856166</v>
      </c>
      <c r="BO9" s="310">
        <v>1651.3982802636867</v>
      </c>
      <c r="BP9" s="310">
        <v>1804.3720357075474</v>
      </c>
      <c r="BQ9" s="222"/>
      <c r="BR9" s="340">
        <f t="shared" si="2"/>
        <v>21.200564424829736</v>
      </c>
      <c r="BS9" s="310">
        <f t="shared" si="0"/>
        <v>-34.160557878797363</v>
      </c>
      <c r="BT9" s="310">
        <f t="shared" si="0"/>
        <v>-46.514907088642985</v>
      </c>
      <c r="BU9" s="341">
        <f t="shared" si="0"/>
        <v>212.42300275791104</v>
      </c>
      <c r="BV9" s="194"/>
      <c r="BW9" s="263"/>
      <c r="BX9" s="346">
        <f t="shared" si="3"/>
        <v>1.213152228894053E-2</v>
      </c>
      <c r="BY9" s="348">
        <f t="shared" si="1"/>
        <v>-1.8725949725322787E-2</v>
      </c>
      <c r="BZ9" s="348">
        <f t="shared" si="1"/>
        <v>-2.739533884013046E-2</v>
      </c>
      <c r="CA9" s="345">
        <f t="shared" si="1"/>
        <v>0.13343580627347343</v>
      </c>
    </row>
    <row r="10" spans="1:79" s="75" customFormat="1" x14ac:dyDescent="0.3">
      <c r="A10" s="67"/>
      <c r="B10" s="67"/>
      <c r="C10" s="67"/>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87"/>
      <c r="AZ10" s="87"/>
      <c r="BA10" s="87"/>
      <c r="BB10" s="87"/>
      <c r="BC10" s="87"/>
      <c r="BD10" s="87"/>
      <c r="BE10" s="87"/>
      <c r="BQ10" s="263"/>
      <c r="BR10" s="263"/>
      <c r="BS10" s="263"/>
      <c r="BT10" s="263"/>
      <c r="BU10" s="263"/>
      <c r="BV10" s="263"/>
      <c r="BX10" s="266"/>
      <c r="BY10" s="266"/>
    </row>
    <row r="11" spans="1:79" s="75" customFormat="1" x14ac:dyDescent="0.3">
      <c r="A11" s="67"/>
      <c r="B11" s="64"/>
      <c r="C11" s="67"/>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87"/>
      <c r="AZ11" s="87"/>
      <c r="BA11" s="87"/>
      <c r="BB11" s="87"/>
      <c r="BC11" s="87"/>
      <c r="BD11" s="87"/>
      <c r="BE11" s="87"/>
      <c r="BF11" s="87"/>
      <c r="BG11" s="87"/>
      <c r="BH11" s="87"/>
      <c r="BI11" s="87"/>
      <c r="BJ11" s="87"/>
      <c r="BK11" s="87"/>
      <c r="BL11" s="87"/>
      <c r="BM11" s="194"/>
      <c r="BN11" s="194"/>
      <c r="BO11" s="194"/>
      <c r="BP11" s="194"/>
      <c r="BQ11" s="194"/>
      <c r="BR11" s="194"/>
      <c r="BS11" s="194"/>
      <c r="BT11" s="194"/>
      <c r="BU11" s="194"/>
      <c r="BV11" s="194"/>
      <c r="BX11" s="237"/>
      <c r="BY11" s="237"/>
    </row>
    <row r="12" spans="1:79" x14ac:dyDescent="0.3">
      <c r="B12" s="82" t="s">
        <v>203</v>
      </c>
      <c r="C12" s="82" t="s">
        <v>204</v>
      </c>
    </row>
    <row r="13" spans="1:79" x14ac:dyDescent="0.3">
      <c r="A13" s="61"/>
      <c r="B13" s="61" t="s">
        <v>134</v>
      </c>
      <c r="C13" s="91" t="s">
        <v>21</v>
      </c>
      <c r="D13" s="92" t="s">
        <v>52</v>
      </c>
      <c r="E13" s="92" t="s">
        <v>53</v>
      </c>
      <c r="F13" s="92" t="s">
        <v>54</v>
      </c>
      <c r="G13" s="92" t="s">
        <v>55</v>
      </c>
      <c r="H13" s="92" t="s">
        <v>56</v>
      </c>
      <c r="I13" s="92" t="s">
        <v>57</v>
      </c>
      <c r="J13" s="92" t="s">
        <v>58</v>
      </c>
      <c r="K13" s="92" t="s">
        <v>59</v>
      </c>
      <c r="L13" s="92" t="s">
        <v>60</v>
      </c>
      <c r="M13" s="92" t="s">
        <v>61</v>
      </c>
      <c r="N13" s="92" t="s">
        <v>62</v>
      </c>
      <c r="O13" s="92" t="s">
        <v>63</v>
      </c>
      <c r="P13" s="92" t="s">
        <v>64</v>
      </c>
      <c r="Q13" s="92" t="s">
        <v>65</v>
      </c>
      <c r="R13" s="92" t="s">
        <v>66</v>
      </c>
      <c r="S13" s="92" t="s">
        <v>67</v>
      </c>
      <c r="T13" s="92" t="s">
        <v>68</v>
      </c>
      <c r="U13" s="92" t="s">
        <v>69</v>
      </c>
      <c r="V13" s="92" t="s">
        <v>70</v>
      </c>
      <c r="W13" s="92" t="s">
        <v>71</v>
      </c>
      <c r="X13" s="92" t="s">
        <v>72</v>
      </c>
      <c r="Y13" s="92" t="s">
        <v>73</v>
      </c>
      <c r="Z13" s="92" t="s">
        <v>74</v>
      </c>
      <c r="AA13" s="92" t="s">
        <v>75</v>
      </c>
      <c r="AB13" s="92" t="s">
        <v>76</v>
      </c>
      <c r="AC13" s="92" t="s">
        <v>77</v>
      </c>
      <c r="AD13" s="92" t="s">
        <v>78</v>
      </c>
      <c r="AE13" s="92" t="s">
        <v>79</v>
      </c>
      <c r="AF13" s="92" t="s">
        <v>80</v>
      </c>
      <c r="AG13" s="92" t="s">
        <v>81</v>
      </c>
      <c r="AH13" s="92" t="s">
        <v>179</v>
      </c>
      <c r="AI13" s="92" t="s">
        <v>180</v>
      </c>
      <c r="AJ13" s="92" t="s">
        <v>194</v>
      </c>
      <c r="AK13" s="92" t="s">
        <v>196</v>
      </c>
      <c r="AL13" s="92" t="s">
        <v>198</v>
      </c>
      <c r="AM13" s="92" t="s">
        <v>200</v>
      </c>
      <c r="AN13" s="92" t="s">
        <v>201</v>
      </c>
      <c r="AO13" s="92" t="s">
        <v>205</v>
      </c>
      <c r="AP13" s="92" t="s">
        <v>209</v>
      </c>
      <c r="AQ13" s="92" t="s">
        <v>211</v>
      </c>
      <c r="AR13" s="92" t="s">
        <v>251</v>
      </c>
      <c r="AS13" s="92" t="s">
        <v>263</v>
      </c>
      <c r="AT13" s="92" t="s">
        <v>264</v>
      </c>
      <c r="AU13" s="92" t="s">
        <v>269</v>
      </c>
      <c r="AV13" s="92" t="s">
        <v>270</v>
      </c>
      <c r="AW13" s="92" t="s">
        <v>271</v>
      </c>
      <c r="AX13" s="92" t="s">
        <v>272</v>
      </c>
      <c r="AY13" s="92" t="s">
        <v>274</v>
      </c>
      <c r="AZ13" s="92" t="s">
        <v>277</v>
      </c>
      <c r="BA13" s="92" t="s">
        <v>279</v>
      </c>
      <c r="BB13" s="92" t="s">
        <v>280</v>
      </c>
      <c r="BC13" s="92" t="s">
        <v>282</v>
      </c>
      <c r="BD13" s="92" t="s">
        <v>283</v>
      </c>
      <c r="BE13" s="92" t="s">
        <v>284</v>
      </c>
      <c r="BF13" s="92" t="s">
        <v>287</v>
      </c>
      <c r="BG13" s="114" t="s">
        <v>289</v>
      </c>
      <c r="BH13" s="92" t="s">
        <v>290</v>
      </c>
      <c r="BI13" s="92" t="s">
        <v>291</v>
      </c>
      <c r="BJ13" s="92" t="s">
        <v>293</v>
      </c>
      <c r="BK13" s="92" t="s">
        <v>310</v>
      </c>
      <c r="BL13" s="92" t="s">
        <v>313</v>
      </c>
      <c r="BM13" s="92" t="s">
        <v>402</v>
      </c>
      <c r="BN13" s="92" t="s">
        <v>405</v>
      </c>
      <c r="BO13" s="92" t="s">
        <v>408</v>
      </c>
      <c r="BP13" s="92" t="s">
        <v>409</v>
      </c>
    </row>
    <row r="14" spans="1:79" x14ac:dyDescent="0.3">
      <c r="A14" s="93"/>
      <c r="B14" s="93" t="s">
        <v>298</v>
      </c>
      <c r="C14" s="75" t="s">
        <v>299</v>
      </c>
      <c r="D14" s="63">
        <f t="shared" ref="D14:AI14" si="4">D6/$D6*100</f>
        <v>100</v>
      </c>
      <c r="E14" s="63">
        <f t="shared" si="4"/>
        <v>110.56218982816767</v>
      </c>
      <c r="F14" s="63">
        <f t="shared" si="4"/>
        <v>106.37138775508346</v>
      </c>
      <c r="G14" s="63">
        <f t="shared" si="4"/>
        <v>108.68597497533155</v>
      </c>
      <c r="H14" s="63">
        <f t="shared" si="4"/>
        <v>91.297433768430807</v>
      </c>
      <c r="I14" s="63">
        <f t="shared" si="4"/>
        <v>98.529147335865559</v>
      </c>
      <c r="J14" s="63">
        <f t="shared" si="4"/>
        <v>98.446520059058074</v>
      </c>
      <c r="K14" s="63">
        <f t="shared" si="4"/>
        <v>100.2045702423619</v>
      </c>
      <c r="L14" s="63">
        <f t="shared" si="4"/>
        <v>93.50727084588037</v>
      </c>
      <c r="M14" s="63">
        <f t="shared" si="4"/>
        <v>99.756351859253584</v>
      </c>
      <c r="N14" s="63">
        <f t="shared" si="4"/>
        <v>100.61652844356155</v>
      </c>
      <c r="O14" s="63">
        <f t="shared" si="4"/>
        <v>106.20444891230593</v>
      </c>
      <c r="P14" s="63">
        <f t="shared" si="4"/>
        <v>92.36939023731945</v>
      </c>
      <c r="Q14" s="63">
        <f t="shared" si="4"/>
        <v>99.380317663176498</v>
      </c>
      <c r="R14" s="63">
        <f t="shared" si="4"/>
        <v>99.43336365612204</v>
      </c>
      <c r="S14" s="63">
        <f t="shared" si="4"/>
        <v>99.415936978051334</v>
      </c>
      <c r="T14" s="63">
        <f t="shared" si="4"/>
        <v>85.371097504761678</v>
      </c>
      <c r="U14" s="63">
        <f t="shared" si="4"/>
        <v>87.786595932790419</v>
      </c>
      <c r="V14" s="63">
        <f t="shared" si="4"/>
        <v>87.394953649713699</v>
      </c>
      <c r="W14" s="63">
        <f t="shared" si="4"/>
        <v>89.027759420533982</v>
      </c>
      <c r="X14" s="63">
        <f t="shared" si="4"/>
        <v>76.064041471527943</v>
      </c>
      <c r="Y14" s="63">
        <f t="shared" si="4"/>
        <v>82.038113819764121</v>
      </c>
      <c r="Z14" s="63">
        <f t="shared" si="4"/>
        <v>81.859574424756119</v>
      </c>
      <c r="AA14" s="63">
        <f t="shared" si="4"/>
        <v>80.362795916778907</v>
      </c>
      <c r="AB14" s="63">
        <f t="shared" si="4"/>
        <v>71.62426495391874</v>
      </c>
      <c r="AC14" s="63">
        <f t="shared" si="4"/>
        <v>77.791976602515888</v>
      </c>
      <c r="AD14" s="63">
        <f t="shared" si="4"/>
        <v>77.699563575799644</v>
      </c>
      <c r="AE14" s="63">
        <f t="shared" si="4"/>
        <v>78.385228401493634</v>
      </c>
      <c r="AF14" s="63">
        <f t="shared" si="4"/>
        <v>67.86707331958327</v>
      </c>
      <c r="AG14" s="63">
        <f t="shared" si="4"/>
        <v>71.916850730788909</v>
      </c>
      <c r="AH14" s="63">
        <f t="shared" si="4"/>
        <v>70.856842193283853</v>
      </c>
      <c r="AI14" s="63">
        <f t="shared" si="4"/>
        <v>72.216241450547784</v>
      </c>
      <c r="AJ14" s="63">
        <f t="shared" ref="AJ14:BH14" si="5">AJ6/$D6*100</f>
        <v>58.245771810893444</v>
      </c>
      <c r="AK14" s="63">
        <f t="shared" si="5"/>
        <v>63.849953940676741</v>
      </c>
      <c r="AL14" s="63">
        <f t="shared" si="5"/>
        <v>64.795813837450027</v>
      </c>
      <c r="AM14" s="63">
        <f t="shared" si="5"/>
        <v>64.729736007844096</v>
      </c>
      <c r="AN14" s="63">
        <f t="shared" si="5"/>
        <v>56.216193529448468</v>
      </c>
      <c r="AO14" s="63">
        <f t="shared" si="5"/>
        <v>61.069295538598908</v>
      </c>
      <c r="AP14" s="63">
        <f t="shared" si="5"/>
        <v>60.550717371145581</v>
      </c>
      <c r="AQ14" s="63">
        <f t="shared" si="5"/>
        <v>59.335505326677051</v>
      </c>
      <c r="AR14" s="63">
        <f t="shared" si="5"/>
        <v>50.818828419354276</v>
      </c>
      <c r="AS14" s="63">
        <f t="shared" si="5"/>
        <v>57.452035028511375</v>
      </c>
      <c r="AT14" s="63">
        <f t="shared" si="5"/>
        <v>57.641063533824678</v>
      </c>
      <c r="AU14" s="63">
        <f t="shared" si="5"/>
        <v>55.176416562848395</v>
      </c>
      <c r="AV14" s="63">
        <f t="shared" si="5"/>
        <v>49.492304791255982</v>
      </c>
      <c r="AW14" s="63">
        <f t="shared" si="5"/>
        <v>55.979686281762142</v>
      </c>
      <c r="AX14" s="63">
        <f t="shared" si="5"/>
        <v>56.154556203936522</v>
      </c>
      <c r="AY14" s="63">
        <f t="shared" si="5"/>
        <v>53.752883430946987</v>
      </c>
      <c r="AZ14" s="63">
        <f t="shared" si="5"/>
        <v>48.145030085055026</v>
      </c>
      <c r="BA14" s="63">
        <f t="shared" si="5"/>
        <v>47.957496510413485</v>
      </c>
      <c r="BB14" s="63">
        <f t="shared" si="5"/>
        <v>50.629403235948743</v>
      </c>
      <c r="BC14" s="63">
        <f t="shared" si="5"/>
        <v>51.507203510729624</v>
      </c>
      <c r="BD14" s="63">
        <f t="shared" si="5"/>
        <v>47.10599567442177</v>
      </c>
      <c r="BE14" s="63">
        <f t="shared" si="5"/>
        <v>54.196719004040247</v>
      </c>
      <c r="BF14" s="63">
        <f t="shared" si="5"/>
        <v>52.937534348067537</v>
      </c>
      <c r="BG14" s="63">
        <f t="shared" si="5"/>
        <v>50.813956806225868</v>
      </c>
      <c r="BH14" s="63">
        <f t="shared" si="5"/>
        <v>44.485037605947888</v>
      </c>
      <c r="BI14" s="63">
        <f t="shared" ref="BI14:BN14" si="6">BI6/$D6*100</f>
        <v>44.484153523606537</v>
      </c>
      <c r="BJ14" s="63">
        <f t="shared" si="6"/>
        <v>44.63299722202698</v>
      </c>
      <c r="BK14" s="246">
        <f t="shared" si="6"/>
        <v>45.583821164041005</v>
      </c>
      <c r="BL14" s="63">
        <f t="shared" si="6"/>
        <v>42.537005516284346</v>
      </c>
      <c r="BM14" s="246">
        <f t="shared" si="6"/>
        <v>44.073493958620951</v>
      </c>
      <c r="BN14" s="63">
        <f t="shared" si="6"/>
        <v>43.489522067761932</v>
      </c>
      <c r="BO14" s="246">
        <f t="shared" ref="BO14:BP14" si="7">BO6/$D6*100</f>
        <v>44.238372870658452</v>
      </c>
      <c r="BP14" s="63">
        <f t="shared" si="7"/>
        <v>56.549016102825981</v>
      </c>
      <c r="BQ14" s="254"/>
    </row>
    <row r="15" spans="1:79" x14ac:dyDescent="0.3">
      <c r="A15" s="57"/>
      <c r="B15" s="57" t="s">
        <v>297</v>
      </c>
      <c r="C15" s="75" t="s">
        <v>300</v>
      </c>
      <c r="D15" s="63">
        <f t="shared" ref="D15:AI15" si="8">D7/$D7*100</f>
        <v>100</v>
      </c>
      <c r="E15" s="63">
        <f t="shared" si="8"/>
        <v>104.82065610907483</v>
      </c>
      <c r="F15" s="63">
        <f t="shared" si="8"/>
        <v>104.39528358351502</v>
      </c>
      <c r="G15" s="63">
        <f t="shared" si="8"/>
        <v>109.48785471090213</v>
      </c>
      <c r="H15" s="63">
        <f t="shared" si="8"/>
        <v>87.364816298962651</v>
      </c>
      <c r="I15" s="63">
        <f t="shared" si="8"/>
        <v>92.761400173414344</v>
      </c>
      <c r="J15" s="63">
        <f t="shared" si="8"/>
        <v>91.312682579673037</v>
      </c>
      <c r="K15" s="63">
        <f t="shared" si="8"/>
        <v>94.710844117982688</v>
      </c>
      <c r="L15" s="63">
        <f t="shared" si="8"/>
        <v>99.360511785142251</v>
      </c>
      <c r="M15" s="63">
        <f t="shared" si="8"/>
        <v>90.079236313255109</v>
      </c>
      <c r="N15" s="63">
        <f t="shared" si="8"/>
        <v>89.447312726539749</v>
      </c>
      <c r="O15" s="63">
        <f t="shared" si="8"/>
        <v>89.960793709822013</v>
      </c>
      <c r="P15" s="63">
        <f t="shared" si="8"/>
        <v>65.415777022790394</v>
      </c>
      <c r="Q15" s="63">
        <f t="shared" si="8"/>
        <v>61.816082683394448</v>
      </c>
      <c r="R15" s="63">
        <f t="shared" si="8"/>
        <v>58.701660239105571</v>
      </c>
      <c r="S15" s="63">
        <f t="shared" si="8"/>
        <v>49.375630199888491</v>
      </c>
      <c r="T15" s="63">
        <f t="shared" si="8"/>
        <v>37.961624608650183</v>
      </c>
      <c r="U15" s="63">
        <f t="shared" si="8"/>
        <v>41.576494891321879</v>
      </c>
      <c r="V15" s="63">
        <f t="shared" si="8"/>
        <v>43.78072064876153</v>
      </c>
      <c r="W15" s="63">
        <f t="shared" si="8"/>
        <v>49.110100923133473</v>
      </c>
      <c r="X15" s="63">
        <f t="shared" si="8"/>
        <v>57.912464882402567</v>
      </c>
      <c r="Y15" s="63">
        <f t="shared" si="8"/>
        <v>63.191711129971637</v>
      </c>
      <c r="Z15" s="63">
        <f t="shared" si="8"/>
        <v>45.709449219320895</v>
      </c>
      <c r="AA15" s="63">
        <f t="shared" si="8"/>
        <v>45.685097178246693</v>
      </c>
      <c r="AB15" s="63">
        <f t="shared" si="8"/>
        <v>45.641654552055137</v>
      </c>
      <c r="AC15" s="63">
        <f t="shared" si="8"/>
        <v>54.666317855668453</v>
      </c>
      <c r="AD15" s="63">
        <f t="shared" si="8"/>
        <v>73.599648751763183</v>
      </c>
      <c r="AE15" s="63">
        <f t="shared" si="8"/>
        <v>51.276271692369534</v>
      </c>
      <c r="AF15" s="63">
        <f t="shared" si="8"/>
        <v>79.96020566742051</v>
      </c>
      <c r="AG15" s="63">
        <f t="shared" si="8"/>
        <v>71.793020344687335</v>
      </c>
      <c r="AH15" s="63">
        <f t="shared" si="8"/>
        <v>82.002843893099381</v>
      </c>
      <c r="AI15" s="63">
        <f t="shared" si="8"/>
        <v>61.857151890816162</v>
      </c>
      <c r="AJ15" s="63">
        <f t="shared" ref="AJ15:BL15" si="9">AJ7/$D7*100</f>
        <v>90.683210331575054</v>
      </c>
      <c r="AK15" s="63">
        <f t="shared" si="9"/>
        <v>77.030142333160498</v>
      </c>
      <c r="AL15" s="63">
        <f t="shared" si="9"/>
        <v>96.261650175133369</v>
      </c>
      <c r="AM15" s="63">
        <f t="shared" si="9"/>
        <v>91.473252040367754</v>
      </c>
      <c r="AN15" s="63">
        <f t="shared" si="9"/>
        <v>77.071397122480988</v>
      </c>
      <c r="AO15" s="63">
        <f t="shared" si="9"/>
        <v>74.471957613610527</v>
      </c>
      <c r="AP15" s="63">
        <f t="shared" si="9"/>
        <v>76.561753747896887</v>
      </c>
      <c r="AQ15" s="63">
        <f t="shared" si="9"/>
        <v>77.668372647212152</v>
      </c>
      <c r="AR15" s="63">
        <f t="shared" si="9"/>
        <v>73.164726162845213</v>
      </c>
      <c r="AS15" s="63">
        <f t="shared" si="9"/>
        <v>82.485127624341018</v>
      </c>
      <c r="AT15" s="63">
        <f t="shared" si="9"/>
        <v>88.516584194488971</v>
      </c>
      <c r="AU15" s="63">
        <f t="shared" si="9"/>
        <v>79.271699532102986</v>
      </c>
      <c r="AV15" s="63">
        <f t="shared" si="9"/>
        <v>74.222605969669587</v>
      </c>
      <c r="AW15" s="63">
        <f t="shared" si="9"/>
        <v>83.217720733212275</v>
      </c>
      <c r="AX15" s="63">
        <f t="shared" si="9"/>
        <v>90.210395162826103</v>
      </c>
      <c r="AY15" s="63">
        <f t="shared" si="9"/>
        <v>77.46481680372213</v>
      </c>
      <c r="AZ15" s="63">
        <f t="shared" si="9"/>
        <v>73.246940075027354</v>
      </c>
      <c r="BA15" s="63">
        <f t="shared" si="9"/>
        <v>62.311904771112346</v>
      </c>
      <c r="BB15" s="63">
        <f t="shared" si="9"/>
        <v>70.040806847479061</v>
      </c>
      <c r="BC15" s="63">
        <f t="shared" si="9"/>
        <v>64.817996084373149</v>
      </c>
      <c r="BD15" s="63">
        <f t="shared" si="9"/>
        <v>67.338066135134028</v>
      </c>
      <c r="BE15" s="63">
        <f t="shared" si="9"/>
        <v>72.839337584949035</v>
      </c>
      <c r="BF15" s="63">
        <f t="shared" si="9"/>
        <v>64.153332587847032</v>
      </c>
      <c r="BG15" s="63">
        <f t="shared" si="9"/>
        <v>69.764320778352783</v>
      </c>
      <c r="BH15" s="63">
        <f t="shared" si="9"/>
        <v>72.883669944248155</v>
      </c>
      <c r="BI15" s="63">
        <f t="shared" ref="BI15:BJ15" si="10">BI7/$D7*100</f>
        <v>79.178988260996647</v>
      </c>
      <c r="BJ15" s="63">
        <f t="shared" si="10"/>
        <v>68.63839428622623</v>
      </c>
      <c r="BK15" s="194">
        <f t="shared" si="9"/>
        <v>75.126041491990264</v>
      </c>
      <c r="BL15" s="63">
        <f t="shared" si="9"/>
        <v>73.602838730287417</v>
      </c>
      <c r="BM15" s="194">
        <f t="shared" ref="BM15:BN15" si="11">BM7/$D7*100</f>
        <v>77.168307160755333</v>
      </c>
      <c r="BN15" s="63">
        <f t="shared" si="11"/>
        <v>66.236864662682009</v>
      </c>
      <c r="BO15" s="194">
        <f t="shared" ref="BO15:BP15" si="12">BO7/$D7*100</f>
        <v>73.365909129910051</v>
      </c>
      <c r="BP15" s="63">
        <f t="shared" si="12"/>
        <v>73.220148907212874</v>
      </c>
    </row>
    <row r="16" spans="1:79" x14ac:dyDescent="0.3">
      <c r="A16" s="57"/>
      <c r="B16" s="57" t="s">
        <v>296</v>
      </c>
      <c r="C16" s="75" t="s">
        <v>301</v>
      </c>
      <c r="D16" s="63">
        <f t="shared" ref="D16:AI16" si="13">D8/$D8*100</f>
        <v>100</v>
      </c>
      <c r="E16" s="63">
        <f t="shared" si="13"/>
        <v>107.33583666176779</v>
      </c>
      <c r="F16" s="63">
        <f t="shared" si="13"/>
        <v>102.69997360709735</v>
      </c>
      <c r="G16" s="63">
        <f t="shared" si="13"/>
        <v>102.34137873483337</v>
      </c>
      <c r="H16" s="63">
        <f t="shared" si="13"/>
        <v>85.730507631337375</v>
      </c>
      <c r="I16" s="63">
        <f t="shared" si="13"/>
        <v>93.151843281699541</v>
      </c>
      <c r="J16" s="63">
        <f t="shared" si="13"/>
        <v>87.789530999681958</v>
      </c>
      <c r="K16" s="63">
        <f t="shared" si="13"/>
        <v>82.64997777138791</v>
      </c>
      <c r="L16" s="63">
        <f t="shared" si="13"/>
        <v>80.377747346117673</v>
      </c>
      <c r="M16" s="63">
        <f t="shared" si="13"/>
        <v>86.084990690693459</v>
      </c>
      <c r="N16" s="63">
        <f t="shared" si="13"/>
        <v>91.863275365885315</v>
      </c>
      <c r="O16" s="63">
        <f t="shared" si="13"/>
        <v>91.101189381593102</v>
      </c>
      <c r="P16" s="63">
        <f t="shared" si="13"/>
        <v>89.750800522632858</v>
      </c>
      <c r="Q16" s="63">
        <f t="shared" si="13"/>
        <v>100.45753409752703</v>
      </c>
      <c r="R16" s="63">
        <f t="shared" si="13"/>
        <v>96.147952671212025</v>
      </c>
      <c r="S16" s="63">
        <f t="shared" si="13"/>
        <v>91.881070355264711</v>
      </c>
      <c r="T16" s="63">
        <f t="shared" si="13"/>
        <v>86.649795304241024</v>
      </c>
      <c r="U16" s="63">
        <f t="shared" si="13"/>
        <v>93.354909685612213</v>
      </c>
      <c r="V16" s="63">
        <f t="shared" si="13"/>
        <v>93.303358504839196</v>
      </c>
      <c r="W16" s="63">
        <f t="shared" si="13"/>
        <v>89.51517756767015</v>
      </c>
      <c r="X16" s="63">
        <f t="shared" si="13"/>
        <v>85.009311751389873</v>
      </c>
      <c r="Y16" s="63">
        <f t="shared" si="13"/>
        <v>95.009151083063969</v>
      </c>
      <c r="Z16" s="63">
        <f t="shared" si="13"/>
        <v>96.877727504429885</v>
      </c>
      <c r="AA16" s="63">
        <f t="shared" si="13"/>
        <v>95.423737540525579</v>
      </c>
      <c r="AB16" s="63">
        <f t="shared" si="13"/>
        <v>88.327811816577452</v>
      </c>
      <c r="AC16" s="63">
        <f t="shared" si="13"/>
        <v>97.911998289226204</v>
      </c>
      <c r="AD16" s="63">
        <f t="shared" si="13"/>
        <v>100.30556105720092</v>
      </c>
      <c r="AE16" s="63">
        <f t="shared" si="13"/>
        <v>91.59844241034844</v>
      </c>
      <c r="AF16" s="63">
        <f t="shared" si="13"/>
        <v>90.979845554189012</v>
      </c>
      <c r="AG16" s="63">
        <f t="shared" si="13"/>
        <v>89.537689751671365</v>
      </c>
      <c r="AH16" s="63">
        <f t="shared" si="13"/>
        <v>90.697065221759658</v>
      </c>
      <c r="AI16" s="63">
        <f t="shared" si="13"/>
        <v>103.45032274677742</v>
      </c>
      <c r="AJ16" s="63">
        <f t="shared" ref="AJ16:BL16" si="14">AJ8/$D8*100</f>
        <v>101.57314456001217</v>
      </c>
      <c r="AK16" s="63">
        <f t="shared" si="14"/>
        <v>115.08540367384066</v>
      </c>
      <c r="AL16" s="63">
        <f t="shared" si="14"/>
        <v>118.46517955386248</v>
      </c>
      <c r="AM16" s="63">
        <f t="shared" si="14"/>
        <v>118.88019705938923</v>
      </c>
      <c r="AN16" s="63">
        <f t="shared" si="14"/>
        <v>109.02714675705721</v>
      </c>
      <c r="AO16" s="63">
        <f t="shared" si="14"/>
        <v>115.99081227927843</v>
      </c>
      <c r="AP16" s="63">
        <f t="shared" si="14"/>
        <v>124.53898461202597</v>
      </c>
      <c r="AQ16" s="63">
        <f t="shared" si="14"/>
        <v>115.75062133772404</v>
      </c>
      <c r="AR16" s="63">
        <f t="shared" si="14"/>
        <v>101.59103701700982</v>
      </c>
      <c r="AS16" s="63">
        <f t="shared" si="14"/>
        <v>114.94945150930607</v>
      </c>
      <c r="AT16" s="63">
        <f t="shared" si="14"/>
        <v>114.97986004135478</v>
      </c>
      <c r="AU16" s="63">
        <f t="shared" si="14"/>
        <v>110.38771414078087</v>
      </c>
      <c r="AV16" s="63">
        <f t="shared" si="14"/>
        <v>96.783021210284829</v>
      </c>
      <c r="AW16" s="63">
        <f t="shared" si="14"/>
        <v>109.49109861288191</v>
      </c>
      <c r="AX16" s="63">
        <f t="shared" si="14"/>
        <v>109.51487955378587</v>
      </c>
      <c r="AY16" s="63">
        <f t="shared" si="14"/>
        <v>105.16981253929023</v>
      </c>
      <c r="AZ16" s="63">
        <f t="shared" si="14"/>
        <v>85.560987119563165</v>
      </c>
      <c r="BA16" s="63">
        <f t="shared" si="14"/>
        <v>19.147794305678154</v>
      </c>
      <c r="BB16" s="63">
        <f t="shared" si="14"/>
        <v>30.087692236335116</v>
      </c>
      <c r="BC16" s="63">
        <f t="shared" si="14"/>
        <v>27.349453391123223</v>
      </c>
      <c r="BD16" s="63">
        <f t="shared" si="14"/>
        <v>31.545337238456305</v>
      </c>
      <c r="BE16" s="63">
        <f t="shared" si="14"/>
        <v>36.070284699478563</v>
      </c>
      <c r="BF16" s="63">
        <f t="shared" si="14"/>
        <v>60.568665509889144</v>
      </c>
      <c r="BG16" s="63">
        <f t="shared" si="14"/>
        <v>65.309825022573193</v>
      </c>
      <c r="BH16" s="63">
        <f t="shared" si="14"/>
        <v>53.740490733337332</v>
      </c>
      <c r="BI16" s="63">
        <f t="shared" ref="BI16:BJ16" si="15">BI8/$D8*100</f>
        <v>61.402492106657725</v>
      </c>
      <c r="BJ16" s="63">
        <f t="shared" si="15"/>
        <v>103.13782791441079</v>
      </c>
      <c r="BK16" s="194">
        <f>BK8/$D8*100</f>
        <v>111.28068418055375</v>
      </c>
      <c r="BL16" s="63">
        <f t="shared" si="14"/>
        <v>64.724045738491824</v>
      </c>
      <c r="BM16" s="194">
        <f t="shared" ref="BM16:BN16" si="16">BM8/$D8*100</f>
        <v>57.000980292422312</v>
      </c>
      <c r="BN16" s="63">
        <f t="shared" si="16"/>
        <v>96.608868783654827</v>
      </c>
      <c r="BO16" s="194">
        <f t="shared" ref="BO16:BP16" si="17">BO8/$D8*100</f>
        <v>86.367410478868464</v>
      </c>
      <c r="BP16" s="63">
        <f t="shared" si="17"/>
        <v>65.428977582230075</v>
      </c>
    </row>
    <row r="17" spans="1:68" x14ac:dyDescent="0.3">
      <c r="A17" s="66"/>
      <c r="B17" s="66" t="s">
        <v>309</v>
      </c>
      <c r="C17" s="226" t="s">
        <v>305</v>
      </c>
      <c r="D17" s="227">
        <f t="shared" ref="D17" si="18">D9/$D9*100</f>
        <v>100</v>
      </c>
      <c r="E17" s="227">
        <f t="shared" ref="E17:BL17" si="19">E9/$D9*100</f>
        <v>113.98911144070701</v>
      </c>
      <c r="F17" s="227">
        <f t="shared" si="19"/>
        <v>116.35188994744728</v>
      </c>
      <c r="G17" s="227">
        <f t="shared" si="19"/>
        <v>104.64828166032247</v>
      </c>
      <c r="H17" s="227">
        <f t="shared" si="19"/>
        <v>99.304787502710298</v>
      </c>
      <c r="I17" s="227">
        <f t="shared" si="19"/>
        <v>115.59221953801296</v>
      </c>
      <c r="J17" s="227">
        <f t="shared" si="19"/>
        <v>119.28274730681643</v>
      </c>
      <c r="K17" s="227">
        <f t="shared" si="19"/>
        <v>104.27119102921745</v>
      </c>
      <c r="L17" s="227">
        <f t="shared" si="19"/>
        <v>97.279839036466058</v>
      </c>
      <c r="M17" s="227">
        <f t="shared" si="19"/>
        <v>111.45412994799845</v>
      </c>
      <c r="N17" s="227">
        <f t="shared" si="19"/>
        <v>117.22059152817765</v>
      </c>
      <c r="O17" s="227">
        <f t="shared" si="19"/>
        <v>103.71649280342865</v>
      </c>
      <c r="P17" s="227">
        <f t="shared" si="19"/>
        <v>93.922336648908782</v>
      </c>
      <c r="Q17" s="227">
        <f t="shared" si="19"/>
        <v>108.47622755106686</v>
      </c>
      <c r="R17" s="227">
        <f t="shared" si="19"/>
        <v>110.23825868123807</v>
      </c>
      <c r="S17" s="227">
        <f t="shared" si="19"/>
        <v>97.096021759562703</v>
      </c>
      <c r="T17" s="227">
        <f t="shared" si="19"/>
        <v>92.472020157115026</v>
      </c>
      <c r="U17" s="227">
        <f t="shared" si="19"/>
        <v>102.27532193764044</v>
      </c>
      <c r="V17" s="227">
        <f t="shared" si="19"/>
        <v>105.46933211041518</v>
      </c>
      <c r="W17" s="227">
        <f t="shared" si="19"/>
        <v>94.318246048608771</v>
      </c>
      <c r="X17" s="227">
        <f t="shared" si="19"/>
        <v>89.286323642224119</v>
      </c>
      <c r="Y17" s="227">
        <f t="shared" si="19"/>
        <v>102.46585057805009</v>
      </c>
      <c r="Z17" s="227">
        <f t="shared" si="19"/>
        <v>106.1552248915041</v>
      </c>
      <c r="AA17" s="227">
        <f t="shared" si="19"/>
        <v>93.258801274011944</v>
      </c>
      <c r="AB17" s="227">
        <f t="shared" si="19"/>
        <v>87.974352705608112</v>
      </c>
      <c r="AC17" s="227">
        <f t="shared" si="19"/>
        <v>102.44518930457703</v>
      </c>
      <c r="AD17" s="227">
        <f t="shared" si="19"/>
        <v>105.2029291271343</v>
      </c>
      <c r="AE17" s="227">
        <f t="shared" si="19"/>
        <v>94.331551560179989</v>
      </c>
      <c r="AF17" s="227">
        <f t="shared" si="19"/>
        <v>90.351046874675362</v>
      </c>
      <c r="AG17" s="227">
        <f t="shared" si="19"/>
        <v>103.2482648739694</v>
      </c>
      <c r="AH17" s="227">
        <f t="shared" si="19"/>
        <v>107.38826952393879</v>
      </c>
      <c r="AI17" s="227">
        <f t="shared" si="19"/>
        <v>97.498397286747846</v>
      </c>
      <c r="AJ17" s="227">
        <f t="shared" si="19"/>
        <v>88.962739526897067</v>
      </c>
      <c r="AK17" s="227">
        <f t="shared" si="19"/>
        <v>101.71091004141431</v>
      </c>
      <c r="AL17" s="227">
        <f t="shared" si="19"/>
        <v>105.27612670952445</v>
      </c>
      <c r="AM17" s="227">
        <f t="shared" si="19"/>
        <v>94.968646621297793</v>
      </c>
      <c r="AN17" s="227">
        <f t="shared" si="19"/>
        <v>87.313051912730472</v>
      </c>
      <c r="AO17" s="227">
        <f t="shared" si="19"/>
        <v>100.74201018584195</v>
      </c>
      <c r="AP17" s="227">
        <f t="shared" si="19"/>
        <v>103.44087961895978</v>
      </c>
      <c r="AQ17" s="227">
        <f t="shared" si="19"/>
        <v>93.06313192061701</v>
      </c>
      <c r="AR17" s="227">
        <f t="shared" si="19"/>
        <v>82.86778060576269</v>
      </c>
      <c r="AS17" s="227">
        <f t="shared" si="19"/>
        <v>96.329584312352594</v>
      </c>
      <c r="AT17" s="227">
        <f t="shared" si="19"/>
        <v>101.02644209732962</v>
      </c>
      <c r="AU17" s="227">
        <f t="shared" si="19"/>
        <v>90.275055006804251</v>
      </c>
      <c r="AV17" s="227">
        <f t="shared" si="19"/>
        <v>80.90489255570607</v>
      </c>
      <c r="AW17" s="227">
        <f t="shared" si="19"/>
        <v>93.952727507525509</v>
      </c>
      <c r="AX17" s="227">
        <f t="shared" si="19"/>
        <v>98.370315144022086</v>
      </c>
      <c r="AY17" s="227">
        <f t="shared" si="19"/>
        <v>88.129367982625297</v>
      </c>
      <c r="AZ17" s="227">
        <f t="shared" si="19"/>
        <v>79.645165214383169</v>
      </c>
      <c r="BA17" s="227">
        <f t="shared" si="19"/>
        <v>82.745951338659367</v>
      </c>
      <c r="BB17" s="227">
        <f t="shared" si="19"/>
        <v>92.601697215266569</v>
      </c>
      <c r="BC17" s="227">
        <f t="shared" si="19"/>
        <v>81.582766751660643</v>
      </c>
      <c r="BD17" s="227">
        <f t="shared" si="19"/>
        <v>73.532946207839316</v>
      </c>
      <c r="BE17" s="227">
        <f t="shared" si="19"/>
        <v>87.766365543448245</v>
      </c>
      <c r="BF17" s="227">
        <f t="shared" si="19"/>
        <v>93.176054989388717</v>
      </c>
      <c r="BG17" s="227">
        <f t="shared" si="19"/>
        <v>81.36000275552793</v>
      </c>
      <c r="BH17" s="227">
        <f t="shared" si="19"/>
        <v>68.996863900650411</v>
      </c>
      <c r="BI17" s="227">
        <f t="shared" ref="BI17:BJ17" si="20">BI9/$D9*100</f>
        <v>75.873743584701799</v>
      </c>
      <c r="BJ17" s="227">
        <f t="shared" si="20"/>
        <v>79.202791974100748</v>
      </c>
      <c r="BK17" s="227">
        <f t="shared" si="19"/>
        <v>73.718225241313746</v>
      </c>
      <c r="BL17" s="227">
        <f t="shared" si="19"/>
        <v>69.117584018929406</v>
      </c>
      <c r="BM17" s="227">
        <f t="shared" ref="BM17:BN17" si="21">BM9/$D9*100</f>
        <v>76.794207596144972</v>
      </c>
      <c r="BN17" s="227">
        <f t="shared" si="21"/>
        <v>77.719644473488543</v>
      </c>
      <c r="BO17" s="227">
        <f t="shared" ref="BO17:BP17" si="22">BO9/$D9*100</f>
        <v>71.698689482134895</v>
      </c>
      <c r="BP17" s="227">
        <f t="shared" si="22"/>
        <v>78.34034457016979</v>
      </c>
    </row>
    <row r="18" spans="1:68" x14ac:dyDescent="0.3">
      <c r="B18" s="75"/>
      <c r="C18" s="75"/>
    </row>
    <row r="19" spans="1:68" x14ac:dyDescent="0.3">
      <c r="B19" s="67"/>
      <c r="C19" s="75"/>
    </row>
    <row r="20" spans="1:68" x14ac:dyDescent="0.3">
      <c r="B20" s="67"/>
      <c r="C20" s="88"/>
      <c r="BF20" s="255"/>
      <c r="BG20" s="255"/>
      <c r="BH20" s="255"/>
      <c r="BI20" s="255"/>
      <c r="BJ20" s="255"/>
      <c r="BK20" s="255"/>
      <c r="BL20" s="255"/>
      <c r="BM20" s="255"/>
      <c r="BN20" s="255"/>
      <c r="BO20" s="255"/>
      <c r="BP20" s="255"/>
    </row>
    <row r="21" spans="1:68" x14ac:dyDescent="0.3">
      <c r="B21" s="75"/>
      <c r="C21" s="75"/>
      <c r="BF21" s="255"/>
      <c r="BG21" s="255"/>
      <c r="BH21" s="255"/>
      <c r="BI21" s="255"/>
      <c r="BJ21" s="255"/>
      <c r="BK21" s="255"/>
      <c r="BL21" s="255"/>
      <c r="BM21" s="255"/>
      <c r="BN21" s="255"/>
      <c r="BO21" s="255"/>
      <c r="BP21" s="255"/>
    </row>
    <row r="22" spans="1:68" x14ac:dyDescent="0.3">
      <c r="B22" s="75"/>
      <c r="C22" s="75"/>
      <c r="BF22" s="255"/>
      <c r="BG22" s="255"/>
      <c r="BH22" s="255"/>
      <c r="BI22" s="255"/>
      <c r="BJ22" s="255"/>
      <c r="BK22" s="255"/>
      <c r="BL22" s="255"/>
      <c r="BM22" s="255"/>
      <c r="BN22" s="255"/>
      <c r="BO22" s="255"/>
      <c r="BP22" s="255"/>
    </row>
    <row r="23" spans="1:68" x14ac:dyDescent="0.3">
      <c r="B23" s="75"/>
      <c r="C23" s="75"/>
    </row>
    <row r="24" spans="1:68" x14ac:dyDescent="0.3">
      <c r="B24" s="78" t="s">
        <v>118</v>
      </c>
      <c r="C24" s="78" t="s">
        <v>120</v>
      </c>
    </row>
    <row r="25" spans="1:68" x14ac:dyDescent="0.3">
      <c r="B25" s="196">
        <v>45533</v>
      </c>
      <c r="C25" s="196">
        <v>45533</v>
      </c>
    </row>
    <row r="26" spans="1:68" x14ac:dyDescent="0.3">
      <c r="B26" s="80"/>
      <c r="C26" s="80"/>
      <c r="BF26" s="87"/>
      <c r="BG26" s="87"/>
      <c r="BH26" s="87"/>
      <c r="BI26" s="87"/>
      <c r="BJ26" s="87"/>
      <c r="BK26" s="87"/>
      <c r="BL26" s="87"/>
      <c r="BM26" s="194"/>
      <c r="BN26" s="194"/>
      <c r="BO26" s="194"/>
      <c r="BP26" s="194"/>
    </row>
    <row r="27" spans="1:68" x14ac:dyDescent="0.3">
      <c r="B27" s="78" t="s">
        <v>119</v>
      </c>
      <c r="C27" s="78" t="s">
        <v>121</v>
      </c>
    </row>
    <row r="28" spans="1:68" x14ac:dyDescent="0.3">
      <c r="B28" s="80" t="s">
        <v>185</v>
      </c>
      <c r="C28" s="80" t="s">
        <v>184</v>
      </c>
    </row>
    <row r="29" spans="1:68" x14ac:dyDescent="0.3">
      <c r="B29" s="57"/>
      <c r="C29" s="80"/>
    </row>
    <row r="30" spans="1:68" x14ac:dyDescent="0.3">
      <c r="B30" s="78" t="s">
        <v>34</v>
      </c>
      <c r="C30" s="78" t="s">
        <v>33</v>
      </c>
    </row>
    <row r="31" spans="1:68" x14ac:dyDescent="0.3">
      <c r="B31" s="81" t="s">
        <v>439</v>
      </c>
      <c r="C31" s="81" t="s">
        <v>436</v>
      </c>
    </row>
    <row r="32" spans="1:68" x14ac:dyDescent="0.3">
      <c r="B32" s="81" t="s">
        <v>440</v>
      </c>
      <c r="C32" s="81" t="s">
        <v>438</v>
      </c>
    </row>
    <row r="33" spans="2:3" x14ac:dyDescent="0.3">
      <c r="B33" s="81" t="s">
        <v>437</v>
      </c>
      <c r="C33" s="81" t="s">
        <v>437</v>
      </c>
    </row>
    <row r="34" spans="2:3" ht="14.5" x14ac:dyDescent="0.35">
      <c r="B34" s="88"/>
      <c r="C34" s="4"/>
    </row>
    <row r="36" spans="2:3" x14ac:dyDescent="0.3">
      <c r="C36" s="81"/>
    </row>
    <row r="37" spans="2:3" x14ac:dyDescent="0.3">
      <c r="C37" s="81"/>
    </row>
    <row r="38" spans="2:3" x14ac:dyDescent="0.3">
      <c r="C38" s="81"/>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Hellman Frida ESA/MS/MEM-S</cp:lastModifiedBy>
  <cp:lastPrinted>2021-10-26T11:50:55Z</cp:lastPrinted>
  <dcterms:created xsi:type="dcterms:W3CDTF">2012-09-11T12:09:58Z</dcterms:created>
  <dcterms:modified xsi:type="dcterms:W3CDTF">2024-08-26T09:34:47Z</dcterms:modified>
</cp:coreProperties>
</file>